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<sst xmlns="http://schemas.openxmlformats.org/spreadsheetml/2006/main" count="1362" uniqueCount="135">
  <si>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357</t>
  </si>
  <si>
    <t xml:space="preserve"> Río Madre desde cabecera hasta confluencia con río Duero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</si>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</sst>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9221903"/>
        <c:axId val="40343944"/>
      </c:lineChart>
      <c:date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0"/>
        <c:majorUnit val="1"/>
        <c:majorTimeUnit val="years"/>
        <c:noMultiLvlLbl val="0"/>
      </c:dateAx>
      <c:valAx>
        <c:axId val="40343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265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695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auto val="1"/>
        <c:lblOffset val="100"/>
        <c:noMultiLvlLbl val="0"/>
      </c:catAx>
      <c:valAx>
        <c:axId val="466340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51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7052835"/>
        <c:axId val="19257788"/>
      </c:lineChart>
      <c:dateAx>
        <c:axId val="170528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0"/>
        <c:majorUnit val="1"/>
        <c:majorTimeUnit val="years"/>
        <c:noMultiLvlLbl val="0"/>
      </c:dateAx>
      <c:valAx>
        <c:axId val="19257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102365"/>
        <c:axId val="16376966"/>
      </c:barChart>
      <c:catAx>
        <c:axId val="3910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76966"/>
        <c:crosses val="autoZero"/>
        <c:auto val="1"/>
        <c:lblOffset val="100"/>
        <c:tickLblSkip val="1"/>
        <c:noMultiLvlLbl val="0"/>
      </c:catAx>
      <c:valAx>
        <c:axId val="16376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02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3174967"/>
        <c:axId val="51465840"/>
      </c:bar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0539377"/>
        <c:axId val="7983482"/>
      </c:barChart>
      <c:catAx>
        <c:axId val="60539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539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2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96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975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0.39485510842</v>
      </c>
      <c r="F2" s="28">
        <v>0.39485510842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0.417327961571</v>
      </c>
      <c r="F3" s="28">
        <v>0.417327961571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0.21286842531</v>
      </c>
      <c r="F4" s="28">
        <v>0.21286842531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1.2042209432</v>
      </c>
      <c r="F5" s="28">
        <v>1.2042209432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8.743537660455</v>
      </c>
      <c r="F6" s="28">
        <v>8.743537660455</v>
      </c>
      <c r="I6" s="26"/>
      <c r="J6" s="36">
        <f>AVERAGE(E2:E793)*12</f>
        <v>5.240644057858565</v>
      </c>
      <c r="K6" s="36">
        <f>AVERAGE(F2:F793)*12</f>
        <v>5.240644057858565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8.105395348085</v>
      </c>
      <c r="F7" s="28">
        <v>8.105395348085</v>
      </c>
      <c r="J7" s="36">
        <f>AVERAGE(E482:E793)*12</f>
        <v>2.6803440179079234</v>
      </c>
      <c r="K7" s="36">
        <f>AVERAGE(F482:F793)*12</f>
        <v>2.6803440179079234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5.206309473882</v>
      </c>
      <c r="F8" s="28">
        <v>5.206309473882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6.34852181132</v>
      </c>
      <c r="F9" s="28">
        <v>6.34852181132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3.192020366152</v>
      </c>
      <c r="F10" s="28">
        <v>3.192020366152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1.445446563414</v>
      </c>
      <c r="F11" s="28">
        <v>1.445446563414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0.52172547324</v>
      </c>
      <c r="F12" s="28">
        <v>0.52172547324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0.282361193436</v>
      </c>
      <c r="F13" s="28">
        <v>0.282361193436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0.144834197838</v>
      </c>
      <c r="F14" s="28">
        <v>0.144834197838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0.344179251328</v>
      </c>
      <c r="F15" s="28">
        <v>0.344179251328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0.1784547</v>
      </c>
      <c r="F16" s="28">
        <v>0.1784547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0.24182037759</v>
      </c>
      <c r="F17" s="28">
        <v>0.24182037759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0.286686528882</v>
      </c>
      <c r="F18" s="28">
        <v>0.286686528882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0.82947719151</v>
      </c>
      <c r="F19" s="28">
        <v>0.82947719151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1.70781057557</v>
      </c>
      <c r="F20" s="28">
        <v>1.70781057557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1.167400111787</v>
      </c>
      <c r="F21" s="28">
        <v>1.167400111787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0.7979148546</v>
      </c>
      <c r="F22" s="28">
        <v>0.7979148546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0.401586932544</v>
      </c>
      <c r="F23" s="28">
        <v>0.401586932544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0.325346906001</v>
      </c>
      <c r="F24" s="28">
        <v>0.325346906001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0.505044522321</v>
      </c>
      <c r="F25" s="28">
        <v>0.505044522321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1.073395111584</v>
      </c>
      <c r="F26" s="28">
        <v>1.073395111584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0.66053318994</v>
      </c>
      <c r="F27" s="28">
        <v>0.66053318994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1.11887127594</v>
      </c>
      <c r="F28" s="28">
        <v>1.11887127594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2.651491965744</v>
      </c>
      <c r="F29" s="28">
        <v>2.651491965744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1.015186717076</v>
      </c>
      <c r="F30" s="28">
        <v>1.015186717076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0.654877983798</v>
      </c>
      <c r="F31" s="28">
        <v>0.654877983798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2.076544799484</v>
      </c>
      <c r="F32" s="28">
        <v>2.076544799484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1.037579570283</v>
      </c>
      <c r="F33" s="28">
        <v>1.037579570283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0.406531049358</v>
      </c>
      <c r="F34" s="28">
        <v>0.406531049358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0.330639786384</v>
      </c>
      <c r="F35" s="28">
        <v>0.330639786384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0.21034542168</v>
      </c>
      <c r="F36" s="28">
        <v>0.21034542168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0.196449177405</v>
      </c>
      <c r="F37" s="28">
        <v>0.196449177405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0.34504758255</v>
      </c>
      <c r="F38" s="28">
        <v>0.34504758255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0.448554763827</v>
      </c>
      <c r="F39" s="28">
        <v>0.448554763827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0.39037194</v>
      </c>
      <c r="F40" s="28">
        <v>0.39037194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0.36689951606</v>
      </c>
      <c r="F41" s="28">
        <v>0.36689951606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0.192503798847</v>
      </c>
      <c r="F42" s="28">
        <v>0.192503798847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0.39580382593</v>
      </c>
      <c r="F43" s="28">
        <v>0.39580382593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0.99913833435</v>
      </c>
      <c r="F44" s="28">
        <v>0.99913833435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0.695757815128</v>
      </c>
      <c r="F45" s="28">
        <v>0.695757815128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0.547549814914</v>
      </c>
      <c r="F46" s="28">
        <v>0.547549814914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0.341930668308</v>
      </c>
      <c r="F47" s="28">
        <v>0.341930668308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0.229836096634</v>
      </c>
      <c r="F48" s="28">
        <v>0.229836096634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0.427515146588</v>
      </c>
      <c r="F49" s="28">
        <v>0.427515146588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0.459020005336</v>
      </c>
      <c r="F50" s="28">
        <v>0.459020005336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0.411576361728</v>
      </c>
      <c r="F51" s="28">
        <v>0.411576361728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0.820392631632</v>
      </c>
      <c r="F52" s="28">
        <v>0.820392631632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0.173285902608</v>
      </c>
      <c r="F53" s="28">
        <v>0.173285902608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0.623176961904</v>
      </c>
      <c r="F54" s="28">
        <v>0.623176961904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0.523980770004</v>
      </c>
      <c r="F55" s="28">
        <v>0.523980770004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0.43699321288</v>
      </c>
      <c r="F56" s="28">
        <v>0.43699321288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0.28801898168</v>
      </c>
      <c r="F57" s="28">
        <v>0.28801898168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0.260912075172</v>
      </c>
      <c r="F58" s="28">
        <v>0.260912075172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0.181195769942</v>
      </c>
      <c r="F59" s="28">
        <v>0.181195769942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0.18072044698</v>
      </c>
      <c r="F60" s="28">
        <v>0.18072044698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0.12097450368</v>
      </c>
      <c r="F61" s="28">
        <v>0.12097450368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0.14391238914</v>
      </c>
      <c r="F62" s="28">
        <v>0.14391238914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0.24590679182</v>
      </c>
      <c r="F63" s="28">
        <v>0.24590679182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2.701141978002</v>
      </c>
      <c r="F64" s="28">
        <v>2.701141978002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0.848895876168</v>
      </c>
      <c r="F65" s="28">
        <v>0.848895876168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0.53490727154</v>
      </c>
      <c r="F66" s="28">
        <v>0.53490727154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0.56182151232</v>
      </c>
      <c r="F67" s="28">
        <v>0.56182151232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2.29334621547</v>
      </c>
      <c r="F68" s="28">
        <v>2.29334621547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3.830584472862</v>
      </c>
      <c r="F69" s="28">
        <v>3.830584472862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1.519750963246</v>
      </c>
      <c r="F70" s="28">
        <v>1.519750963246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0.6013960708</v>
      </c>
      <c r="F71" s="28">
        <v>0.6013960708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0.260003869488</v>
      </c>
      <c r="F72" s="28">
        <v>0.260003869488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0.130147691828</v>
      </c>
      <c r="F73" s="28">
        <v>0.130147691828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0.103269461904</v>
      </c>
      <c r="F74" s="28">
        <v>0.103269461904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0.183288984528</v>
      </c>
      <c r="F75" s="28">
        <v>0.183288984528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0.20391285555</v>
      </c>
      <c r="F76" s="28">
        <v>0.20391285555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0.23907344573</v>
      </c>
      <c r="F77" s="28">
        <v>0.23907344573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3.528627932266</v>
      </c>
      <c r="F78" s="28">
        <v>3.528627932266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4.86374286596</v>
      </c>
      <c r="F79" s="28">
        <v>4.86374286596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2.59645706388</v>
      </c>
      <c r="F80" s="28">
        <v>2.59645706388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2.006659634832</v>
      </c>
      <c r="F81" s="28">
        <v>2.006659634832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0.914939357</v>
      </c>
      <c r="F82" s="28">
        <v>0.914939357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0.3687183429</v>
      </c>
      <c r="F83" s="28">
        <v>0.3687183429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0.235818482328</v>
      </c>
      <c r="F84" s="28">
        <v>0.235818482328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0.293581878581</v>
      </c>
      <c r="F85" s="28">
        <v>0.293581878581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0.15048778589</v>
      </c>
      <c r="F86" s="28">
        <v>0.15048778589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0.16434782546</v>
      </c>
      <c r="F87" s="28">
        <v>0.16434782546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0.460104758306</v>
      </c>
      <c r="F88" s="28">
        <v>0.460104758306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3.945156026292</v>
      </c>
      <c r="F89" s="28">
        <v>3.945156026292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1.219357130565</v>
      </c>
      <c r="F90" s="28">
        <v>1.219357130565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0.812596382388</v>
      </c>
      <c r="F91" s="28">
        <v>0.812596382388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0.648077503491</v>
      </c>
      <c r="F92" s="28">
        <v>0.648077503491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0.672742681674</v>
      </c>
      <c r="F93" s="28">
        <v>0.672742681674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0.372842019982</v>
      </c>
      <c r="F94" s="28">
        <v>0.372842019982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0.179590115016</v>
      </c>
      <c r="F95" s="28">
        <v>0.179590115016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0.092305343073</v>
      </c>
      <c r="F96" s="28">
        <v>0.092305343073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0.0547776</v>
      </c>
      <c r="F97" s="28">
        <v>0.0547776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0.08675129218</v>
      </c>
      <c r="F98" s="28">
        <v>0.08675129218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0.051930343805</v>
      </c>
      <c r="F99" s="28">
        <v>0.051930343805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0.229161423348</v>
      </c>
      <c r="F100" s="28">
        <v>0.229161423348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0.08171678648</v>
      </c>
      <c r="F101" s="28">
        <v>0.08171678648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0.070299745752</v>
      </c>
      <c r="F102" s="28">
        <v>0.070299745752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0.1067299376</v>
      </c>
      <c r="F103" s="28">
        <v>0.1067299376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0.102331239452</v>
      </c>
      <c r="F104" s="28">
        <v>0.102331239452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0.146388093365</v>
      </c>
      <c r="F105" s="28">
        <v>0.146388093365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0.120157559664</v>
      </c>
      <c r="F106" s="28">
        <v>0.120157559664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0.081353249124</v>
      </c>
      <c r="F107" s="28">
        <v>0.081353249124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0.051107957959</v>
      </c>
      <c r="F108" s="28">
        <v>0.051107957959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0.331167600144</v>
      </c>
      <c r="F109" s="28">
        <v>0.331167600144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0.187973762769</v>
      </c>
      <c r="F110" s="28">
        <v>0.187973762769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0.473513233908</v>
      </c>
      <c r="F111" s="28">
        <v>0.473513233908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0.226667390471</v>
      </c>
      <c r="F112" s="28">
        <v>0.226667390471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0.089236406823</v>
      </c>
      <c r="F113" s="28">
        <v>0.089236406823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0.285093650145</v>
      </c>
      <c r="F114" s="28">
        <v>0.285093650145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0.180615290356</v>
      </c>
      <c r="F115" s="28">
        <v>0.180615290356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0.145295686887</v>
      </c>
      <c r="F116" s="28">
        <v>0.145295686887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0.419233075998</v>
      </c>
      <c r="F117" s="28">
        <v>0.419233075998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0.220287805824</v>
      </c>
      <c r="F118" s="28">
        <v>0.220287805824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0.113285629716</v>
      </c>
      <c r="F119" s="28">
        <v>0.113285629716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0.060755155794</v>
      </c>
      <c r="F120" s="28">
        <v>0.060755155794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0.04129249328</v>
      </c>
      <c r="F121" s="28">
        <v>0.04129249328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0.04312126589</v>
      </c>
      <c r="F122" s="28">
        <v>0.04312126589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0.214149054504</v>
      </c>
      <c r="F123" s="28">
        <v>0.214149054504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0.129375907332</v>
      </c>
      <c r="F124" s="28">
        <v>0.129375907332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0.634592530285</v>
      </c>
      <c r="F125" s="28">
        <v>0.634592530285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1.082787330625</v>
      </c>
      <c r="F126" s="28">
        <v>1.082787330625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2.047654916875</v>
      </c>
      <c r="F127" s="28">
        <v>2.047654916875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0.939429690831</v>
      </c>
      <c r="F128" s="28">
        <v>0.939429690831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0.725122519185</v>
      </c>
      <c r="F129" s="28">
        <v>0.725122519185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0.586349026704</v>
      </c>
      <c r="F130" s="28">
        <v>0.586349026704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0.308764763827</v>
      </c>
      <c r="F131" s="28">
        <v>0.308764763827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0.126563948694</v>
      </c>
      <c r="F132" s="28">
        <v>0.126563948694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0.067673904134</v>
      </c>
      <c r="F133" s="28">
        <v>0.067673904134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0.072450205689</v>
      </c>
      <c r="F134" s="28">
        <v>0.072450205689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0.284481276786</v>
      </c>
      <c r="F135" s="28">
        <v>0.284481276786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0.230821026315</v>
      </c>
      <c r="F136" s="28">
        <v>0.230821026315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0.0810274689</v>
      </c>
      <c r="F137" s="28">
        <v>0.0810274689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0.101755418448</v>
      </c>
      <c r="F138" s="28">
        <v>0.101755418448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0.555988923492</v>
      </c>
      <c r="F139" s="28">
        <v>0.555988923492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0.588625128324</v>
      </c>
      <c r="F140" s="28">
        <v>0.588625128324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0.463052914206</v>
      </c>
      <c r="F141" s="28">
        <v>0.463052914206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0.213395470407</v>
      </c>
      <c r="F142" s="28">
        <v>0.213395470407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0.362925341397</v>
      </c>
      <c r="F143" s="28">
        <v>0.362925341397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0.20637330192</v>
      </c>
      <c r="F144" s="28">
        <v>0.20637330192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0.116093874781</v>
      </c>
      <c r="F145" s="28">
        <v>0.116093874781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0.11631582958</v>
      </c>
      <c r="F146" s="28">
        <v>0.11631582958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0.295124653904</v>
      </c>
      <c r="F147" s="28">
        <v>0.295124653904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0.422033948044</v>
      </c>
      <c r="F148" s="28">
        <v>0.422033948044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0.183392337975</v>
      </c>
      <c r="F149" s="28">
        <v>0.183392337975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0.134707156012</v>
      </c>
      <c r="F150" s="28">
        <v>0.134707156012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0.141706448352</v>
      </c>
      <c r="F151" s="28">
        <v>0.141706448352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0.44171565067</v>
      </c>
      <c r="F152" s="28">
        <v>0.44171565067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0.183259573399</v>
      </c>
      <c r="F153" s="28">
        <v>0.183259573399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0.23908072526</v>
      </c>
      <c r="F154" s="28">
        <v>0.23908072526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0.159336512358</v>
      </c>
      <c r="F155" s="28">
        <v>0.159336512358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0.075369981254</v>
      </c>
      <c r="F156" s="28">
        <v>0.075369981254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0.040238124466</v>
      </c>
      <c r="F157" s="28">
        <v>0.040238124466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0.44544077142</v>
      </c>
      <c r="F158" s="28">
        <v>0.44544077142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0.12691696608</v>
      </c>
      <c r="F159" s="28">
        <v>0.12691696608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0.209867786058</v>
      </c>
      <c r="F160" s="28">
        <v>0.209867786058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0.082767384458</v>
      </c>
      <c r="F161" s="28">
        <v>0.082767384458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0.22743027832</v>
      </c>
      <c r="F162" s="28">
        <v>0.22743027832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0.92482532128</v>
      </c>
      <c r="F163" s="28">
        <v>0.92482532128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0.428391684195</v>
      </c>
      <c r="F164" s="28">
        <v>0.428391684195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0.719762173732</v>
      </c>
      <c r="F165" s="28">
        <v>0.719762173732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0.547889410016</v>
      </c>
      <c r="F166" s="28">
        <v>0.547889410016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0.276537455214</v>
      </c>
      <c r="F167" s="28">
        <v>0.276537455214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0.124388693538</v>
      </c>
      <c r="F168" s="28">
        <v>0.124388693538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0.06491868104</v>
      </c>
      <c r="F169" s="28">
        <v>0.06491868104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0.079225051422</v>
      </c>
      <c r="F170" s="28">
        <v>0.079225051422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0.864607004384</v>
      </c>
      <c r="F171" s="28">
        <v>0.864607004384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0.25869188161</v>
      </c>
      <c r="F172" s="28">
        <v>0.25869188161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2.107795902453</v>
      </c>
      <c r="F173" s="28">
        <v>2.107795902453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1.575521867552</v>
      </c>
      <c r="F174" s="28">
        <v>1.575521867552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0.93664750765</v>
      </c>
      <c r="F175" s="28">
        <v>0.93664750765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0.839958213742</v>
      </c>
      <c r="F176" s="28">
        <v>0.839958213742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0.48442231656</v>
      </c>
      <c r="F177" s="28">
        <v>0.48442231656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0.526214579226</v>
      </c>
      <c r="F178" s="28">
        <v>0.526214579226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0.24176453184</v>
      </c>
      <c r="F179" s="28">
        <v>0.24176453184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0.1180925438</v>
      </c>
      <c r="F180" s="28">
        <v>0.1180925438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0.07272119844</v>
      </c>
      <c r="F181" s="28">
        <v>0.07272119844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0.155199998739</v>
      </c>
      <c r="F182" s="28">
        <v>0.155199998739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0.16627975392</v>
      </c>
      <c r="F183" s="28">
        <v>0.16627975392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1.93366833651</v>
      </c>
      <c r="F184" s="28">
        <v>1.93366833651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1.649306036844</v>
      </c>
      <c r="F185" s="28">
        <v>1.649306036844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0.548648578555</v>
      </c>
      <c r="F186" s="28">
        <v>0.548648578555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3.008039677623</v>
      </c>
      <c r="F187" s="28">
        <v>3.008039677623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1.872895438432</v>
      </c>
      <c r="F188" s="28">
        <v>1.872895438432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1.482828416368</v>
      </c>
      <c r="F189" s="28">
        <v>1.482828416368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0.728419364589</v>
      </c>
      <c r="F190" s="28">
        <v>0.728419364589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0.335451312899</v>
      </c>
      <c r="F191" s="28">
        <v>0.335451312899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0.129876441344</v>
      </c>
      <c r="F192" s="28">
        <v>0.129876441344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0.126087721888</v>
      </c>
      <c r="F193" s="28">
        <v>0.126087721888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0.098073782784</v>
      </c>
      <c r="F194" s="28">
        <v>0.098073782784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0.07226266154</v>
      </c>
      <c r="F195" s="28">
        <v>0.07226266154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0.05282386659</v>
      </c>
      <c r="F196" s="28">
        <v>0.05282386659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0.05084960562</v>
      </c>
      <c r="F197" s="28">
        <v>0.05084960562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0.44274113338</v>
      </c>
      <c r="F198" s="28">
        <v>0.44274113338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0.358388322034</v>
      </c>
      <c r="F199" s="28">
        <v>0.358388322034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0.274633376744</v>
      </c>
      <c r="F200" s="28">
        <v>0.274633376744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0.562619041138</v>
      </c>
      <c r="F201" s="28">
        <v>0.562619041138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0.508546974624</v>
      </c>
      <c r="F202" s="28">
        <v>0.508546974624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0.285538584448</v>
      </c>
      <c r="F203" s="28">
        <v>0.285538584448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0.164948039823</v>
      </c>
      <c r="F204" s="28">
        <v>0.164948039823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0.115274007285</v>
      </c>
      <c r="F205" s="28">
        <v>0.115274007285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0.165514093832</v>
      </c>
      <c r="F206" s="28">
        <v>0.165514093832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0.129120602292</v>
      </c>
      <c r="F207" s="28">
        <v>0.129120602292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0.1093810458</v>
      </c>
      <c r="F208" s="28">
        <v>0.1093810458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0.113901606632</v>
      </c>
      <c r="F209" s="28">
        <v>0.113901606632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0.274424140081</v>
      </c>
      <c r="F210" s="28">
        <v>0.274424140081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0.451643666585</v>
      </c>
      <c r="F211" s="28">
        <v>0.451643666585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0.2881460965</v>
      </c>
      <c r="F212" s="28">
        <v>0.2881460965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0.202979337</v>
      </c>
      <c r="F213" s="28">
        <v>0.202979337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0.344638555164</v>
      </c>
      <c r="F214" s="28">
        <v>0.344638555164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0.148463334526</v>
      </c>
      <c r="F215" s="28">
        <v>0.148463334526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0.080031518378</v>
      </c>
      <c r="F216" s="28">
        <v>0.080031518378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0.055935871292</v>
      </c>
      <c r="F217" s="28">
        <v>0.055935871292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0.05988301626</v>
      </c>
      <c r="F218" s="28">
        <v>0.05988301626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0.04345728189</v>
      </c>
      <c r="F219" s="28">
        <v>0.04345728189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1.00002233266</v>
      </c>
      <c r="F220" s="28">
        <v>1.00002233266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0.469753499196</v>
      </c>
      <c r="F221" s="28">
        <v>0.469753499196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0.21888628596</v>
      </c>
      <c r="F222" s="28">
        <v>0.21888628596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0.56520487344</v>
      </c>
      <c r="F223" s="28">
        <v>0.56520487344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0.613557091485</v>
      </c>
      <c r="F224" s="28">
        <v>0.613557091485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0.659352564222</v>
      </c>
      <c r="F225" s="28">
        <v>0.659352564222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0.39378685956</v>
      </c>
      <c r="F226" s="28">
        <v>0.39378685956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0.195737101125</v>
      </c>
      <c r="F227" s="28">
        <v>0.195737101125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0.097386083644</v>
      </c>
      <c r="F228" s="28">
        <v>0.097386083644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0.234173151954</v>
      </c>
      <c r="F229" s="28">
        <v>0.234173151954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0.422258495769</v>
      </c>
      <c r="F230" s="28">
        <v>0.422258495769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0.587583638352</v>
      </c>
      <c r="F231" s="28">
        <v>0.587583638352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2.53232719146</v>
      </c>
      <c r="F232" s="28">
        <v>2.53232719146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1.885990399615</v>
      </c>
      <c r="F233" s="28">
        <v>1.885990399615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2.914173905798</v>
      </c>
      <c r="F234" s="28">
        <v>2.914173905798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2.863692087102</v>
      </c>
      <c r="F235" s="28">
        <v>2.863692087102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1.454910805992</v>
      </c>
      <c r="F236" s="28">
        <v>1.454910805992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0.999733747707</v>
      </c>
      <c r="F237" s="28">
        <v>0.999733747707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0.436248587775</v>
      </c>
      <c r="F238" s="28">
        <v>0.436248587775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0.193002977124</v>
      </c>
      <c r="F239" s="28">
        <v>0.193002977124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0.09729301637</v>
      </c>
      <c r="F240" s="28">
        <v>0.09729301637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0.08933041467</v>
      </c>
      <c r="F241" s="28">
        <v>0.08933041467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3.376027288508</v>
      </c>
      <c r="F242" s="28">
        <v>3.376027288508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2.14745805696</v>
      </c>
      <c r="F243" s="28">
        <v>2.14745805696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1.139810806785</v>
      </c>
      <c r="F244" s="28">
        <v>1.139810806785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0.777630907872</v>
      </c>
      <c r="F245" s="28">
        <v>0.777630907872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1.019200129787</v>
      </c>
      <c r="F246" s="28">
        <v>1.019200129787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0.51954897558</v>
      </c>
      <c r="F247" s="28">
        <v>0.51954897558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0.613943358644</v>
      </c>
      <c r="F248" s="28">
        <v>0.613943358644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0.491187640688</v>
      </c>
      <c r="F249" s="28">
        <v>0.491187640688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0.268008065103</v>
      </c>
      <c r="F250" s="28">
        <v>0.268008065103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0.14479305161</v>
      </c>
      <c r="F251" s="28">
        <v>0.14479305161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0.09017630475</v>
      </c>
      <c r="F252" s="28">
        <v>0.09017630475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0.20318630136</v>
      </c>
      <c r="F253" s="28">
        <v>0.20318630136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0.222961240756</v>
      </c>
      <c r="F254" s="28">
        <v>0.222961240756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1.455622498705</v>
      </c>
      <c r="F255" s="28">
        <v>1.455622498705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1.453127135872</v>
      </c>
      <c r="F256" s="28">
        <v>1.453127135872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1.220302977192</v>
      </c>
      <c r="F257" s="28">
        <v>1.220302977192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0.767184882122</v>
      </c>
      <c r="F258" s="28">
        <v>0.767184882122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1.628952910387</v>
      </c>
      <c r="F259" s="28">
        <v>1.628952910387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1.308575399616</v>
      </c>
      <c r="F260" s="28">
        <v>1.308575399616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1.006152041713</v>
      </c>
      <c r="F261" s="28">
        <v>1.006152041713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0.463680159252</v>
      </c>
      <c r="F262" s="28">
        <v>0.463680159252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0.193065304352</v>
      </c>
      <c r="F263" s="28">
        <v>0.193065304352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0.090920636188</v>
      </c>
      <c r="F264" s="28">
        <v>0.090920636188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0.062966722648</v>
      </c>
      <c r="F265" s="28">
        <v>0.062966722648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0.042555479175</v>
      </c>
      <c r="F266" s="28">
        <v>0.042555479175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0.055544512881</v>
      </c>
      <c r="F267" s="28">
        <v>0.055544512881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0.051339031374</v>
      </c>
      <c r="F268" s="28">
        <v>0.051339031374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0.277997960914</v>
      </c>
      <c r="F269" s="28">
        <v>0.277997960914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0.219274856432</v>
      </c>
      <c r="F270" s="28">
        <v>0.219274856432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1.40197657514</v>
      </c>
      <c r="F271" s="28">
        <v>1.40197657514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1.136319634848</v>
      </c>
      <c r="F272" s="28">
        <v>1.136319634848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0.51356713421</v>
      </c>
      <c r="F273" s="28">
        <v>0.51356713421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0.689095652104</v>
      </c>
      <c r="F274" s="28">
        <v>0.689095652104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0.29978283112</v>
      </c>
      <c r="F275" s="28">
        <v>0.29978283112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0.13346123055</v>
      </c>
      <c r="F276" s="28">
        <v>0.13346123055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0.077023994719</v>
      </c>
      <c r="F277" s="28">
        <v>0.077023994719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0.05876352625</v>
      </c>
      <c r="F278" s="28">
        <v>0.05876352625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0.77012005158</v>
      </c>
      <c r="F279" s="28">
        <v>0.77012005158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0.290589721491</v>
      </c>
      <c r="F280" s="28">
        <v>0.290589721491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0.188308114659</v>
      </c>
      <c r="F281" s="28">
        <v>0.188308114659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1.281914367085</v>
      </c>
      <c r="F282" s="28">
        <v>1.281914367085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1.277508661954</v>
      </c>
      <c r="F283" s="28">
        <v>1.277508661954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0.757029321244</v>
      </c>
      <c r="F284" s="28">
        <v>0.757029321244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0.422638797414</v>
      </c>
      <c r="F285" s="28">
        <v>0.422638797414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0.30204920575</v>
      </c>
      <c r="F286" s="28">
        <v>0.30204920575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0.18514622442</v>
      </c>
      <c r="F287" s="28">
        <v>0.18514622442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0.084496415742</v>
      </c>
      <c r="F288" s="28">
        <v>0.084496415742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0.065626183483</v>
      </c>
      <c r="F289" s="28">
        <v>0.065626183483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0.161356398966</v>
      </c>
      <c r="F290" s="28">
        <v>0.161356398966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0.083448731206</v>
      </c>
      <c r="F291" s="28">
        <v>0.083448731206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0.052641249716</v>
      </c>
      <c r="F292" s="28">
        <v>0.052641249716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0.041587186938</v>
      </c>
      <c r="F293" s="28">
        <v>0.041587186938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0.03745179815</v>
      </c>
      <c r="F294" s="28">
        <v>0.03745179815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0.50088769417</v>
      </c>
      <c r="F295" s="28">
        <v>0.50088769417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0.257952706548</v>
      </c>
      <c r="F296" s="28">
        <v>0.257952706548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0.147043435275</v>
      </c>
      <c r="F297" s="28">
        <v>0.147043435275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0.06761181945</v>
      </c>
      <c r="F298" s="28">
        <v>0.06761181945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0.033539716602</v>
      </c>
      <c r="F299" s="28">
        <v>0.033539716602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0.021233056097</v>
      </c>
      <c r="F300" s="28">
        <v>0.021233056097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0.09664057242</v>
      </c>
      <c r="F301" s="28">
        <v>0.09664057242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0.176313963595</v>
      </c>
      <c r="F302" s="28">
        <v>0.176313963595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0.428587008309</v>
      </c>
      <c r="F303" s="28">
        <v>0.428587008309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0.393475778948</v>
      </c>
      <c r="F304" s="28">
        <v>0.393475778948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1.7513176233</v>
      </c>
      <c r="F305" s="28">
        <v>1.7513176233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2.180140837056</v>
      </c>
      <c r="F306" s="28">
        <v>2.180140837056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0.772723363126</v>
      </c>
      <c r="F307" s="28">
        <v>0.772723363126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1.506390315299</v>
      </c>
      <c r="F308" s="28">
        <v>1.506390315299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0.75689164512</v>
      </c>
      <c r="F309" s="28">
        <v>0.75689164512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0.42530831181</v>
      </c>
      <c r="F310" s="28">
        <v>0.42530831181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0.179237904786</v>
      </c>
      <c r="F311" s="28">
        <v>0.179237904786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0.078709228698</v>
      </c>
      <c r="F312" s="28">
        <v>0.078709228698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0.044020524548</v>
      </c>
      <c r="F313" s="28">
        <v>0.044020524548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0.447656417135</v>
      </c>
      <c r="F314" s="28">
        <v>0.447656417135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0.64849940482</v>
      </c>
      <c r="F315" s="28">
        <v>0.64849940482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0.256479718752</v>
      </c>
      <c r="F316" s="28">
        <v>0.256479718752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0.260603059162</v>
      </c>
      <c r="F317" s="28">
        <v>0.260603059162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0.43196756309</v>
      </c>
      <c r="F318" s="28">
        <v>0.43196756309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0.438566274276</v>
      </c>
      <c r="F319" s="28">
        <v>0.438566274276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0.276403211097</v>
      </c>
      <c r="F320" s="28">
        <v>0.276403211097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0.271474785761</v>
      </c>
      <c r="F321" s="28">
        <v>0.271474785761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0.161321587968</v>
      </c>
      <c r="F322" s="28">
        <v>0.161321587968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0.0974050656</v>
      </c>
      <c r="F323" s="28">
        <v>0.0974050656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0.061531257312</v>
      </c>
      <c r="F324" s="28">
        <v>0.061531257312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0.04117078895</v>
      </c>
      <c r="F325" s="28">
        <v>0.04117078895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0.11015176122</v>
      </c>
      <c r="F326" s="28">
        <v>0.11015176122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0.822561627264</v>
      </c>
      <c r="F327" s="28">
        <v>0.822561627264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0.29099891166</v>
      </c>
      <c r="F328" s="28">
        <v>0.29099891166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0.358924621835</v>
      </c>
      <c r="F329" s="28">
        <v>0.358924621835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0.957123459189</v>
      </c>
      <c r="F330" s="28">
        <v>0.957123459189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0.978920872748</v>
      </c>
      <c r="F331" s="28">
        <v>0.978920872748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1.700602978235</v>
      </c>
      <c r="F332" s="28">
        <v>1.700602978235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1.425762646524</v>
      </c>
      <c r="F333" s="28">
        <v>1.425762646524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0.668601731016</v>
      </c>
      <c r="F334" s="28">
        <v>0.668601731016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0.27821401046</v>
      </c>
      <c r="F335" s="28">
        <v>0.27821401046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0.140808016188</v>
      </c>
      <c r="F336" s="28">
        <v>0.140808016188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0.122177744865</v>
      </c>
      <c r="F337" s="28">
        <v>0.122177744865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0.08409487653</v>
      </c>
      <c r="F338" s="28">
        <v>0.08409487653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0.29764099075</v>
      </c>
      <c r="F339" s="28">
        <v>0.29764099075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2.067836987724</v>
      </c>
      <c r="F340" s="28">
        <v>2.067836987724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0.524045835374</v>
      </c>
      <c r="F341" s="28">
        <v>0.524045835374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0.24346741327</v>
      </c>
      <c r="F342" s="28">
        <v>0.24346741327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1.53214343508</v>
      </c>
      <c r="F343" s="28">
        <v>1.53214343508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0.907875194688</v>
      </c>
      <c r="F344" s="28">
        <v>0.907875194688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0.85995201306</v>
      </c>
      <c r="F345" s="28">
        <v>0.85995201306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0.440897590276</v>
      </c>
      <c r="F346" s="28">
        <v>0.440897590276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0.205401537102</v>
      </c>
      <c r="F347" s="28">
        <v>0.205401537102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0.086428373013</v>
      </c>
      <c r="F348" s="28">
        <v>0.086428373013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0.149576230272</v>
      </c>
      <c r="F349" s="28">
        <v>0.149576230272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0.09939444236</v>
      </c>
      <c r="F350" s="28">
        <v>0.09939444236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0.126171428256</v>
      </c>
      <c r="F351" s="28">
        <v>0.126171428256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0.0676123883</v>
      </c>
      <c r="F352" s="28">
        <v>0.0676123883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0.934022271762</v>
      </c>
      <c r="F353" s="28">
        <v>0.934022271762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0.40984483036</v>
      </c>
      <c r="F354" s="28">
        <v>0.40984483036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0.2353333052</v>
      </c>
      <c r="F355" s="28">
        <v>0.2353333052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0.176337277956</v>
      </c>
      <c r="F356" s="28">
        <v>0.176337277956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0.162860802732</v>
      </c>
      <c r="F357" s="28">
        <v>0.162860802732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0.095712060199</v>
      </c>
      <c r="F358" s="28">
        <v>0.095712060199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0.061995805191</v>
      </c>
      <c r="F359" s="28">
        <v>0.061995805191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0.043437516717</v>
      </c>
      <c r="F360" s="28">
        <v>0.043437516717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0.0272751985</v>
      </c>
      <c r="F361" s="28">
        <v>0.0272751985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0.017680370835</v>
      </c>
      <c r="F362" s="28">
        <v>0.017680370835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0.21786232921</v>
      </c>
      <c r="F363" s="28">
        <v>0.21786232921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0.06011407883</v>
      </c>
      <c r="F364" s="28">
        <v>0.06011407883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0.24589804987</v>
      </c>
      <c r="F365" s="28">
        <v>0.24589804987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0.257343822898</v>
      </c>
      <c r="F366" s="28">
        <v>0.257343822898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0.258253357156</v>
      </c>
      <c r="F367" s="28">
        <v>0.258253357156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0.58621019128</v>
      </c>
      <c r="F368" s="28">
        <v>0.58621019128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1.39042541758</v>
      </c>
      <c r="F369" s="28">
        <v>1.39042541758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0.619476615531</v>
      </c>
      <c r="F370" s="28">
        <v>0.619476615531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0.32451007086</v>
      </c>
      <c r="F371" s="28">
        <v>0.32451007086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0.165603622815</v>
      </c>
      <c r="F372" s="28">
        <v>0.165603622815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0.091381492345</v>
      </c>
      <c r="F373" s="28">
        <v>0.091381492345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0.061253892522</v>
      </c>
      <c r="F374" s="28">
        <v>0.061253892522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0.068947354518</v>
      </c>
      <c r="F375" s="28">
        <v>0.068947354518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0.140728346829</v>
      </c>
      <c r="F376" s="28">
        <v>0.140728346829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0.068168466324</v>
      </c>
      <c r="F377" s="28">
        <v>0.068168466324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0.936675670812</v>
      </c>
      <c r="F378" s="28">
        <v>0.936675670812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1.05900104793</v>
      </c>
      <c r="F379" s="28">
        <v>1.05900104793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0.414883225887</v>
      </c>
      <c r="F380" s="28">
        <v>0.414883225887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0.252732289698</v>
      </c>
      <c r="F381" s="28">
        <v>0.252732289698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0.159455048692</v>
      </c>
      <c r="F382" s="28">
        <v>0.159455048692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0.076680876992</v>
      </c>
      <c r="F383" s="28">
        <v>0.076680876992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0.048678230601</v>
      </c>
      <c r="F384" s="28">
        <v>0.048678230601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0.13772133496</v>
      </c>
      <c r="F385" s="28">
        <v>0.13772133496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0.184169610576</v>
      </c>
      <c r="F386" s="28">
        <v>0.184169610576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0.302021735616</v>
      </c>
      <c r="F387" s="28">
        <v>0.302021735616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0.439961017829</v>
      </c>
      <c r="F388" s="28">
        <v>0.439961017829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0.35879243589</v>
      </c>
      <c r="F389" s="28">
        <v>0.35879243589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0.188266100355</v>
      </c>
      <c r="F390" s="28">
        <v>0.188266100355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0.106052599816</v>
      </c>
      <c r="F391" s="28">
        <v>0.106052599816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0.0779435125</v>
      </c>
      <c r="F392" s="28">
        <v>0.0779435125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0.132174519483</v>
      </c>
      <c r="F393" s="28">
        <v>0.132174519483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0.149084381876</v>
      </c>
      <c r="F394" s="28">
        <v>0.149084381876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0.102710395388</v>
      </c>
      <c r="F395" s="28">
        <v>0.102710395388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0.077110352885</v>
      </c>
      <c r="F396" s="28">
        <v>0.077110352885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0.047765940384</v>
      </c>
      <c r="F397" s="28">
        <v>0.047765940384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0.06326189422</v>
      </c>
      <c r="F398" s="28">
        <v>0.06326189422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0.049803427188</v>
      </c>
      <c r="F399" s="28">
        <v>0.049803427188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0.072687732156</v>
      </c>
      <c r="F400" s="28">
        <v>0.072687732156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0.176706352849</v>
      </c>
      <c r="F401" s="28">
        <v>0.176706352849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0.151116218165</v>
      </c>
      <c r="F402" s="28">
        <v>0.151116218165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0.27994263297</v>
      </c>
      <c r="F403" s="28">
        <v>0.27994263297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0.184133225376</v>
      </c>
      <c r="F404" s="28">
        <v>0.184133225376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0.120080104424</v>
      </c>
      <c r="F405" s="28">
        <v>0.120080104424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0.163058592515</v>
      </c>
      <c r="F406" s="28">
        <v>0.163058592515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0.093871857464</v>
      </c>
      <c r="F407" s="28">
        <v>0.093871857464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0.049261224912</v>
      </c>
      <c r="F408" s="28">
        <v>0.049261224912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0.0283362576</v>
      </c>
      <c r="F409" s="28">
        <v>0.0283362576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0.0200996952</v>
      </c>
      <c r="F410" s="28">
        <v>0.0200996952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0.0635240626</v>
      </c>
      <c r="F411" s="28">
        <v>0.0635240626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0.031510064664</v>
      </c>
      <c r="F412" s="28">
        <v>0.031510064664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0.1133147327</v>
      </c>
      <c r="F413" s="28">
        <v>0.1133147327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0.112425108796</v>
      </c>
      <c r="F414" s="28">
        <v>0.112425108796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0.171421127704</v>
      </c>
      <c r="F415" s="28">
        <v>0.171421127704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0.564226020575</v>
      </c>
      <c r="F416" s="28">
        <v>0.564226020575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0.684714101113</v>
      </c>
      <c r="F417" s="28">
        <v>0.684714101113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0.329357915282</v>
      </c>
      <c r="F418" s="28">
        <v>0.329357915282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0.153207636736</v>
      </c>
      <c r="F419" s="28">
        <v>0.153207636736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0.1123436032</v>
      </c>
      <c r="F420" s="28">
        <v>0.1123436032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0.084768490692</v>
      </c>
      <c r="F421" s="28">
        <v>0.084768490692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0.048985065121</v>
      </c>
      <c r="F422" s="28">
        <v>0.048985065121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0.103968962328</v>
      </c>
      <c r="F423" s="28">
        <v>0.103968962328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0.062735353539</v>
      </c>
      <c r="F424" s="28">
        <v>0.062735353539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0.026156456557</v>
      </c>
      <c r="F425" s="28">
        <v>0.026156456557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0.035656515112</v>
      </c>
      <c r="F426" s="28">
        <v>0.035656515112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0.036498345429</v>
      </c>
      <c r="F427" s="28">
        <v>0.036498345429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0.051786471846</v>
      </c>
      <c r="F428" s="28">
        <v>0.051786471846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0.04550031486</v>
      </c>
      <c r="F429" s="28">
        <v>0.04550031486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0.042258546495</v>
      </c>
      <c r="F430" s="28">
        <v>0.042258546495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0.046925036532</v>
      </c>
      <c r="F431" s="28">
        <v>0.046925036532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0.03749884236</v>
      </c>
      <c r="F432" s="28">
        <v>0.03749884236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0.03901935653</v>
      </c>
      <c r="F433" s="28">
        <v>0.03901935653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0.153450064911</v>
      </c>
      <c r="F434" s="28">
        <v>0.153450064911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0.181160975142</v>
      </c>
      <c r="F435" s="28">
        <v>0.181160975142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0.377493748218</v>
      </c>
      <c r="F436" s="28">
        <v>0.377493748218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1.41458489028</v>
      </c>
      <c r="F437" s="28">
        <v>1.41458489028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2.961401623912</v>
      </c>
      <c r="F438" s="28">
        <v>2.961401623912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1.517738074296</v>
      </c>
      <c r="F439" s="28">
        <v>1.517738074296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0.899268360273</v>
      </c>
      <c r="F440" s="28">
        <v>0.899268360273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1.049054926561</v>
      </c>
      <c r="F441" s="28">
        <v>1.049054926561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1.106689601808</v>
      </c>
      <c r="F442" s="28">
        <v>1.106689601808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0.57678252534</v>
      </c>
      <c r="F443" s="28">
        <v>0.57678252534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0.23373326304</v>
      </c>
      <c r="F444" s="28">
        <v>0.23373326304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0.101416696896</v>
      </c>
      <c r="F445" s="28">
        <v>0.101416696896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0.347587371534</v>
      </c>
      <c r="F446" s="28">
        <v>0.347587371534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0.15842333372</v>
      </c>
      <c r="F447" s="28">
        <v>0.15842333372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0.866093584434</v>
      </c>
      <c r="F448" s="28">
        <v>0.866093584434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0.331400631234</v>
      </c>
      <c r="F449" s="28">
        <v>0.331400631234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1.58293167396</v>
      </c>
      <c r="F450" s="28">
        <v>1.58293167396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0.908179116768</v>
      </c>
      <c r="F451" s="28">
        <v>0.908179116768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0.857463727388</v>
      </c>
      <c r="F452" s="28">
        <v>0.857463727388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0.541571788285</v>
      </c>
      <c r="F453" s="28">
        <v>0.541571788285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0.336757962304</v>
      </c>
      <c r="F454" s="28">
        <v>0.336757962304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0.16620025724</v>
      </c>
      <c r="F455" s="28">
        <v>0.16620025724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0.080001952985</v>
      </c>
      <c r="F456" s="28">
        <v>0.080001952985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0.04662010288</v>
      </c>
      <c r="F457" s="28">
        <v>0.04662010288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0.030741505672</v>
      </c>
      <c r="F458" s="28">
        <v>0.030741505672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0.024814141861</v>
      </c>
      <c r="F459" s="28">
        <v>0.024814141861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0.777119823182</v>
      </c>
      <c r="F460" s="28">
        <v>0.777119823182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1.656789849785</v>
      </c>
      <c r="F461" s="28">
        <v>1.656789849785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1.90078514628</v>
      </c>
      <c r="F462" s="28">
        <v>1.90078514628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1.629491678496</v>
      </c>
      <c r="F463" s="28">
        <v>1.629491678496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0.937037362855</v>
      </c>
      <c r="F464" s="28">
        <v>0.937037362855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0.751775200881</v>
      </c>
      <c r="F465" s="28">
        <v>0.751775200881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0.321459733212</v>
      </c>
      <c r="F466" s="28">
        <v>0.321459733212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0.144288632489</v>
      </c>
      <c r="F467" s="28">
        <v>0.144288632489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0.066825500677</v>
      </c>
      <c r="F468" s="28">
        <v>0.066825500677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0.050452504256</v>
      </c>
      <c r="F469" s="28">
        <v>0.050452504256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0.23693505892</v>
      </c>
      <c r="F470" s="28">
        <v>0.23693505892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0.211299344766</v>
      </c>
      <c r="F471" s="28">
        <v>0.211299344766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0.239600197946</v>
      </c>
      <c r="F472" s="28">
        <v>0.239600197946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0.377290242732</v>
      </c>
      <c r="F473" s="28">
        <v>0.377290242732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0.535094797237</v>
      </c>
      <c r="F474" s="28">
        <v>0.535094797237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1.28794978368</v>
      </c>
      <c r="F475" s="28">
        <v>1.28794978368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0.802113870206</v>
      </c>
      <c r="F476" s="28">
        <v>0.802113870206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1.208039095366</v>
      </c>
      <c r="F477" s="28">
        <v>1.208039095366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0.898887186263</v>
      </c>
      <c r="F478" s="28">
        <v>0.898887186263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0.483936094704</v>
      </c>
      <c r="F479" s="28">
        <v>0.483936094704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0.257239822539</v>
      </c>
      <c r="F480" s="28">
        <v>0.257239822539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0.164916950616</v>
      </c>
      <c r="F481" s="28">
        <v>0.164916950616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0.194418775566</v>
      </c>
      <c r="F482" s="28">
        <v>0.194418775566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0.381662405421</v>
      </c>
      <c r="F483" s="28">
        <v>0.381662405421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0.18285414984</v>
      </c>
      <c r="F484" s="28">
        <v>0.18285414984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0.08579190342</v>
      </c>
      <c r="F485" s="28">
        <v>0.08579190342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0.106142939995</v>
      </c>
      <c r="F486" s="28">
        <v>0.106142939995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0.23064473066</v>
      </c>
      <c r="F487" s="28">
        <v>0.23064473066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0.38726988219</v>
      </c>
      <c r="F488" s="28">
        <v>0.38726988219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0.310191639264</v>
      </c>
      <c r="F489" s="28">
        <v>0.310191639264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0.157621421916</v>
      </c>
      <c r="F490" s="28">
        <v>0.157621421916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0.085202900451</v>
      </c>
      <c r="F491" s="28">
        <v>0.085202900451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0.062477459</v>
      </c>
      <c r="F492" s="28">
        <v>0.062477459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0.062370278888</v>
      </c>
      <c r="F493" s="28">
        <v>0.062370278888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0.041411764032</v>
      </c>
      <c r="F494" s="28">
        <v>0.041411764032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0.02817509196</v>
      </c>
      <c r="F495" s="28">
        <v>0.02817509196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1.98974100195</v>
      </c>
      <c r="F496" s="28">
        <v>1.98974100195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0.2412285846</v>
      </c>
      <c r="F497" s="28">
        <v>0.2412285846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0.13086150552</v>
      </c>
      <c r="F498" s="28">
        <v>0.13086150552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0.086325596465</v>
      </c>
      <c r="F499" s="28">
        <v>0.086325596465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0.057900491415</v>
      </c>
      <c r="F500" s="28">
        <v>0.057900491415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0.069091675164</v>
      </c>
      <c r="F501" s="28">
        <v>0.069091675164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0.050968868356</v>
      </c>
      <c r="F502" s="28">
        <v>0.050968868356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0.03036669642</v>
      </c>
      <c r="F503" s="28">
        <v>0.03036669642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0.01883404714</v>
      </c>
      <c r="F504" s="28">
        <v>0.01883404714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0.023262759905</v>
      </c>
      <c r="F505" s="28">
        <v>0.023262759905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0.036007983516</v>
      </c>
      <c r="F506" s="28">
        <v>0.036007983516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0.09330948822</v>
      </c>
      <c r="F507" s="28">
        <v>0.09330948822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0.119991273095</v>
      </c>
      <c r="F508" s="28">
        <v>0.119991273095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0.100606795874</v>
      </c>
      <c r="F509" s="28">
        <v>0.100606795874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0.098331752106</v>
      </c>
      <c r="F510" s="28">
        <v>0.098331752106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0.125579950748</v>
      </c>
      <c r="F511" s="28">
        <v>0.125579950748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0.362538000512</v>
      </c>
      <c r="F512" s="28">
        <v>0.362538000512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0.246818425595</v>
      </c>
      <c r="F513" s="28">
        <v>0.246818425595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0.1415558875</v>
      </c>
      <c r="F514" s="28">
        <v>0.1415558875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0.115855619788</v>
      </c>
      <c r="F515" s="28">
        <v>0.115855619788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0.149248715008</v>
      </c>
      <c r="F516" s="28">
        <v>0.149248715008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0.100176885741</v>
      </c>
      <c r="F517" s="28">
        <v>0.100176885741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0.0455031373</v>
      </c>
      <c r="F518" s="28">
        <v>0.0455031373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0.080860790032</v>
      </c>
      <c r="F519" s="28">
        <v>0.080860790032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0.279142589167</v>
      </c>
      <c r="F520" s="28">
        <v>0.279142589167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0.121668279795</v>
      </c>
      <c r="F521" s="28">
        <v>0.121668279795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0.124750686052</v>
      </c>
      <c r="F522" s="28">
        <v>0.124750686052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0.290347055089</v>
      </c>
      <c r="F523" s="28">
        <v>0.290347055089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0.20118180316</v>
      </c>
      <c r="F524" s="28">
        <v>0.20118180316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0.218203173376</v>
      </c>
      <c r="F525" s="28">
        <v>0.218203173376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0.310851299832</v>
      </c>
      <c r="F526" s="28">
        <v>0.310851299832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0.138650828888</v>
      </c>
      <c r="F527" s="28">
        <v>0.138650828888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0.053393648904</v>
      </c>
      <c r="F528" s="28">
        <v>0.053393648904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0.022598838522</v>
      </c>
      <c r="F529" s="28">
        <v>0.022598838522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0.046935953842</v>
      </c>
      <c r="F530" s="28">
        <v>0.046935953842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0.552472682184</v>
      </c>
      <c r="F531" s="28">
        <v>0.552472682184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0.1939791795</v>
      </c>
      <c r="F532" s="28">
        <v>0.1939791795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0.172708419159</v>
      </c>
      <c r="F533" s="28">
        <v>0.172708419159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0.800706219259</v>
      </c>
      <c r="F534" s="28">
        <v>0.800706219259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0.676715783579</v>
      </c>
      <c r="F535" s="28">
        <v>0.676715783579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0.751438008342</v>
      </c>
      <c r="F536" s="28">
        <v>0.751438008342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0.516314141721</v>
      </c>
      <c r="F537" s="28">
        <v>0.516314141721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0.270905859983</v>
      </c>
      <c r="F538" s="28">
        <v>0.270905859983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0.127906799196</v>
      </c>
      <c r="F539" s="28">
        <v>0.127906799196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0.068544138365</v>
      </c>
      <c r="F540" s="28">
        <v>0.068544138365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0.0404184924</v>
      </c>
      <c r="F541" s="28">
        <v>0.0404184924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0.020306653952</v>
      </c>
      <c r="F542" s="28">
        <v>0.020306653952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0.075773365083</v>
      </c>
      <c r="F543" s="28">
        <v>0.075773365083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0.197693399081</v>
      </c>
      <c r="F544" s="28">
        <v>0.197693399081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0.253397856582</v>
      </c>
      <c r="F545" s="28">
        <v>0.253397856582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0.360229447839</v>
      </c>
      <c r="F546" s="28">
        <v>0.360229447839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0.452319976126</v>
      </c>
      <c r="F547" s="28">
        <v>0.452319976126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0.501188271884</v>
      </c>
      <c r="F548" s="28">
        <v>0.501188271884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0.455560627989</v>
      </c>
      <c r="F549" s="28">
        <v>0.455560627989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0.219475761308</v>
      </c>
      <c r="F550" s="28">
        <v>0.219475761308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0.086082628436</v>
      </c>
      <c r="F551" s="28">
        <v>0.086082628436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0.048749776992</v>
      </c>
      <c r="F552" s="28">
        <v>0.048749776992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0.073927428822</v>
      </c>
      <c r="F553" s="28">
        <v>0.073927428822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0.089256110181</v>
      </c>
      <c r="F554" s="28">
        <v>0.089256110181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0.053978893731</v>
      </c>
      <c r="F555" s="28">
        <v>0.053978893731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0.062622538705</v>
      </c>
      <c r="F556" s="28">
        <v>0.062622538705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0.18569862126</v>
      </c>
      <c r="F557" s="28">
        <v>0.18569862126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0.375456947526</v>
      </c>
      <c r="F558" s="28">
        <v>0.375456947526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0.4220689518</v>
      </c>
      <c r="F559" s="28">
        <v>0.4220689518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0.586940952158</v>
      </c>
      <c r="F560" s="28">
        <v>0.586940952158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0.313879509252</v>
      </c>
      <c r="F561" s="28">
        <v>0.313879509252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0.174884351306</v>
      </c>
      <c r="F562" s="28">
        <v>0.174884351306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0.309258165888</v>
      </c>
      <c r="F563" s="28">
        <v>0.309258165888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0.199562138192</v>
      </c>
      <c r="F564" s="28">
        <v>0.199562138192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0.12183606834</v>
      </c>
      <c r="F565" s="28">
        <v>0.12183606834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0.370910589504</v>
      </c>
      <c r="F566" s="28">
        <v>0.370910589504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0.276054652986</v>
      </c>
      <c r="F567" s="28">
        <v>0.276054652986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0.474845509068</v>
      </c>
      <c r="F568" s="28">
        <v>0.474845509068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1.166323233975</v>
      </c>
      <c r="F569" s="28">
        <v>1.166323233975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0.876273339368</v>
      </c>
      <c r="F570" s="28">
        <v>0.876273339368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0.486221001577</v>
      </c>
      <c r="F571" s="28">
        <v>0.486221001577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1.607047461666</v>
      </c>
      <c r="F572" s="28">
        <v>1.607047461666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1.424046916461</v>
      </c>
      <c r="F573" s="28">
        <v>1.424046916461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1.34283338436</v>
      </c>
      <c r="F574" s="28">
        <v>1.34283338436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0.654047279786</v>
      </c>
      <c r="F575" s="28">
        <v>0.654047279786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0.256810916141</v>
      </c>
      <c r="F576" s="28">
        <v>0.256810916141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0.100662329646</v>
      </c>
      <c r="F577" s="28">
        <v>0.100662329646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0.132884645049</v>
      </c>
      <c r="F578" s="28">
        <v>0.132884645049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0.078984262921</v>
      </c>
      <c r="F579" s="28">
        <v>0.078984262921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0.04215976614</v>
      </c>
      <c r="F580" s="28">
        <v>0.04215976614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0.019362485454</v>
      </c>
      <c r="F581" s="28">
        <v>0.019362485454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0.14993163585</v>
      </c>
      <c r="F582" s="28">
        <v>0.14993163585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0.101911404355</v>
      </c>
      <c r="F583" s="28">
        <v>0.101911404355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0.372625595105</v>
      </c>
      <c r="F584" s="28">
        <v>0.372625595105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0.459344030745</v>
      </c>
      <c r="F585" s="28">
        <v>0.459344030745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0.186976198986</v>
      </c>
      <c r="F586" s="28">
        <v>0.186976198986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0.10021341079</v>
      </c>
      <c r="F587" s="28">
        <v>0.10021341079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0.07130319426</v>
      </c>
      <c r="F588" s="28">
        <v>0.07130319426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0.05095229832</v>
      </c>
      <c r="F589" s="28">
        <v>0.05095229832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0.035381439324</v>
      </c>
      <c r="F590" s="28">
        <v>0.035381439324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0.249838265712</v>
      </c>
      <c r="F591" s="28">
        <v>0.249838265712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0.870343401088</v>
      </c>
      <c r="F592" s="28">
        <v>0.870343401088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0.46363256328</v>
      </c>
      <c r="F593" s="28">
        <v>0.46363256328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0.257390169124</v>
      </c>
      <c r="F594" s="28">
        <v>0.257390169124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0.11776669125</v>
      </c>
      <c r="F595" s="28">
        <v>0.11776669125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0.11502838764</v>
      </c>
      <c r="F596" s="28">
        <v>0.11502838764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0.14622653934</v>
      </c>
      <c r="F597" s="28">
        <v>0.14622653934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0.164004058722</v>
      </c>
      <c r="F598" s="28">
        <v>0.164004058722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0.089477970386</v>
      </c>
      <c r="F599" s="28">
        <v>0.089477970386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0.06345250604</v>
      </c>
      <c r="F600" s="28">
        <v>0.06345250604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0.045790123411</v>
      </c>
      <c r="F601" s="28">
        <v>0.045790123411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0.238122793216</v>
      </c>
      <c r="F602" s="28">
        <v>0.238122793216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0.237260694118</v>
      </c>
      <c r="F603" s="28">
        <v>0.237260694118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0.25525028522</v>
      </c>
      <c r="F604" s="28">
        <v>0.25525028522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0.198340533019</v>
      </c>
      <c r="F605" s="28">
        <v>0.198340533019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0.411177696996</v>
      </c>
      <c r="F606" s="28">
        <v>0.411177696996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0.740333655828</v>
      </c>
      <c r="F607" s="28">
        <v>0.740333655828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1.25550428134</v>
      </c>
      <c r="F608" s="28">
        <v>1.25550428134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0.65018202146</v>
      </c>
      <c r="F609" s="28">
        <v>0.65018202146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0.27402211424</v>
      </c>
      <c r="F610" s="28">
        <v>0.27402211424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0.10766390138</v>
      </c>
      <c r="F611" s="28">
        <v>0.10766390138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0.053066122898</v>
      </c>
      <c r="F612" s="28">
        <v>0.053066122898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0.10115845038</v>
      </c>
      <c r="F613" s="28">
        <v>0.10115845038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0.17502723747</v>
      </c>
      <c r="F614" s="28">
        <v>0.17502723747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0.340603148301</v>
      </c>
      <c r="F615" s="28">
        <v>0.340603148301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0.110722409559</v>
      </c>
      <c r="F616" s="28">
        <v>0.110722409559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0.019020010548</v>
      </c>
      <c r="F617" s="28">
        <v>0.019020010548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0.01630459194</v>
      </c>
      <c r="F618" s="28">
        <v>0.01630459194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0.033592682907</v>
      </c>
      <c r="F619" s="28">
        <v>0.033592682907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0.039155822132</v>
      </c>
      <c r="F620" s="28">
        <v>0.039155822132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0.051582034645</v>
      </c>
      <c r="F621" s="28">
        <v>0.051582034645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0.066584389215</v>
      </c>
      <c r="F622" s="28">
        <v>0.066584389215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0.049532337426</v>
      </c>
      <c r="F623" s="28">
        <v>0.049532337426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0.029721029672</v>
      </c>
      <c r="F624" s="28">
        <v>0.029721029672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0.022412565868</v>
      </c>
      <c r="F625" s="28">
        <v>0.022412565868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0.123961366519</v>
      </c>
      <c r="F626" s="28">
        <v>0.123961366519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0.060138657292</v>
      </c>
      <c r="F627" s="28">
        <v>0.060138657292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0.155867261404</v>
      </c>
      <c r="F628" s="28">
        <v>0.155867261404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0.033478323785</v>
      </c>
      <c r="F629" s="28">
        <v>0.033478323785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0.01890159786</v>
      </c>
      <c r="F630" s="28">
        <v>0.01890159786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0.019088461155</v>
      </c>
      <c r="F631" s="28">
        <v>0.019088461155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0.029640927708</v>
      </c>
      <c r="F632" s="28">
        <v>0.029640927708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0.171872656128</v>
      </c>
      <c r="F633" s="28">
        <v>0.171872656128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0.067411880928</v>
      </c>
      <c r="F634" s="28">
        <v>0.067411880928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0.030723384228</v>
      </c>
      <c r="F635" s="28">
        <v>0.030723384228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0.014684431475</v>
      </c>
      <c r="F636" s="28">
        <v>0.014684431475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0.011494563856</v>
      </c>
      <c r="F637" s="28">
        <v>0.011494563856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0.11295714049</v>
      </c>
      <c r="F638" s="28">
        <v>0.11295714049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0.050025214716</v>
      </c>
      <c r="F639" s="28">
        <v>0.050025214716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0.03360553984</v>
      </c>
      <c r="F640" s="28">
        <v>0.03360553984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0.481252397652</v>
      </c>
      <c r="F641" s="28">
        <v>0.481252397652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0.6199189108</v>
      </c>
      <c r="F642" s="28">
        <v>0.6199189108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0.39517795958</v>
      </c>
      <c r="F643" s="28">
        <v>0.39517795958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0.17993112872</v>
      </c>
      <c r="F644" s="28">
        <v>0.17993112872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0.297640449246</v>
      </c>
      <c r="F645" s="28">
        <v>0.297640449246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0.184729045922</v>
      </c>
      <c r="F646" s="28">
        <v>0.184729045922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0.10879320243</v>
      </c>
      <c r="F647" s="28">
        <v>0.10879320243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0.0729387178</v>
      </c>
      <c r="F648" s="28">
        <v>0.0729387178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0.064293863</v>
      </c>
      <c r="F649" s="28">
        <v>0.064293863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0.347976716172</v>
      </c>
      <c r="F650" s="28">
        <v>0.347976716172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0.291084331706</v>
      </c>
      <c r="F651" s="28">
        <v>0.291084331706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0.31761781632</v>
      </c>
      <c r="F652" s="28">
        <v>0.31761781632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0.063717199044</v>
      </c>
      <c r="F653" s="28">
        <v>0.063717199044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0.10124203474</v>
      </c>
      <c r="F654" s="28">
        <v>0.10124203474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0.06076567956</v>
      </c>
      <c r="F655" s="28">
        <v>0.06076567956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0.034422894962</v>
      </c>
      <c r="F656" s="28">
        <v>0.034422894962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0.038717929362</v>
      </c>
      <c r="F657" s="28">
        <v>0.038717929362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0.024941159425</v>
      </c>
      <c r="F658" s="28">
        <v>0.024941159425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0.015919219696</v>
      </c>
      <c r="F659" s="28">
        <v>0.015919219696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0.012239277968</v>
      </c>
      <c r="F660" s="28">
        <v>0.012239277968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0.010212840278</v>
      </c>
      <c r="F661" s="28">
        <v>0.010212840278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0.007045010479</v>
      </c>
      <c r="F662" s="28">
        <v>0.007045010479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0.042506195352</v>
      </c>
      <c r="F663" s="28">
        <v>0.042506195352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0.381417162896</v>
      </c>
      <c r="F664" s="28">
        <v>0.381417162896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0.078668207464</v>
      </c>
      <c r="F665" s="28">
        <v>0.078668207464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0.04778022934</v>
      </c>
      <c r="F666" s="28">
        <v>0.04778022934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0.040456752906</v>
      </c>
      <c r="F667" s="28">
        <v>0.040456752906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0.03554430425</v>
      </c>
      <c r="F668" s="28">
        <v>0.03554430425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0.027806852656</v>
      </c>
      <c r="F669" s="28">
        <v>0.027806852656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0.0165941313</v>
      </c>
      <c r="F670" s="28">
        <v>0.0165941313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0.007028741832</v>
      </c>
      <c r="F671" s="28">
        <v>0.007028741832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0.00325181742</v>
      </c>
      <c r="F672" s="28">
        <v>0.00325181742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0.0022287357</v>
      </c>
      <c r="F673" s="28">
        <v>0.0022287357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0.00158230968</v>
      </c>
      <c r="F674" s="28">
        <v>0.00158230968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0.013083845106</v>
      </c>
      <c r="F675" s="28">
        <v>0.013083845106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0.040426926856</v>
      </c>
      <c r="F676" s="28">
        <v>0.040426926856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0.848890202253</v>
      </c>
      <c r="F677" s="28">
        <v>0.848890202253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0.5066746386</v>
      </c>
      <c r="F678" s="28">
        <v>0.5066746386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0.210439073433</v>
      </c>
      <c r="F679" s="28">
        <v>0.210439073433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0.156518943945</v>
      </c>
      <c r="F680" s="28">
        <v>0.156518943945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0.358137163422</v>
      </c>
      <c r="F681" s="28">
        <v>0.358137163422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0.283072107234</v>
      </c>
      <c r="F682" s="28">
        <v>0.283072107234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0.23839477945</v>
      </c>
      <c r="F683" s="28">
        <v>0.23839477945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0.154357922646</v>
      </c>
      <c r="F684" s="28">
        <v>0.154357922646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0.078367889896</v>
      </c>
      <c r="F685" s="28">
        <v>0.078367889896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0.053852173685</v>
      </c>
      <c r="F686" s="28">
        <v>0.053852173685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0.58481517567</v>
      </c>
      <c r="F687" s="28">
        <v>0.58481517567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0.84728294406</v>
      </c>
      <c r="F688" s="28">
        <v>0.84728294406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0.70809919427</v>
      </c>
      <c r="F689" s="28">
        <v>0.70809919427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0.365635984192</v>
      </c>
      <c r="F690" s="28">
        <v>0.365635984192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0.228562209629</v>
      </c>
      <c r="F691" s="28">
        <v>0.228562209629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0.647947891083</v>
      </c>
      <c r="F692" s="28">
        <v>0.647947891083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0.852673236774</v>
      </c>
      <c r="F693" s="28">
        <v>0.852673236774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0.563923044912</v>
      </c>
      <c r="F694" s="28">
        <v>0.563923044912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0.240473562818</v>
      </c>
      <c r="F695" s="28">
        <v>0.240473562818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0.1074749547</v>
      </c>
      <c r="F696" s="28">
        <v>0.1074749547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0.10354544088</v>
      </c>
      <c r="F697" s="28">
        <v>0.10354544088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0.06547752333</v>
      </c>
      <c r="F698" s="28">
        <v>0.06547752333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0.061232899264</v>
      </c>
      <c r="F699" s="28">
        <v>0.061232899264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0.0548726879</v>
      </c>
      <c r="F700" s="28">
        <v>0.0548726879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0.094070234174</v>
      </c>
      <c r="F701" s="28">
        <v>0.094070234174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0.10159769466</v>
      </c>
      <c r="F702" s="28">
        <v>0.10159769466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0.120649396416</v>
      </c>
      <c r="F703" s="28">
        <v>0.120649396416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0.214551004858</v>
      </c>
      <c r="F704" s="28">
        <v>0.214551004858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0.20791067614</v>
      </c>
      <c r="F705" s="28">
        <v>0.20791067614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0.144743595744</v>
      </c>
      <c r="F706" s="28">
        <v>0.144743595744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0.152453414876</v>
      </c>
      <c r="F707" s="28">
        <v>0.152453414876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0.07877125386</v>
      </c>
      <c r="F708" s="28">
        <v>0.07877125386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0.09956491363</v>
      </c>
      <c r="F709" s="28">
        <v>0.09956491363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0.541779435306</v>
      </c>
      <c r="F710" s="28">
        <v>0.541779435306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0.268837020065</v>
      </c>
      <c r="F711" s="28">
        <v>0.268837020065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0.3631908224</v>
      </c>
      <c r="F712" s="28">
        <v>0.3631908224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0.10833404715</v>
      </c>
      <c r="F713" s="28">
        <v>0.10833404715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0.096211654656</v>
      </c>
      <c r="F714" s="28">
        <v>0.096211654656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0.099202792608</v>
      </c>
      <c r="F715" s="28">
        <v>0.099202792608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0.476893605</v>
      </c>
      <c r="F716" s="28">
        <v>0.476893605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0.350714535033</v>
      </c>
      <c r="F717" s="28">
        <v>0.350714535033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0.17749079065</v>
      </c>
      <c r="F718" s="28">
        <v>0.17749079065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0.081501706685</v>
      </c>
      <c r="F719" s="28">
        <v>0.081501706685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0.045225337251</v>
      </c>
      <c r="F720" s="28">
        <v>0.045225337251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0.032737137664</v>
      </c>
      <c r="F721" s="28">
        <v>0.032737137664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0.05377815938</v>
      </c>
      <c r="F722" s="28">
        <v>0.05377815938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0.727552016496</v>
      </c>
      <c r="F723" s="28">
        <v>0.727552016496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1.037397267008</v>
      </c>
      <c r="F724" s="28">
        <v>1.037397267008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1.408848105191</v>
      </c>
      <c r="F725" s="28">
        <v>1.408848105191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0.688912027175</v>
      </c>
      <c r="F726" s="28">
        <v>0.688912027175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1.52810504343</v>
      </c>
      <c r="F727" s="28">
        <v>1.52810504343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0.533740758705</v>
      </c>
      <c r="F728" s="28">
        <v>0.533740758705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0.252809875824</v>
      </c>
      <c r="F729" s="28">
        <v>0.252809875824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0.106418094846</v>
      </c>
      <c r="F730" s="28">
        <v>0.106418094846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0.058435472256</v>
      </c>
      <c r="F731" s="28">
        <v>0.058435472256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0.039767013911</v>
      </c>
      <c r="F732" s="28">
        <v>0.039767013911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0.02456132042</v>
      </c>
      <c r="F733" s="28">
        <v>0.02456132042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0.077452107304</v>
      </c>
      <c r="F734" s="28">
        <v>0.077452107304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0.045959786033</v>
      </c>
      <c r="F735" s="28">
        <v>0.045959786033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0.02585980674</v>
      </c>
      <c r="F736" s="28">
        <v>0.02585980674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0.0288235304</v>
      </c>
      <c r="F737" s="28">
        <v>0.0288235304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0.030757562838</v>
      </c>
      <c r="F738" s="28">
        <v>0.030757562838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0.0462761334</v>
      </c>
      <c r="F739" s="28">
        <v>0.0462761334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0.036345540744</v>
      </c>
      <c r="F740" s="28">
        <v>0.036345540744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0.04878201468</v>
      </c>
      <c r="F741" s="28">
        <v>0.04878201468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0.03806809182</v>
      </c>
      <c r="F742" s="28">
        <v>0.03806809182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0.025165988444</v>
      </c>
      <c r="F743" s="28">
        <v>0.025165988444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0.023800869558</v>
      </c>
      <c r="F744" s="28">
        <v>0.023800869558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0.02184498351</v>
      </c>
      <c r="F745" s="28">
        <v>0.02184498351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0.081720308428</v>
      </c>
      <c r="F746" s="28">
        <v>0.081720308428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0.202004845999</v>
      </c>
      <c r="F747" s="28">
        <v>0.202004845999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0.330080514008</v>
      </c>
      <c r="F748" s="28">
        <v>0.330080514008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0.301863452778</v>
      </c>
      <c r="F749" s="28">
        <v>0.301863452778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0.257273011152</v>
      </c>
      <c r="F750" s="28">
        <v>0.257273011152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0.21888935901</v>
      </c>
      <c r="F751" s="28">
        <v>0.21888935901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0.17934813687</v>
      </c>
      <c r="F752" s="28">
        <v>0.17934813687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0.079878156658</v>
      </c>
      <c r="F753" s="28">
        <v>0.079878156658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0.038190067284</v>
      </c>
      <c r="F754" s="28">
        <v>0.038190067284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0.0174119028</v>
      </c>
      <c r="F755" s="28">
        <v>0.0174119028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0.012095674053</v>
      </c>
      <c r="F756" s="28">
        <v>0.012095674053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0.021587661612</v>
      </c>
      <c r="F757" s="28">
        <v>0.021587661612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0.157249668132</v>
      </c>
      <c r="F758" s="28">
        <v>0.157249668132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0.099132801036</v>
      </c>
      <c r="F759" s="28">
        <v>0.099132801036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0.067979118996</v>
      </c>
      <c r="F760" s="28">
        <v>0.067979118996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0.414715712199</v>
      </c>
      <c r="F761" s="28">
        <v>0.414715712199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0.405340640075</v>
      </c>
      <c r="F762" s="28">
        <v>0.405340640075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0.523095550908</v>
      </c>
      <c r="F763" s="28">
        <v>0.523095550908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0.698050850792</v>
      </c>
      <c r="F764" s="28">
        <v>0.698050850792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0.455207277258</v>
      </c>
      <c r="F765" s="28">
        <v>0.455207277258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0.265075918316</v>
      </c>
      <c r="F766" s="28">
        <v>0.265075918316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0.10618438851</v>
      </c>
      <c r="F767" s="28">
        <v>0.10618438851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0.051628912328</v>
      </c>
      <c r="F768" s="28">
        <v>0.051628912328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0.026812933458</v>
      </c>
      <c r="F769" s="28">
        <v>0.026812933458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0.144693492948</v>
      </c>
      <c r="F770" s="28">
        <v>0.144693492948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0.072283222469</v>
      </c>
      <c r="F771" s="28">
        <v>0.072283222469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0.062185801475</v>
      </c>
      <c r="F772" s="28">
        <v>0.062185801475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0.036816096356</v>
      </c>
      <c r="F773" s="28">
        <v>0.036816096356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0.026641194332</v>
      </c>
      <c r="F774" s="28">
        <v>0.026641194332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0.05231854755</v>
      </c>
      <c r="F775" s="28">
        <v>0.05231854755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0.07479727164</v>
      </c>
      <c r="F776" s="28">
        <v>0.07479727164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0.054810118818</v>
      </c>
      <c r="F777" s="28">
        <v>0.054810118818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0.042049828964</v>
      </c>
      <c r="F778" s="28">
        <v>0.042049828964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0.031475422952</v>
      </c>
      <c r="F779" s="28">
        <v>0.031475422952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0.022704377906</v>
      </c>
      <c r="F780" s="28">
        <v>0.022704377906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0.014144578582</v>
      </c>
      <c r="F781" s="28">
        <v>0.014144578582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0.345580404708</v>
      </c>
      <c r="F782" s="28">
        <v>0.345580404708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0.216195303492</v>
      </c>
      <c r="F783" s="28">
        <v>0.216195303492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0.266074015892</v>
      </c>
      <c r="F784" s="28">
        <v>0.266074015892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0.109947958476</v>
      </c>
      <c r="F785" s="28">
        <v>0.109947958476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0.197440650729</v>
      </c>
      <c r="F786" s="28">
        <v>0.197440650729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0.286851976509</v>
      </c>
      <c r="F787" s="28">
        <v>0.286851976509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0.27560517831</v>
      </c>
      <c r="F788" s="28">
        <v>0.27560517831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0.159510026432</v>
      </c>
      <c r="F789" s="28">
        <v>0.159510026432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0.188891756592</v>
      </c>
      <c r="F790" s="28">
        <v>0.188891756592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0.088663208348</v>
      </c>
      <c r="F791" s="28">
        <v>0.088663208348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0.044050650948</v>
      </c>
      <c r="F792" s="28">
        <v>0.044050650948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0.0263947656</v>
      </c>
      <c r="F793" s="28">
        <v>0.0263947656</v>
      </c>
    </row>
    <row r="794" spans="5:7" ht="12.75">
      <c r="E794" s="27">
        <f>AVERAGE(E2:E793)*12</f>
        <v>5.240644057858565</v>
      </c>
      <c r="F794" s="27">
        <f>AVERAGE(F2:F793)*12</f>
        <v>5.240644057858565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357 - Río Madre desde cabecera hasta confluencia con río Duero.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357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0.39485510842</v>
      </c>
      <c r="F6" s="9">
        <f>IF('De la BASE'!F2&gt;0,'De la BASE'!F2,'De la BASE'!F2+0.001)</f>
        <v>0.39485510842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357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0.417327961571</v>
      </c>
      <c r="F7" s="9">
        <f>IF('De la BASE'!F3&gt;0,'De la BASE'!F3,'De la BASE'!F3+0.001)</f>
        <v>0.417327961571</v>
      </c>
      <c r="G7" s="15">
        <v>14916</v>
      </c>
      <c r="H7" s="8">
        <f>CORREL(E6:E796,E7:E797)</f>
        <v>0.6996726190890785</v>
      </c>
      <c r="I7" s="8" t="s">
        <v>119</v>
      </c>
      <c r="J7" s="8"/>
      <c r="K7" s="8"/>
      <c r="L7" s="24"/>
    </row>
    <row r="8" spans="1:13" ht="12.75">
      <c r="A8" s="30" t="str">
        <f>'De la BASE'!A4</f>
        <v>357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0.21286842531</v>
      </c>
      <c r="F8" s="9">
        <f>IF('De la BASE'!F4&gt;0,'De la BASE'!F4,'De la BASE'!F4+0.001)</f>
        <v>0.21286842531</v>
      </c>
      <c r="G8" s="15">
        <v>14946</v>
      </c>
      <c r="H8" s="8">
        <f>CORREL(E486:E796,E487:E797)</f>
        <v>0.6003024573965842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357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1.2042209432</v>
      </c>
      <c r="F9" s="9">
        <f>IF('De la BASE'!F5&gt;0,'De la BASE'!F5,'De la BASE'!F5+0.001)</f>
        <v>1.2042209432</v>
      </c>
      <c r="G9" s="15">
        <v>14977</v>
      </c>
    </row>
    <row r="10" spans="1:11" ht="12.75">
      <c r="A10" s="30" t="str">
        <f>'De la BASE'!A6</f>
        <v>357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8.743537660455</v>
      </c>
      <c r="F10" s="9">
        <f>IF('De la BASE'!F6&gt;0,'De la BASE'!F6,'De la BASE'!F6+0.001)</f>
        <v>8.743537660455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357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8.105395348085</v>
      </c>
      <c r="F11" s="9">
        <f>IF('De la BASE'!F7&gt;0,'De la BASE'!F7,'De la BASE'!F7+0.001)</f>
        <v>8.105395348085</v>
      </c>
      <c r="G11" s="15">
        <v>15036</v>
      </c>
      <c r="H11" s="8">
        <f>CORREL(F6:F796,F7:F797)</f>
        <v>0.6996726190890785</v>
      </c>
      <c r="I11" s="8" t="s">
        <v>119</v>
      </c>
      <c r="J11" s="8"/>
      <c r="K11" s="8"/>
    </row>
    <row r="12" spans="1:11" ht="12.75">
      <c r="A12" s="30" t="str">
        <f>'De la BASE'!A8</f>
        <v>357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5.206309473882</v>
      </c>
      <c r="F12" s="9">
        <f>IF('De la BASE'!F8&gt;0,'De la BASE'!F8,'De la BASE'!F8+0.001)</f>
        <v>5.206309473882</v>
      </c>
      <c r="G12" s="15">
        <v>15067</v>
      </c>
      <c r="H12" s="8">
        <f>CORREL(F486:F796,F487:F797)</f>
        <v>0.6003024573965842</v>
      </c>
      <c r="I12" s="8" t="s">
        <v>120</v>
      </c>
      <c r="J12" s="8"/>
      <c r="K12" s="8"/>
    </row>
    <row r="13" spans="1:9" ht="12.75">
      <c r="A13" s="30" t="str">
        <f>'De la BASE'!A9</f>
        <v>357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6.34852181132</v>
      </c>
      <c r="F13" s="9">
        <f>IF('De la BASE'!F9&gt;0,'De la BASE'!F9,'De la BASE'!F9+0.001)</f>
        <v>6.34852181132</v>
      </c>
      <c r="G13" s="15">
        <v>15097</v>
      </c>
      <c r="H13" s="6"/>
      <c r="I13" s="6"/>
    </row>
    <row r="14" spans="1:13" ht="12.75">
      <c r="A14" s="30" t="str">
        <f>'De la BASE'!A10</f>
        <v>357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3.192020366152</v>
      </c>
      <c r="F14" s="9">
        <f>IF('De la BASE'!F10&gt;0,'De la BASE'!F10,'De la BASE'!F10+0.001)</f>
        <v>3.192020366152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357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1.445446563414</v>
      </c>
      <c r="F15" s="9">
        <f>IF('De la BASE'!F11&gt;0,'De la BASE'!F11,'De la BASE'!F11+0.001)</f>
        <v>1.445446563414</v>
      </c>
      <c r="G15" s="15">
        <v>15158</v>
      </c>
      <c r="I15" s="7"/>
    </row>
    <row r="16" spans="1:9" ht="12.75">
      <c r="A16" s="30" t="str">
        <f>'De la BASE'!A12</f>
        <v>357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0.52172547324</v>
      </c>
      <c r="F16" s="9">
        <f>IF('De la BASE'!F12&gt;0,'De la BASE'!F12,'De la BASE'!F12+0.001)</f>
        <v>0.52172547324</v>
      </c>
      <c r="G16" s="15">
        <v>15189</v>
      </c>
      <c r="H16" s="7"/>
      <c r="I16" s="7"/>
    </row>
    <row r="17" spans="1:9" ht="12.75">
      <c r="A17" s="30" t="str">
        <f>'De la BASE'!A13</f>
        <v>357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0.282361193436</v>
      </c>
      <c r="F17" s="9">
        <f>IF('De la BASE'!F13&gt;0,'De la BASE'!F13,'De la BASE'!F13+0.001)</f>
        <v>0.282361193436</v>
      </c>
      <c r="G17" s="15">
        <v>15220</v>
      </c>
      <c r="H17" s="7"/>
      <c r="I17" s="7"/>
    </row>
    <row r="18" spans="1:9" ht="12.75">
      <c r="A18" s="30" t="str">
        <f>'De la BASE'!A14</f>
        <v>357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0.144834197838</v>
      </c>
      <c r="F18" s="9">
        <f>IF('De la BASE'!F14&gt;0,'De la BASE'!F14,'De la BASE'!F14+0.001)</f>
        <v>0.144834197838</v>
      </c>
      <c r="G18" s="15">
        <v>15250</v>
      </c>
      <c r="H18" s="7"/>
      <c r="I18" s="7"/>
    </row>
    <row r="19" spans="1:8" ht="12.75">
      <c r="A19" s="30" t="str">
        <f>'De la BASE'!A15</f>
        <v>357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0.344179251328</v>
      </c>
      <c r="F19" s="9">
        <f>IF('De la BASE'!F15&gt;0,'De la BASE'!F15,'De la BASE'!F15+0.001)</f>
        <v>0.344179251328</v>
      </c>
      <c r="G19" s="15">
        <v>15281</v>
      </c>
      <c r="H19" s="7"/>
    </row>
    <row r="20" spans="1:7" ht="12.75">
      <c r="A20" s="30" t="str">
        <f>'De la BASE'!A16</f>
        <v>357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0.1784547</v>
      </c>
      <c r="F20" s="9">
        <f>IF('De la BASE'!F16&gt;0,'De la BASE'!F16,'De la BASE'!F16+0.001)</f>
        <v>0.1784547</v>
      </c>
      <c r="G20" s="15">
        <v>15311</v>
      </c>
    </row>
    <row r="21" spans="1:7" ht="12.75">
      <c r="A21" s="30" t="str">
        <f>'De la BASE'!A17</f>
        <v>357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0.24182037759</v>
      </c>
      <c r="F21" s="9">
        <f>IF('De la BASE'!F17&gt;0,'De la BASE'!F17,'De la BASE'!F17+0.001)</f>
        <v>0.24182037759</v>
      </c>
      <c r="G21" s="15">
        <v>15342</v>
      </c>
    </row>
    <row r="22" spans="1:7" ht="12.75">
      <c r="A22" s="30" t="str">
        <f>'De la BASE'!A18</f>
        <v>357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0.286686528882</v>
      </c>
      <c r="F22" s="9">
        <f>IF('De la BASE'!F18&gt;0,'De la BASE'!F18,'De la BASE'!F18+0.001)</f>
        <v>0.286686528882</v>
      </c>
      <c r="G22" s="15">
        <v>15373</v>
      </c>
    </row>
    <row r="23" spans="1:7" ht="12.75">
      <c r="A23" s="30" t="str">
        <f>'De la BASE'!A19</f>
        <v>357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0.82947719151</v>
      </c>
      <c r="F23" s="9">
        <f>IF('De la BASE'!F19&gt;0,'De la BASE'!F19,'De la BASE'!F19+0.001)</f>
        <v>0.82947719151</v>
      </c>
      <c r="G23" s="15">
        <v>15401</v>
      </c>
    </row>
    <row r="24" spans="1:7" ht="12.75">
      <c r="A24" s="30" t="str">
        <f>'De la BASE'!A20</f>
        <v>357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1.70781057557</v>
      </c>
      <c r="F24" s="9">
        <f>IF('De la BASE'!F20&gt;0,'De la BASE'!F20,'De la BASE'!F20+0.001)</f>
        <v>1.70781057557</v>
      </c>
      <c r="G24" s="15">
        <v>15432</v>
      </c>
    </row>
    <row r="25" spans="1:7" ht="12.75">
      <c r="A25" s="30" t="str">
        <f>'De la BASE'!A21</f>
        <v>357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1.167400111787</v>
      </c>
      <c r="F25" s="9">
        <f>IF('De la BASE'!F21&gt;0,'De la BASE'!F21,'De la BASE'!F21+0.001)</f>
        <v>1.167400111787</v>
      </c>
      <c r="G25" s="15">
        <v>15462</v>
      </c>
    </row>
    <row r="26" spans="1:7" ht="12.75">
      <c r="A26" s="30" t="str">
        <f>'De la BASE'!A22</f>
        <v>357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0.7979148546</v>
      </c>
      <c r="F26" s="9">
        <f>IF('De la BASE'!F22&gt;0,'De la BASE'!F22,'De la BASE'!F22+0.001)</f>
        <v>0.7979148546</v>
      </c>
      <c r="G26" s="15">
        <v>15493</v>
      </c>
    </row>
    <row r="27" spans="1:7" ht="12.75">
      <c r="A27" s="30" t="str">
        <f>'De la BASE'!A23</f>
        <v>357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0.401586932544</v>
      </c>
      <c r="F27" s="9">
        <f>IF('De la BASE'!F23&gt;0,'De la BASE'!F23,'De la BASE'!F23+0.001)</f>
        <v>0.401586932544</v>
      </c>
      <c r="G27" s="15">
        <v>15523</v>
      </c>
    </row>
    <row r="28" spans="1:7" ht="12.75">
      <c r="A28" s="30" t="str">
        <f>'De la BASE'!A24</f>
        <v>357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0.325346906001</v>
      </c>
      <c r="F28" s="9">
        <f>IF('De la BASE'!F24&gt;0,'De la BASE'!F24,'De la BASE'!F24+0.001)</f>
        <v>0.325346906001</v>
      </c>
      <c r="G28" s="15">
        <v>15554</v>
      </c>
    </row>
    <row r="29" spans="1:7" ht="12.75">
      <c r="A29" s="30" t="str">
        <f>'De la BASE'!A25</f>
        <v>357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0.505044522321</v>
      </c>
      <c r="F29" s="9">
        <f>IF('De la BASE'!F25&gt;0,'De la BASE'!F25,'De la BASE'!F25+0.001)</f>
        <v>0.505044522321</v>
      </c>
      <c r="G29" s="15">
        <v>15585</v>
      </c>
    </row>
    <row r="30" spans="1:7" ht="12.75">
      <c r="A30" s="30" t="str">
        <f>'De la BASE'!A26</f>
        <v>357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1.073395111584</v>
      </c>
      <c r="F30" s="9">
        <f>IF('De la BASE'!F26&gt;0,'De la BASE'!F26,'De la BASE'!F26+0.001)</f>
        <v>1.073395111584</v>
      </c>
      <c r="G30" s="15">
        <v>15615</v>
      </c>
    </row>
    <row r="31" spans="1:7" ht="12.75">
      <c r="A31" s="30" t="str">
        <f>'De la BASE'!A27</f>
        <v>357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0.66053318994</v>
      </c>
      <c r="F31" s="9">
        <f>IF('De la BASE'!F27&gt;0,'De la BASE'!F27,'De la BASE'!F27+0.001)</f>
        <v>0.66053318994</v>
      </c>
      <c r="G31" s="15">
        <v>15646</v>
      </c>
    </row>
    <row r="32" spans="1:7" ht="12.75">
      <c r="A32" s="30" t="str">
        <f>'De la BASE'!A28</f>
        <v>357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1.11887127594</v>
      </c>
      <c r="F32" s="9">
        <f>IF('De la BASE'!F28&gt;0,'De la BASE'!F28,'De la BASE'!F28+0.001)</f>
        <v>1.11887127594</v>
      </c>
      <c r="G32" s="15">
        <v>15676</v>
      </c>
    </row>
    <row r="33" spans="1:7" ht="12.75">
      <c r="A33" s="30" t="str">
        <f>'De la BASE'!A29</f>
        <v>357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2.651491965744</v>
      </c>
      <c r="F33" s="9">
        <f>IF('De la BASE'!F29&gt;0,'De la BASE'!F29,'De la BASE'!F29+0.001)</f>
        <v>2.651491965744</v>
      </c>
      <c r="G33" s="15">
        <v>15707</v>
      </c>
    </row>
    <row r="34" spans="1:7" ht="12.75">
      <c r="A34" s="30" t="str">
        <f>'De la BASE'!A30</f>
        <v>357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1.015186717076</v>
      </c>
      <c r="F34" s="9">
        <f>IF('De la BASE'!F30&gt;0,'De la BASE'!F30,'De la BASE'!F30+0.001)</f>
        <v>1.015186717076</v>
      </c>
      <c r="G34" s="15">
        <v>15738</v>
      </c>
    </row>
    <row r="35" spans="1:7" ht="12.75">
      <c r="A35" s="30" t="str">
        <f>'De la BASE'!A31</f>
        <v>357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0.654877983798</v>
      </c>
      <c r="F35" s="9">
        <f>IF('De la BASE'!F31&gt;0,'De la BASE'!F31,'De la BASE'!F31+0.001)</f>
        <v>0.654877983798</v>
      </c>
      <c r="G35" s="15">
        <v>15766</v>
      </c>
    </row>
    <row r="36" spans="1:7" ht="12.75">
      <c r="A36" s="30" t="str">
        <f>'De la BASE'!A32</f>
        <v>357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2.076544799484</v>
      </c>
      <c r="F36" s="9">
        <f>IF('De la BASE'!F32&gt;0,'De la BASE'!F32,'De la BASE'!F32+0.001)</f>
        <v>2.076544799484</v>
      </c>
      <c r="G36" s="15">
        <v>15797</v>
      </c>
    </row>
    <row r="37" spans="1:7" ht="12.75">
      <c r="A37" s="30" t="str">
        <f>'De la BASE'!A33</f>
        <v>357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1.037579570283</v>
      </c>
      <c r="F37" s="9">
        <f>IF('De la BASE'!F33&gt;0,'De la BASE'!F33,'De la BASE'!F33+0.001)</f>
        <v>1.037579570283</v>
      </c>
      <c r="G37" s="15">
        <v>15827</v>
      </c>
    </row>
    <row r="38" spans="1:7" ht="12.75">
      <c r="A38" s="30" t="str">
        <f>'De la BASE'!A34</f>
        <v>357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0.406531049358</v>
      </c>
      <c r="F38" s="9">
        <f>IF('De la BASE'!F34&gt;0,'De la BASE'!F34,'De la BASE'!F34+0.001)</f>
        <v>0.406531049358</v>
      </c>
      <c r="G38" s="15">
        <v>15858</v>
      </c>
    </row>
    <row r="39" spans="1:7" ht="12.75">
      <c r="A39" s="30" t="str">
        <f>'De la BASE'!A35</f>
        <v>357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0.330639786384</v>
      </c>
      <c r="F39" s="9">
        <f>IF('De la BASE'!F35&gt;0,'De la BASE'!F35,'De la BASE'!F35+0.001)</f>
        <v>0.330639786384</v>
      </c>
      <c r="G39" s="15">
        <v>15888</v>
      </c>
    </row>
    <row r="40" spans="1:7" ht="12.75">
      <c r="A40" s="30" t="str">
        <f>'De la BASE'!A36</f>
        <v>357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0.21034542168</v>
      </c>
      <c r="F40" s="9">
        <f>IF('De la BASE'!F36&gt;0,'De la BASE'!F36,'De la BASE'!F36+0.001)</f>
        <v>0.21034542168</v>
      </c>
      <c r="G40" s="15">
        <v>15919</v>
      </c>
    </row>
    <row r="41" spans="1:7" ht="12.75">
      <c r="A41" s="30" t="str">
        <f>'De la BASE'!A37</f>
        <v>357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0.196449177405</v>
      </c>
      <c r="F41" s="9">
        <f>IF('De la BASE'!F37&gt;0,'De la BASE'!F37,'De la BASE'!F37+0.001)</f>
        <v>0.196449177405</v>
      </c>
      <c r="G41" s="15">
        <v>15950</v>
      </c>
    </row>
    <row r="42" spans="1:7" ht="12.75">
      <c r="A42" s="30" t="str">
        <f>'De la BASE'!A38</f>
        <v>357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0.34504758255</v>
      </c>
      <c r="F42" s="9">
        <f>IF('De la BASE'!F38&gt;0,'De la BASE'!F38,'De la BASE'!F38+0.001)</f>
        <v>0.34504758255</v>
      </c>
      <c r="G42" s="15">
        <v>15980</v>
      </c>
    </row>
    <row r="43" spans="1:7" ht="12.75">
      <c r="A43" s="30" t="str">
        <f>'De la BASE'!A39</f>
        <v>357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0.448554763827</v>
      </c>
      <c r="F43" s="9">
        <f>IF('De la BASE'!F39&gt;0,'De la BASE'!F39,'De la BASE'!F39+0.001)</f>
        <v>0.448554763827</v>
      </c>
      <c r="G43" s="15">
        <v>16011</v>
      </c>
    </row>
    <row r="44" spans="1:7" ht="12.75">
      <c r="A44" s="30" t="str">
        <f>'De la BASE'!A40</f>
        <v>357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0.39037194</v>
      </c>
      <c r="F44" s="9">
        <f>IF('De la BASE'!F40&gt;0,'De la BASE'!F40,'De la BASE'!F40+0.001)</f>
        <v>0.39037194</v>
      </c>
      <c r="G44" s="15">
        <v>16041</v>
      </c>
    </row>
    <row r="45" spans="1:7" ht="12.75">
      <c r="A45" s="30" t="str">
        <f>'De la BASE'!A41</f>
        <v>357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0.36689951606</v>
      </c>
      <c r="F45" s="9">
        <f>IF('De la BASE'!F41&gt;0,'De la BASE'!F41,'De la BASE'!F41+0.001)</f>
        <v>0.36689951606</v>
      </c>
      <c r="G45" s="15">
        <v>16072</v>
      </c>
    </row>
    <row r="46" spans="1:7" ht="12.75">
      <c r="A46" s="30" t="str">
        <f>'De la BASE'!A42</f>
        <v>357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0.192503798847</v>
      </c>
      <c r="F46" s="9">
        <f>IF('De la BASE'!F42&gt;0,'De la BASE'!F42,'De la BASE'!F42+0.001)</f>
        <v>0.192503798847</v>
      </c>
      <c r="G46" s="15">
        <v>16103</v>
      </c>
    </row>
    <row r="47" spans="1:7" ht="12.75">
      <c r="A47" s="30" t="str">
        <f>'De la BASE'!A43</f>
        <v>357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0.39580382593</v>
      </c>
      <c r="F47" s="9">
        <f>IF('De la BASE'!F43&gt;0,'De la BASE'!F43,'De la BASE'!F43+0.001)</f>
        <v>0.39580382593</v>
      </c>
      <c r="G47" s="15">
        <v>16132</v>
      </c>
    </row>
    <row r="48" spans="1:7" ht="12.75">
      <c r="A48" s="30" t="str">
        <f>'De la BASE'!A44</f>
        <v>357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0.99913833435</v>
      </c>
      <c r="F48" s="9">
        <f>IF('De la BASE'!F44&gt;0,'De la BASE'!F44,'De la BASE'!F44+0.001)</f>
        <v>0.99913833435</v>
      </c>
      <c r="G48" s="15">
        <v>16163</v>
      </c>
    </row>
    <row r="49" spans="1:7" ht="12.75">
      <c r="A49" s="30" t="str">
        <f>'De la BASE'!A45</f>
        <v>357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0.695757815128</v>
      </c>
      <c r="F49" s="9">
        <f>IF('De la BASE'!F45&gt;0,'De la BASE'!F45,'De la BASE'!F45+0.001)</f>
        <v>0.695757815128</v>
      </c>
      <c r="G49" s="15">
        <v>16193</v>
      </c>
    </row>
    <row r="50" spans="1:7" ht="12.75">
      <c r="A50" s="30" t="str">
        <f>'De la BASE'!A46</f>
        <v>357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0.547549814914</v>
      </c>
      <c r="F50" s="9">
        <f>IF('De la BASE'!F46&gt;0,'De la BASE'!F46,'De la BASE'!F46+0.001)</f>
        <v>0.547549814914</v>
      </c>
      <c r="G50" s="15">
        <v>16224</v>
      </c>
    </row>
    <row r="51" spans="1:7" ht="12.75">
      <c r="A51" s="30" t="str">
        <f>'De la BASE'!A47</f>
        <v>357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0.341930668308</v>
      </c>
      <c r="F51" s="9">
        <f>IF('De la BASE'!F47&gt;0,'De la BASE'!F47,'De la BASE'!F47+0.001)</f>
        <v>0.341930668308</v>
      </c>
      <c r="G51" s="15">
        <v>16254</v>
      </c>
    </row>
    <row r="52" spans="1:7" ht="12.75">
      <c r="A52" s="30" t="str">
        <f>'De la BASE'!A48</f>
        <v>357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0.229836096634</v>
      </c>
      <c r="F52" s="9">
        <f>IF('De la BASE'!F48&gt;0,'De la BASE'!F48,'De la BASE'!F48+0.001)</f>
        <v>0.229836096634</v>
      </c>
      <c r="G52" s="15">
        <v>16285</v>
      </c>
    </row>
    <row r="53" spans="1:7" ht="12.75">
      <c r="A53" s="30" t="str">
        <f>'De la BASE'!A49</f>
        <v>357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0.427515146588</v>
      </c>
      <c r="F53" s="9">
        <f>IF('De la BASE'!F49&gt;0,'De la BASE'!F49,'De la BASE'!F49+0.001)</f>
        <v>0.427515146588</v>
      </c>
      <c r="G53" s="15">
        <v>16316</v>
      </c>
    </row>
    <row r="54" spans="1:7" ht="12.75">
      <c r="A54" s="30" t="str">
        <f>'De la BASE'!A50</f>
        <v>357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0.459020005336</v>
      </c>
      <c r="F54" s="9">
        <f>IF('De la BASE'!F50&gt;0,'De la BASE'!F50,'De la BASE'!F50+0.001)</f>
        <v>0.459020005336</v>
      </c>
      <c r="G54" s="15">
        <v>16346</v>
      </c>
    </row>
    <row r="55" spans="1:7" ht="12.75">
      <c r="A55" s="30" t="str">
        <f>'De la BASE'!A51</f>
        <v>357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0.411576361728</v>
      </c>
      <c r="F55" s="9">
        <f>IF('De la BASE'!F51&gt;0,'De la BASE'!F51,'De la BASE'!F51+0.001)</f>
        <v>0.411576361728</v>
      </c>
      <c r="G55" s="15">
        <v>16377</v>
      </c>
    </row>
    <row r="56" spans="1:7" ht="12.75">
      <c r="A56" s="30" t="str">
        <f>'De la BASE'!A52</f>
        <v>357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0.820392631632</v>
      </c>
      <c r="F56" s="9">
        <f>IF('De la BASE'!F52&gt;0,'De la BASE'!F52,'De la BASE'!F52+0.001)</f>
        <v>0.820392631632</v>
      </c>
      <c r="G56" s="15">
        <v>16407</v>
      </c>
    </row>
    <row r="57" spans="1:7" ht="12.75">
      <c r="A57" s="30" t="str">
        <f>'De la BASE'!A53</f>
        <v>357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0.173285902608</v>
      </c>
      <c r="F57" s="9">
        <f>IF('De la BASE'!F53&gt;0,'De la BASE'!F53,'De la BASE'!F53+0.001)</f>
        <v>0.173285902608</v>
      </c>
      <c r="G57" s="15">
        <v>16438</v>
      </c>
    </row>
    <row r="58" spans="1:7" ht="12.75">
      <c r="A58" s="30" t="str">
        <f>'De la BASE'!A54</f>
        <v>357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0.623176961904</v>
      </c>
      <c r="F58" s="9">
        <f>IF('De la BASE'!F54&gt;0,'De la BASE'!F54,'De la BASE'!F54+0.001)</f>
        <v>0.623176961904</v>
      </c>
      <c r="G58" s="15">
        <v>16469</v>
      </c>
    </row>
    <row r="59" spans="1:7" ht="12.75">
      <c r="A59" s="30" t="str">
        <f>'De la BASE'!A55</f>
        <v>357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0.523980770004</v>
      </c>
      <c r="F59" s="9">
        <f>IF('De la BASE'!F55&gt;0,'De la BASE'!F55,'De la BASE'!F55+0.001)</f>
        <v>0.523980770004</v>
      </c>
      <c r="G59" s="15">
        <v>16497</v>
      </c>
    </row>
    <row r="60" spans="1:7" ht="12.75">
      <c r="A60" s="30" t="str">
        <f>'De la BASE'!A56</f>
        <v>357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0.43699321288</v>
      </c>
      <c r="F60" s="9">
        <f>IF('De la BASE'!F56&gt;0,'De la BASE'!F56,'De la BASE'!F56+0.001)</f>
        <v>0.43699321288</v>
      </c>
      <c r="G60" s="15">
        <v>16528</v>
      </c>
    </row>
    <row r="61" spans="1:7" ht="12.75">
      <c r="A61" s="30" t="str">
        <f>'De la BASE'!A57</f>
        <v>357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0.28801898168</v>
      </c>
      <c r="F61" s="9">
        <f>IF('De la BASE'!F57&gt;0,'De la BASE'!F57,'De la BASE'!F57+0.001)</f>
        <v>0.28801898168</v>
      </c>
      <c r="G61" s="15">
        <v>16558</v>
      </c>
    </row>
    <row r="62" spans="1:7" ht="12.75">
      <c r="A62" s="30" t="str">
        <f>'De la BASE'!A58</f>
        <v>357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0.260912075172</v>
      </c>
      <c r="F62" s="9">
        <f>IF('De la BASE'!F58&gt;0,'De la BASE'!F58,'De la BASE'!F58+0.001)</f>
        <v>0.260912075172</v>
      </c>
      <c r="G62" s="15">
        <v>16589</v>
      </c>
    </row>
    <row r="63" spans="1:7" ht="12.75">
      <c r="A63" s="30" t="str">
        <f>'De la BASE'!A59</f>
        <v>357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0.181195769942</v>
      </c>
      <c r="F63" s="9">
        <f>IF('De la BASE'!F59&gt;0,'De la BASE'!F59,'De la BASE'!F59+0.001)</f>
        <v>0.181195769942</v>
      </c>
      <c r="G63" s="15">
        <v>16619</v>
      </c>
    </row>
    <row r="64" spans="1:7" ht="12.75">
      <c r="A64" s="30" t="str">
        <f>'De la BASE'!A60</f>
        <v>357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0.18072044698</v>
      </c>
      <c r="F64" s="9">
        <f>IF('De la BASE'!F60&gt;0,'De la BASE'!F60,'De la BASE'!F60+0.001)</f>
        <v>0.18072044698</v>
      </c>
      <c r="G64" s="15">
        <v>16650</v>
      </c>
    </row>
    <row r="65" spans="1:7" ht="12.75">
      <c r="A65" s="30" t="str">
        <f>'De la BASE'!A61</f>
        <v>357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0.12097450368</v>
      </c>
      <c r="F65" s="9">
        <f>IF('De la BASE'!F61&gt;0,'De la BASE'!F61,'De la BASE'!F61+0.001)</f>
        <v>0.12097450368</v>
      </c>
      <c r="G65" s="15">
        <v>16681</v>
      </c>
    </row>
    <row r="66" spans="1:7" ht="12.75">
      <c r="A66" s="30" t="str">
        <f>'De la BASE'!A62</f>
        <v>357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0.14391238914</v>
      </c>
      <c r="F66" s="9">
        <f>IF('De la BASE'!F62&gt;0,'De la BASE'!F62,'De la BASE'!F62+0.001)</f>
        <v>0.14391238914</v>
      </c>
      <c r="G66" s="15">
        <v>16711</v>
      </c>
    </row>
    <row r="67" spans="1:7" ht="12.75">
      <c r="A67" s="30" t="str">
        <f>'De la BASE'!A63</f>
        <v>357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0.24590679182</v>
      </c>
      <c r="F67" s="9">
        <f>IF('De la BASE'!F63&gt;0,'De la BASE'!F63,'De la BASE'!F63+0.001)</f>
        <v>0.24590679182</v>
      </c>
      <c r="G67" s="15">
        <v>16742</v>
      </c>
    </row>
    <row r="68" spans="1:7" ht="12.75">
      <c r="A68" s="30" t="str">
        <f>'De la BASE'!A64</f>
        <v>357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2.701141978002</v>
      </c>
      <c r="F68" s="9">
        <f>IF('De la BASE'!F64&gt;0,'De la BASE'!F64,'De la BASE'!F64+0.001)</f>
        <v>2.701141978002</v>
      </c>
      <c r="G68" s="15">
        <v>16772</v>
      </c>
    </row>
    <row r="69" spans="1:7" ht="12.75">
      <c r="A69" s="30" t="str">
        <f>'De la BASE'!A65</f>
        <v>357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0.848895876168</v>
      </c>
      <c r="F69" s="9">
        <f>IF('De la BASE'!F65&gt;0,'De la BASE'!F65,'De la BASE'!F65+0.001)</f>
        <v>0.848895876168</v>
      </c>
      <c r="G69" s="15">
        <v>16803</v>
      </c>
    </row>
    <row r="70" spans="1:7" ht="12.75">
      <c r="A70" s="30" t="str">
        <f>'De la BASE'!A66</f>
        <v>357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0.53490727154</v>
      </c>
      <c r="F70" s="9">
        <f>IF('De la BASE'!F66&gt;0,'De la BASE'!F66,'De la BASE'!F66+0.001)</f>
        <v>0.53490727154</v>
      </c>
      <c r="G70" s="15">
        <v>16834</v>
      </c>
    </row>
    <row r="71" spans="1:7" ht="12.75">
      <c r="A71" s="30" t="str">
        <f>'De la BASE'!A67</f>
        <v>357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0.56182151232</v>
      </c>
      <c r="F71" s="9">
        <f>IF('De la BASE'!F67&gt;0,'De la BASE'!F67,'De la BASE'!F67+0.001)</f>
        <v>0.56182151232</v>
      </c>
      <c r="G71" s="15">
        <v>16862</v>
      </c>
    </row>
    <row r="72" spans="1:7" ht="12.75">
      <c r="A72" s="30" t="str">
        <f>'De la BASE'!A68</f>
        <v>357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2.29334621547</v>
      </c>
      <c r="F72" s="9">
        <f>IF('De la BASE'!F68&gt;0,'De la BASE'!F68,'De la BASE'!F68+0.001)</f>
        <v>2.29334621547</v>
      </c>
      <c r="G72" s="15">
        <v>16893</v>
      </c>
    </row>
    <row r="73" spans="1:7" ht="12.75">
      <c r="A73" s="30" t="str">
        <f>'De la BASE'!A69</f>
        <v>357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3.830584472862</v>
      </c>
      <c r="F73" s="9">
        <f>IF('De la BASE'!F69&gt;0,'De la BASE'!F69,'De la BASE'!F69+0.001)</f>
        <v>3.830584472862</v>
      </c>
      <c r="G73" s="15">
        <v>16923</v>
      </c>
    </row>
    <row r="74" spans="1:7" ht="12.75">
      <c r="A74" s="30" t="str">
        <f>'De la BASE'!A70</f>
        <v>357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1.519750963246</v>
      </c>
      <c r="F74" s="9">
        <f>IF('De la BASE'!F70&gt;0,'De la BASE'!F70,'De la BASE'!F70+0.001)</f>
        <v>1.519750963246</v>
      </c>
      <c r="G74" s="15">
        <v>16954</v>
      </c>
    </row>
    <row r="75" spans="1:7" ht="12.75">
      <c r="A75" s="30" t="str">
        <f>'De la BASE'!A71</f>
        <v>357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0.6013960708</v>
      </c>
      <c r="F75" s="9">
        <f>IF('De la BASE'!F71&gt;0,'De la BASE'!F71,'De la BASE'!F71+0.001)</f>
        <v>0.6013960708</v>
      </c>
      <c r="G75" s="15">
        <v>16984</v>
      </c>
    </row>
    <row r="76" spans="1:7" ht="12.75">
      <c r="A76" s="30" t="str">
        <f>'De la BASE'!A72</f>
        <v>357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0.260003869488</v>
      </c>
      <c r="F76" s="9">
        <f>IF('De la BASE'!F72&gt;0,'De la BASE'!F72,'De la BASE'!F72+0.001)</f>
        <v>0.260003869488</v>
      </c>
      <c r="G76" s="15">
        <v>17015</v>
      </c>
    </row>
    <row r="77" spans="1:7" ht="12.75">
      <c r="A77" s="30" t="str">
        <f>'De la BASE'!A73</f>
        <v>357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0.130147691828</v>
      </c>
      <c r="F77" s="9">
        <f>IF('De la BASE'!F73&gt;0,'De la BASE'!F73,'De la BASE'!F73+0.001)</f>
        <v>0.130147691828</v>
      </c>
      <c r="G77" s="15">
        <v>17046</v>
      </c>
    </row>
    <row r="78" spans="1:7" ht="12.75">
      <c r="A78" s="30" t="str">
        <f>'De la BASE'!A74</f>
        <v>357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0.103269461904</v>
      </c>
      <c r="F78" s="9">
        <f>IF('De la BASE'!F74&gt;0,'De la BASE'!F74,'De la BASE'!F74+0.001)</f>
        <v>0.103269461904</v>
      </c>
      <c r="G78" s="15">
        <v>17076</v>
      </c>
    </row>
    <row r="79" spans="1:7" ht="12.75">
      <c r="A79" s="30" t="str">
        <f>'De la BASE'!A75</f>
        <v>357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0.183288984528</v>
      </c>
      <c r="F79" s="9">
        <f>IF('De la BASE'!F75&gt;0,'De la BASE'!F75,'De la BASE'!F75+0.001)</f>
        <v>0.183288984528</v>
      </c>
      <c r="G79" s="15">
        <v>17107</v>
      </c>
    </row>
    <row r="80" spans="1:7" ht="12.75">
      <c r="A80" s="30" t="str">
        <f>'De la BASE'!A76</f>
        <v>357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0.20391285555</v>
      </c>
      <c r="F80" s="9">
        <f>IF('De la BASE'!F76&gt;0,'De la BASE'!F76,'De la BASE'!F76+0.001)</f>
        <v>0.20391285555</v>
      </c>
      <c r="G80" s="15">
        <v>17137</v>
      </c>
    </row>
    <row r="81" spans="1:7" ht="12.75">
      <c r="A81" s="30" t="str">
        <f>'De la BASE'!A77</f>
        <v>357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0.23907344573</v>
      </c>
      <c r="F81" s="9">
        <f>IF('De la BASE'!F77&gt;0,'De la BASE'!F77,'De la BASE'!F77+0.001)</f>
        <v>0.23907344573</v>
      </c>
      <c r="G81" s="15">
        <v>17168</v>
      </c>
    </row>
    <row r="82" spans="1:7" ht="12.75">
      <c r="A82" s="30" t="str">
        <f>'De la BASE'!A78</f>
        <v>357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3.528627932266</v>
      </c>
      <c r="F82" s="9">
        <f>IF('De la BASE'!F78&gt;0,'De la BASE'!F78,'De la BASE'!F78+0.001)</f>
        <v>3.528627932266</v>
      </c>
      <c r="G82" s="15">
        <v>17199</v>
      </c>
    </row>
    <row r="83" spans="1:7" ht="12.75">
      <c r="A83" s="30" t="str">
        <f>'De la BASE'!A79</f>
        <v>357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4.86374286596</v>
      </c>
      <c r="F83" s="9">
        <f>IF('De la BASE'!F79&gt;0,'De la BASE'!F79,'De la BASE'!F79+0.001)</f>
        <v>4.86374286596</v>
      </c>
      <c r="G83" s="15">
        <v>17227</v>
      </c>
    </row>
    <row r="84" spans="1:7" ht="12.75">
      <c r="A84" s="30" t="str">
        <f>'De la BASE'!A80</f>
        <v>357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2.59645706388</v>
      </c>
      <c r="F84" s="9">
        <f>IF('De la BASE'!F80&gt;0,'De la BASE'!F80,'De la BASE'!F80+0.001)</f>
        <v>2.59645706388</v>
      </c>
      <c r="G84" s="15">
        <v>17258</v>
      </c>
    </row>
    <row r="85" spans="1:7" ht="12.75">
      <c r="A85" s="30" t="str">
        <f>'De la BASE'!A81</f>
        <v>357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2.006659634832</v>
      </c>
      <c r="F85" s="9">
        <f>IF('De la BASE'!F81&gt;0,'De la BASE'!F81,'De la BASE'!F81+0.001)</f>
        <v>2.006659634832</v>
      </c>
      <c r="G85" s="15">
        <v>17288</v>
      </c>
    </row>
    <row r="86" spans="1:7" ht="12.75">
      <c r="A86" s="30" t="str">
        <f>'De la BASE'!A82</f>
        <v>357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0.914939357</v>
      </c>
      <c r="F86" s="9">
        <f>IF('De la BASE'!F82&gt;0,'De la BASE'!F82,'De la BASE'!F82+0.001)</f>
        <v>0.914939357</v>
      </c>
      <c r="G86" s="15">
        <v>17319</v>
      </c>
    </row>
    <row r="87" spans="1:7" ht="12.75">
      <c r="A87" s="30" t="str">
        <f>'De la BASE'!A83</f>
        <v>357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0.3687183429</v>
      </c>
      <c r="F87" s="9">
        <f>IF('De la BASE'!F83&gt;0,'De la BASE'!F83,'De la BASE'!F83+0.001)</f>
        <v>0.3687183429</v>
      </c>
      <c r="G87" s="15">
        <v>17349</v>
      </c>
    </row>
    <row r="88" spans="1:7" ht="12.75">
      <c r="A88" s="30" t="str">
        <f>'De la BASE'!A84</f>
        <v>357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0.235818482328</v>
      </c>
      <c r="F88" s="9">
        <f>IF('De la BASE'!F84&gt;0,'De la BASE'!F84,'De la BASE'!F84+0.001)</f>
        <v>0.235818482328</v>
      </c>
      <c r="G88" s="15">
        <v>17380</v>
      </c>
    </row>
    <row r="89" spans="1:7" ht="12.75">
      <c r="A89" s="30" t="str">
        <f>'De la BASE'!A85</f>
        <v>357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0.293581878581</v>
      </c>
      <c r="F89" s="9">
        <f>IF('De la BASE'!F85&gt;0,'De la BASE'!F85,'De la BASE'!F85+0.001)</f>
        <v>0.293581878581</v>
      </c>
      <c r="G89" s="15">
        <v>17411</v>
      </c>
    </row>
    <row r="90" spans="1:7" ht="12.75">
      <c r="A90" s="30" t="str">
        <f>'De la BASE'!A86</f>
        <v>357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0.15048778589</v>
      </c>
      <c r="F90" s="9">
        <f>IF('De la BASE'!F86&gt;0,'De la BASE'!F86,'De la BASE'!F86+0.001)</f>
        <v>0.15048778589</v>
      </c>
      <c r="G90" s="15">
        <v>17441</v>
      </c>
    </row>
    <row r="91" spans="1:7" ht="12.75">
      <c r="A91" s="30" t="str">
        <f>'De la BASE'!A87</f>
        <v>357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0.16434782546</v>
      </c>
      <c r="F91" s="9">
        <f>IF('De la BASE'!F87&gt;0,'De la BASE'!F87,'De la BASE'!F87+0.001)</f>
        <v>0.16434782546</v>
      </c>
      <c r="G91" s="15">
        <v>17472</v>
      </c>
    </row>
    <row r="92" spans="1:7" ht="12.75">
      <c r="A92" s="30" t="str">
        <f>'De la BASE'!A88</f>
        <v>357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0.460104758306</v>
      </c>
      <c r="F92" s="9">
        <f>IF('De la BASE'!F88&gt;0,'De la BASE'!F88,'De la BASE'!F88+0.001)</f>
        <v>0.460104758306</v>
      </c>
      <c r="G92" s="15">
        <v>17502</v>
      </c>
    </row>
    <row r="93" spans="1:7" ht="12.75">
      <c r="A93" s="30" t="str">
        <f>'De la BASE'!A89</f>
        <v>357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3.945156026292</v>
      </c>
      <c r="F93" s="9">
        <f>IF('De la BASE'!F89&gt;0,'De la BASE'!F89,'De la BASE'!F89+0.001)</f>
        <v>3.945156026292</v>
      </c>
      <c r="G93" s="15">
        <v>17533</v>
      </c>
    </row>
    <row r="94" spans="1:7" ht="12.75">
      <c r="A94" s="30" t="str">
        <f>'De la BASE'!A90</f>
        <v>357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1.219357130565</v>
      </c>
      <c r="F94" s="9">
        <f>IF('De la BASE'!F90&gt;0,'De la BASE'!F90,'De la BASE'!F90+0.001)</f>
        <v>1.219357130565</v>
      </c>
      <c r="G94" s="15">
        <v>17564</v>
      </c>
    </row>
    <row r="95" spans="1:7" ht="12.75">
      <c r="A95" s="30" t="str">
        <f>'De la BASE'!A91</f>
        <v>357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0.812596382388</v>
      </c>
      <c r="F95" s="9">
        <f>IF('De la BASE'!F91&gt;0,'De la BASE'!F91,'De la BASE'!F91+0.001)</f>
        <v>0.812596382388</v>
      </c>
      <c r="G95" s="15">
        <v>17593</v>
      </c>
    </row>
    <row r="96" spans="1:7" ht="12.75">
      <c r="A96" s="30" t="str">
        <f>'De la BASE'!A92</f>
        <v>357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0.648077503491</v>
      </c>
      <c r="F96" s="9">
        <f>IF('De la BASE'!F92&gt;0,'De la BASE'!F92,'De la BASE'!F92+0.001)</f>
        <v>0.648077503491</v>
      </c>
      <c r="G96" s="15">
        <v>17624</v>
      </c>
    </row>
    <row r="97" spans="1:7" ht="12.75">
      <c r="A97" s="30" t="str">
        <f>'De la BASE'!A93</f>
        <v>357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0.672742681674</v>
      </c>
      <c r="F97" s="9">
        <f>IF('De la BASE'!F93&gt;0,'De la BASE'!F93,'De la BASE'!F93+0.001)</f>
        <v>0.672742681674</v>
      </c>
      <c r="G97" s="15">
        <v>17654</v>
      </c>
    </row>
    <row r="98" spans="1:7" ht="12.75">
      <c r="A98" s="30" t="str">
        <f>'De la BASE'!A94</f>
        <v>357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0.372842019982</v>
      </c>
      <c r="F98" s="9">
        <f>IF('De la BASE'!F94&gt;0,'De la BASE'!F94,'De la BASE'!F94+0.001)</f>
        <v>0.372842019982</v>
      </c>
      <c r="G98" s="15">
        <v>17685</v>
      </c>
    </row>
    <row r="99" spans="1:7" ht="12.75">
      <c r="A99" s="30" t="str">
        <f>'De la BASE'!A95</f>
        <v>357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0.179590115016</v>
      </c>
      <c r="F99" s="9">
        <f>IF('De la BASE'!F95&gt;0,'De la BASE'!F95,'De la BASE'!F95+0.001)</f>
        <v>0.179590115016</v>
      </c>
      <c r="G99" s="15">
        <v>17715</v>
      </c>
    </row>
    <row r="100" spans="1:7" ht="12.75">
      <c r="A100" s="30" t="str">
        <f>'De la BASE'!A96</f>
        <v>357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0.092305343073</v>
      </c>
      <c r="F100" s="9">
        <f>IF('De la BASE'!F96&gt;0,'De la BASE'!F96,'De la BASE'!F96+0.001)</f>
        <v>0.092305343073</v>
      </c>
      <c r="G100" s="15">
        <v>17746</v>
      </c>
    </row>
    <row r="101" spans="1:7" ht="12.75">
      <c r="A101" s="30" t="str">
        <f>'De la BASE'!A97</f>
        <v>357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0.0547776</v>
      </c>
      <c r="F101" s="9">
        <f>IF('De la BASE'!F97&gt;0,'De la BASE'!F97,'De la BASE'!F97+0.001)</f>
        <v>0.0547776</v>
      </c>
      <c r="G101" s="15">
        <v>17777</v>
      </c>
    </row>
    <row r="102" spans="1:7" ht="12.75">
      <c r="A102" s="30" t="str">
        <f>'De la BASE'!A98</f>
        <v>357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0.08675129218</v>
      </c>
      <c r="F102" s="9">
        <f>IF('De la BASE'!F98&gt;0,'De la BASE'!F98,'De la BASE'!F98+0.001)</f>
        <v>0.08675129218</v>
      </c>
      <c r="G102" s="15">
        <v>17807</v>
      </c>
    </row>
    <row r="103" spans="1:7" ht="12.75">
      <c r="A103" s="30" t="str">
        <f>'De la BASE'!A99</f>
        <v>357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0.051930343805</v>
      </c>
      <c r="F103" s="9">
        <f>IF('De la BASE'!F99&gt;0,'De la BASE'!F99,'De la BASE'!F99+0.001)</f>
        <v>0.051930343805</v>
      </c>
      <c r="G103" s="15">
        <v>17838</v>
      </c>
    </row>
    <row r="104" spans="1:7" ht="12.75">
      <c r="A104" s="30" t="str">
        <f>'De la BASE'!A100</f>
        <v>357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0.229161423348</v>
      </c>
      <c r="F104" s="9">
        <f>IF('De la BASE'!F100&gt;0,'De la BASE'!F100,'De la BASE'!F100+0.001)</f>
        <v>0.229161423348</v>
      </c>
      <c r="G104" s="15">
        <v>17868</v>
      </c>
    </row>
    <row r="105" spans="1:7" ht="12.75">
      <c r="A105" s="30" t="str">
        <f>'De la BASE'!A101</f>
        <v>357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0.08171678648</v>
      </c>
      <c r="F105" s="9">
        <f>IF('De la BASE'!F101&gt;0,'De la BASE'!F101,'De la BASE'!F101+0.001)</f>
        <v>0.08171678648</v>
      </c>
      <c r="G105" s="15">
        <v>17899</v>
      </c>
    </row>
    <row r="106" spans="1:7" ht="12.75">
      <c r="A106" s="30" t="str">
        <f>'De la BASE'!A102</f>
        <v>357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0.070299745752</v>
      </c>
      <c r="F106" s="9">
        <f>IF('De la BASE'!F102&gt;0,'De la BASE'!F102,'De la BASE'!F102+0.001)</f>
        <v>0.070299745752</v>
      </c>
      <c r="G106" s="15">
        <v>17930</v>
      </c>
    </row>
    <row r="107" spans="1:7" ht="12.75">
      <c r="A107" s="30" t="str">
        <f>'De la BASE'!A103</f>
        <v>357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0.1067299376</v>
      </c>
      <c r="F107" s="9">
        <f>IF('De la BASE'!F103&gt;0,'De la BASE'!F103,'De la BASE'!F103+0.001)</f>
        <v>0.1067299376</v>
      </c>
      <c r="G107" s="15">
        <v>17958</v>
      </c>
    </row>
    <row r="108" spans="1:7" ht="12.75">
      <c r="A108" s="30" t="str">
        <f>'De la BASE'!A104</f>
        <v>357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0.102331239452</v>
      </c>
      <c r="F108" s="9">
        <f>IF('De la BASE'!F104&gt;0,'De la BASE'!F104,'De la BASE'!F104+0.001)</f>
        <v>0.102331239452</v>
      </c>
      <c r="G108" s="15">
        <v>17989</v>
      </c>
    </row>
    <row r="109" spans="1:7" ht="12.75">
      <c r="A109" s="30" t="str">
        <f>'De la BASE'!A105</f>
        <v>357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0.146388093365</v>
      </c>
      <c r="F109" s="9">
        <f>IF('De la BASE'!F105&gt;0,'De la BASE'!F105,'De la BASE'!F105+0.001)</f>
        <v>0.146388093365</v>
      </c>
      <c r="G109" s="15">
        <v>18019</v>
      </c>
    </row>
    <row r="110" spans="1:7" ht="12.75">
      <c r="A110" s="30" t="str">
        <f>'De la BASE'!A106</f>
        <v>357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0.120157559664</v>
      </c>
      <c r="F110" s="9">
        <f>IF('De la BASE'!F106&gt;0,'De la BASE'!F106,'De la BASE'!F106+0.001)</f>
        <v>0.120157559664</v>
      </c>
      <c r="G110" s="15">
        <v>18050</v>
      </c>
    </row>
    <row r="111" spans="1:7" ht="12.75">
      <c r="A111" s="30" t="str">
        <f>'De la BASE'!A107</f>
        <v>357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0.081353249124</v>
      </c>
      <c r="F111" s="9">
        <f>IF('De la BASE'!F107&gt;0,'De la BASE'!F107,'De la BASE'!F107+0.001)</f>
        <v>0.081353249124</v>
      </c>
      <c r="G111" s="15">
        <v>18080</v>
      </c>
    </row>
    <row r="112" spans="1:7" ht="12.75">
      <c r="A112" s="30" t="str">
        <f>'De la BASE'!A108</f>
        <v>357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0.051107957959</v>
      </c>
      <c r="F112" s="9">
        <f>IF('De la BASE'!F108&gt;0,'De la BASE'!F108,'De la BASE'!F108+0.001)</f>
        <v>0.051107957959</v>
      </c>
      <c r="G112" s="15">
        <v>18111</v>
      </c>
    </row>
    <row r="113" spans="1:7" ht="12.75">
      <c r="A113" s="30" t="str">
        <f>'De la BASE'!A109</f>
        <v>357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0.331167600144</v>
      </c>
      <c r="F113" s="9">
        <f>IF('De la BASE'!F109&gt;0,'De la BASE'!F109,'De la BASE'!F109+0.001)</f>
        <v>0.331167600144</v>
      </c>
      <c r="G113" s="15">
        <v>18142</v>
      </c>
    </row>
    <row r="114" spans="1:7" ht="12.75">
      <c r="A114" s="30" t="str">
        <f>'De la BASE'!A110</f>
        <v>357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0.187973762769</v>
      </c>
      <c r="F114" s="9">
        <f>IF('De la BASE'!F110&gt;0,'De la BASE'!F110,'De la BASE'!F110+0.001)</f>
        <v>0.187973762769</v>
      </c>
      <c r="G114" s="15">
        <v>18172</v>
      </c>
    </row>
    <row r="115" spans="1:7" ht="12.75">
      <c r="A115" s="30" t="str">
        <f>'De la BASE'!A111</f>
        <v>357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0.473513233908</v>
      </c>
      <c r="F115" s="9">
        <f>IF('De la BASE'!F111&gt;0,'De la BASE'!F111,'De la BASE'!F111+0.001)</f>
        <v>0.473513233908</v>
      </c>
      <c r="G115" s="15">
        <v>18203</v>
      </c>
    </row>
    <row r="116" spans="1:7" ht="12.75">
      <c r="A116" s="30" t="str">
        <f>'De la BASE'!A112</f>
        <v>357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0.226667390471</v>
      </c>
      <c r="F116" s="9">
        <f>IF('De la BASE'!F112&gt;0,'De la BASE'!F112,'De la BASE'!F112+0.001)</f>
        <v>0.226667390471</v>
      </c>
      <c r="G116" s="15">
        <v>18233</v>
      </c>
    </row>
    <row r="117" spans="1:7" ht="12.75">
      <c r="A117" s="30" t="str">
        <f>'De la BASE'!A113</f>
        <v>357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0.089236406823</v>
      </c>
      <c r="F117" s="9">
        <f>IF('De la BASE'!F113&gt;0,'De la BASE'!F113,'De la BASE'!F113+0.001)</f>
        <v>0.089236406823</v>
      </c>
      <c r="G117" s="15">
        <v>18264</v>
      </c>
    </row>
    <row r="118" spans="1:7" ht="12.75">
      <c r="A118" s="30" t="str">
        <f>'De la BASE'!A114</f>
        <v>357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0.285093650145</v>
      </c>
      <c r="F118" s="9">
        <f>IF('De la BASE'!F114&gt;0,'De la BASE'!F114,'De la BASE'!F114+0.001)</f>
        <v>0.285093650145</v>
      </c>
      <c r="G118" s="15">
        <v>18295</v>
      </c>
    </row>
    <row r="119" spans="1:7" ht="12.75">
      <c r="A119" s="30" t="str">
        <f>'De la BASE'!A115</f>
        <v>357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0.180615290356</v>
      </c>
      <c r="F119" s="9">
        <f>IF('De la BASE'!F115&gt;0,'De la BASE'!F115,'De la BASE'!F115+0.001)</f>
        <v>0.180615290356</v>
      </c>
      <c r="G119" s="15">
        <v>18323</v>
      </c>
    </row>
    <row r="120" spans="1:7" ht="12.75">
      <c r="A120" s="30" t="str">
        <f>'De la BASE'!A116</f>
        <v>357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0.145295686887</v>
      </c>
      <c r="F120" s="9">
        <f>IF('De la BASE'!F116&gt;0,'De la BASE'!F116,'De la BASE'!F116+0.001)</f>
        <v>0.145295686887</v>
      </c>
      <c r="G120" s="15">
        <v>18354</v>
      </c>
    </row>
    <row r="121" spans="1:7" ht="12.75">
      <c r="A121" s="30" t="str">
        <f>'De la BASE'!A117</f>
        <v>357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0.419233075998</v>
      </c>
      <c r="F121" s="9">
        <f>IF('De la BASE'!F117&gt;0,'De la BASE'!F117,'De la BASE'!F117+0.001)</f>
        <v>0.419233075998</v>
      </c>
      <c r="G121" s="15">
        <v>18384</v>
      </c>
    </row>
    <row r="122" spans="1:7" ht="12.75">
      <c r="A122" s="30" t="str">
        <f>'De la BASE'!A118</f>
        <v>357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0.220287805824</v>
      </c>
      <c r="F122" s="9">
        <f>IF('De la BASE'!F118&gt;0,'De la BASE'!F118,'De la BASE'!F118+0.001)</f>
        <v>0.220287805824</v>
      </c>
      <c r="G122" s="15">
        <v>18415</v>
      </c>
    </row>
    <row r="123" spans="1:7" ht="12.75">
      <c r="A123" s="30" t="str">
        <f>'De la BASE'!A119</f>
        <v>357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0.113285629716</v>
      </c>
      <c r="F123" s="9">
        <f>IF('De la BASE'!F119&gt;0,'De la BASE'!F119,'De la BASE'!F119+0.001)</f>
        <v>0.113285629716</v>
      </c>
      <c r="G123" s="15">
        <v>18445</v>
      </c>
    </row>
    <row r="124" spans="1:7" ht="12.75">
      <c r="A124" s="30" t="str">
        <f>'De la BASE'!A120</f>
        <v>357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0.060755155794</v>
      </c>
      <c r="F124" s="9">
        <f>IF('De la BASE'!F120&gt;0,'De la BASE'!F120,'De la BASE'!F120+0.001)</f>
        <v>0.060755155794</v>
      </c>
      <c r="G124" s="15">
        <v>18476</v>
      </c>
    </row>
    <row r="125" spans="1:7" ht="12.75">
      <c r="A125" s="30" t="str">
        <f>'De la BASE'!A121</f>
        <v>357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0.04129249328</v>
      </c>
      <c r="F125" s="9">
        <f>IF('De la BASE'!F121&gt;0,'De la BASE'!F121,'De la BASE'!F121+0.001)</f>
        <v>0.04129249328</v>
      </c>
      <c r="G125" s="15">
        <v>18507</v>
      </c>
    </row>
    <row r="126" spans="1:7" ht="12.75">
      <c r="A126" s="30" t="str">
        <f>'De la BASE'!A122</f>
        <v>357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0.04312126589</v>
      </c>
      <c r="F126" s="9">
        <f>IF('De la BASE'!F122&gt;0,'De la BASE'!F122,'De la BASE'!F122+0.001)</f>
        <v>0.04312126589</v>
      </c>
      <c r="G126" s="15">
        <v>18537</v>
      </c>
    </row>
    <row r="127" spans="1:7" ht="12.75">
      <c r="A127" s="30" t="str">
        <f>'De la BASE'!A123</f>
        <v>357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0.214149054504</v>
      </c>
      <c r="F127" s="9">
        <f>IF('De la BASE'!F123&gt;0,'De la BASE'!F123,'De la BASE'!F123+0.001)</f>
        <v>0.214149054504</v>
      </c>
      <c r="G127" s="15">
        <v>18568</v>
      </c>
    </row>
    <row r="128" spans="1:7" ht="12.75">
      <c r="A128" s="30" t="str">
        <f>'De la BASE'!A124</f>
        <v>357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0.129375907332</v>
      </c>
      <c r="F128" s="9">
        <f>IF('De la BASE'!F124&gt;0,'De la BASE'!F124,'De la BASE'!F124+0.001)</f>
        <v>0.129375907332</v>
      </c>
      <c r="G128" s="15">
        <v>18598</v>
      </c>
    </row>
    <row r="129" spans="1:7" ht="12.75">
      <c r="A129" s="30" t="str">
        <f>'De la BASE'!A125</f>
        <v>357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0.634592530285</v>
      </c>
      <c r="F129" s="9">
        <f>IF('De la BASE'!F125&gt;0,'De la BASE'!F125,'De la BASE'!F125+0.001)</f>
        <v>0.634592530285</v>
      </c>
      <c r="G129" s="15">
        <v>18629</v>
      </c>
    </row>
    <row r="130" spans="1:7" ht="12.75">
      <c r="A130" s="30" t="str">
        <f>'De la BASE'!A126</f>
        <v>357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1.082787330625</v>
      </c>
      <c r="F130" s="9">
        <f>IF('De la BASE'!F126&gt;0,'De la BASE'!F126,'De la BASE'!F126+0.001)</f>
        <v>1.082787330625</v>
      </c>
      <c r="G130" s="15">
        <v>18660</v>
      </c>
    </row>
    <row r="131" spans="1:7" ht="12.75">
      <c r="A131" s="30" t="str">
        <f>'De la BASE'!A127</f>
        <v>357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2.047654916875</v>
      </c>
      <c r="F131" s="9">
        <f>IF('De la BASE'!F127&gt;0,'De la BASE'!F127,'De la BASE'!F127+0.001)</f>
        <v>2.047654916875</v>
      </c>
      <c r="G131" s="15">
        <v>18688</v>
      </c>
    </row>
    <row r="132" spans="1:7" ht="12.75">
      <c r="A132" s="30" t="str">
        <f>'De la BASE'!A128</f>
        <v>357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0.939429690831</v>
      </c>
      <c r="F132" s="9">
        <f>IF('De la BASE'!F128&gt;0,'De la BASE'!F128,'De la BASE'!F128+0.001)</f>
        <v>0.939429690831</v>
      </c>
      <c r="G132" s="15">
        <v>18719</v>
      </c>
    </row>
    <row r="133" spans="1:7" ht="12.75">
      <c r="A133" s="30" t="str">
        <f>'De la BASE'!A129</f>
        <v>357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0.725122519185</v>
      </c>
      <c r="F133" s="9">
        <f>IF('De la BASE'!F129&gt;0,'De la BASE'!F129,'De la BASE'!F129+0.001)</f>
        <v>0.725122519185</v>
      </c>
      <c r="G133" s="15">
        <v>18749</v>
      </c>
    </row>
    <row r="134" spans="1:7" ht="12.75">
      <c r="A134" s="30" t="str">
        <f>'De la BASE'!A130</f>
        <v>357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0.586349026704</v>
      </c>
      <c r="F134" s="9">
        <f>IF('De la BASE'!F130&gt;0,'De la BASE'!F130,'De la BASE'!F130+0.001)</f>
        <v>0.586349026704</v>
      </c>
      <c r="G134" s="15">
        <v>18780</v>
      </c>
    </row>
    <row r="135" spans="1:7" ht="12.75">
      <c r="A135" s="30" t="str">
        <f>'De la BASE'!A131</f>
        <v>357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0.308764763827</v>
      </c>
      <c r="F135" s="9">
        <f>IF('De la BASE'!F131&gt;0,'De la BASE'!F131,'De la BASE'!F131+0.001)</f>
        <v>0.308764763827</v>
      </c>
      <c r="G135" s="15">
        <v>18810</v>
      </c>
    </row>
    <row r="136" spans="1:7" ht="12.75">
      <c r="A136" s="30" t="str">
        <f>'De la BASE'!A132</f>
        <v>357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0.126563948694</v>
      </c>
      <c r="F136" s="9">
        <f>IF('De la BASE'!F132&gt;0,'De la BASE'!F132,'De la BASE'!F132+0.001)</f>
        <v>0.126563948694</v>
      </c>
      <c r="G136" s="15">
        <v>18841</v>
      </c>
    </row>
    <row r="137" spans="1:7" ht="12.75">
      <c r="A137" s="30" t="str">
        <f>'De la BASE'!A133</f>
        <v>357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0.067673904134</v>
      </c>
      <c r="F137" s="9">
        <f>IF('De la BASE'!F133&gt;0,'De la BASE'!F133,'De la BASE'!F133+0.001)</f>
        <v>0.067673904134</v>
      </c>
      <c r="G137" s="15">
        <v>18872</v>
      </c>
    </row>
    <row r="138" spans="1:7" ht="12.75">
      <c r="A138" s="30" t="str">
        <f>'De la BASE'!A134</f>
        <v>357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0.072450205689</v>
      </c>
      <c r="F138" s="9">
        <f>IF('De la BASE'!F134&gt;0,'De la BASE'!F134,'De la BASE'!F134+0.001)</f>
        <v>0.072450205689</v>
      </c>
      <c r="G138" s="15">
        <v>18902</v>
      </c>
    </row>
    <row r="139" spans="1:7" ht="12.75">
      <c r="A139" s="30" t="str">
        <f>'De la BASE'!A135</f>
        <v>357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0.284481276786</v>
      </c>
      <c r="F139" s="9">
        <f>IF('De la BASE'!F135&gt;0,'De la BASE'!F135,'De la BASE'!F135+0.001)</f>
        <v>0.284481276786</v>
      </c>
      <c r="G139" s="15">
        <v>18933</v>
      </c>
    </row>
    <row r="140" spans="1:7" ht="12.75">
      <c r="A140" s="30" t="str">
        <f>'De la BASE'!A136</f>
        <v>357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0.230821026315</v>
      </c>
      <c r="F140" s="9">
        <f>IF('De la BASE'!F136&gt;0,'De la BASE'!F136,'De la BASE'!F136+0.001)</f>
        <v>0.230821026315</v>
      </c>
      <c r="G140" s="15">
        <v>18963</v>
      </c>
    </row>
    <row r="141" spans="1:7" ht="12.75">
      <c r="A141" s="30" t="str">
        <f>'De la BASE'!A137</f>
        <v>357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0.0810274689</v>
      </c>
      <c r="F141" s="9">
        <f>IF('De la BASE'!F137&gt;0,'De la BASE'!F137,'De la BASE'!F137+0.001)</f>
        <v>0.0810274689</v>
      </c>
      <c r="G141" s="15">
        <v>18994</v>
      </c>
    </row>
    <row r="142" spans="1:7" ht="12.75">
      <c r="A142" s="30" t="str">
        <f>'De la BASE'!A138</f>
        <v>357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0.101755418448</v>
      </c>
      <c r="F142" s="9">
        <f>IF('De la BASE'!F138&gt;0,'De la BASE'!F138,'De la BASE'!F138+0.001)</f>
        <v>0.101755418448</v>
      </c>
      <c r="G142" s="15">
        <v>19025</v>
      </c>
    </row>
    <row r="143" spans="1:7" ht="12.75">
      <c r="A143" s="30" t="str">
        <f>'De la BASE'!A139</f>
        <v>357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0.555988923492</v>
      </c>
      <c r="F143" s="9">
        <f>IF('De la BASE'!F139&gt;0,'De la BASE'!F139,'De la BASE'!F139+0.001)</f>
        <v>0.555988923492</v>
      </c>
      <c r="G143" s="15">
        <v>19054</v>
      </c>
    </row>
    <row r="144" spans="1:7" ht="12.75">
      <c r="A144" s="30" t="str">
        <f>'De la BASE'!A140</f>
        <v>357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0.588625128324</v>
      </c>
      <c r="F144" s="9">
        <f>IF('De la BASE'!F140&gt;0,'De la BASE'!F140,'De la BASE'!F140+0.001)</f>
        <v>0.588625128324</v>
      </c>
      <c r="G144" s="15">
        <v>19085</v>
      </c>
    </row>
    <row r="145" spans="1:7" ht="12.75">
      <c r="A145" s="30" t="str">
        <f>'De la BASE'!A141</f>
        <v>357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0.463052914206</v>
      </c>
      <c r="F145" s="9">
        <f>IF('De la BASE'!F141&gt;0,'De la BASE'!F141,'De la BASE'!F141+0.001)</f>
        <v>0.463052914206</v>
      </c>
      <c r="G145" s="15">
        <v>19115</v>
      </c>
    </row>
    <row r="146" spans="1:7" ht="12.75">
      <c r="A146" s="30" t="str">
        <f>'De la BASE'!A142</f>
        <v>357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0.213395470407</v>
      </c>
      <c r="F146" s="9">
        <f>IF('De la BASE'!F142&gt;0,'De la BASE'!F142,'De la BASE'!F142+0.001)</f>
        <v>0.213395470407</v>
      </c>
      <c r="G146" s="15">
        <v>19146</v>
      </c>
    </row>
    <row r="147" spans="1:7" ht="12.75">
      <c r="A147" s="30" t="str">
        <f>'De la BASE'!A143</f>
        <v>357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0.362925341397</v>
      </c>
      <c r="F147" s="9">
        <f>IF('De la BASE'!F143&gt;0,'De la BASE'!F143,'De la BASE'!F143+0.001)</f>
        <v>0.362925341397</v>
      </c>
      <c r="G147" s="15">
        <v>19176</v>
      </c>
    </row>
    <row r="148" spans="1:7" ht="12.75">
      <c r="A148" s="30" t="str">
        <f>'De la BASE'!A144</f>
        <v>357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0.20637330192</v>
      </c>
      <c r="F148" s="9">
        <f>IF('De la BASE'!F144&gt;0,'De la BASE'!F144,'De la BASE'!F144+0.001)</f>
        <v>0.20637330192</v>
      </c>
      <c r="G148" s="15">
        <v>19207</v>
      </c>
    </row>
    <row r="149" spans="1:7" ht="12.75">
      <c r="A149" s="30" t="str">
        <f>'De la BASE'!A145</f>
        <v>357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0.116093874781</v>
      </c>
      <c r="F149" s="9">
        <f>IF('De la BASE'!F145&gt;0,'De la BASE'!F145,'De la BASE'!F145+0.001)</f>
        <v>0.116093874781</v>
      </c>
      <c r="G149" s="15">
        <v>19238</v>
      </c>
    </row>
    <row r="150" spans="1:7" ht="12.75">
      <c r="A150" s="30" t="str">
        <f>'De la BASE'!A146</f>
        <v>357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0.11631582958</v>
      </c>
      <c r="F150" s="9">
        <f>IF('De la BASE'!F146&gt;0,'De la BASE'!F146,'De la BASE'!F146+0.001)</f>
        <v>0.11631582958</v>
      </c>
      <c r="G150" s="15">
        <v>19268</v>
      </c>
    </row>
    <row r="151" spans="1:7" ht="12.75">
      <c r="A151" s="30" t="str">
        <f>'De la BASE'!A147</f>
        <v>357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0.295124653904</v>
      </c>
      <c r="F151" s="9">
        <f>IF('De la BASE'!F147&gt;0,'De la BASE'!F147,'De la BASE'!F147+0.001)</f>
        <v>0.295124653904</v>
      </c>
      <c r="G151" s="15">
        <v>19299</v>
      </c>
    </row>
    <row r="152" spans="1:7" ht="12.75">
      <c r="A152" s="30" t="str">
        <f>'De la BASE'!A148</f>
        <v>357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0.422033948044</v>
      </c>
      <c r="F152" s="9">
        <f>IF('De la BASE'!F148&gt;0,'De la BASE'!F148,'De la BASE'!F148+0.001)</f>
        <v>0.422033948044</v>
      </c>
      <c r="G152" s="15">
        <v>19329</v>
      </c>
    </row>
    <row r="153" spans="1:7" ht="12.75">
      <c r="A153" s="30" t="str">
        <f>'De la BASE'!A149</f>
        <v>357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0.183392337975</v>
      </c>
      <c r="F153" s="9">
        <f>IF('De la BASE'!F149&gt;0,'De la BASE'!F149,'De la BASE'!F149+0.001)</f>
        <v>0.183392337975</v>
      </c>
      <c r="G153" s="15">
        <v>19360</v>
      </c>
    </row>
    <row r="154" spans="1:7" ht="12.75">
      <c r="A154" s="30" t="str">
        <f>'De la BASE'!A150</f>
        <v>357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0.134707156012</v>
      </c>
      <c r="F154" s="9">
        <f>IF('De la BASE'!F150&gt;0,'De la BASE'!F150,'De la BASE'!F150+0.001)</f>
        <v>0.134707156012</v>
      </c>
      <c r="G154" s="15">
        <v>19391</v>
      </c>
    </row>
    <row r="155" spans="1:7" ht="12.75">
      <c r="A155" s="30" t="str">
        <f>'De la BASE'!A151</f>
        <v>357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0.141706448352</v>
      </c>
      <c r="F155" s="9">
        <f>IF('De la BASE'!F151&gt;0,'De la BASE'!F151,'De la BASE'!F151+0.001)</f>
        <v>0.141706448352</v>
      </c>
      <c r="G155" s="15">
        <v>19419</v>
      </c>
    </row>
    <row r="156" spans="1:7" ht="12.75">
      <c r="A156" s="30" t="str">
        <f>'De la BASE'!A152</f>
        <v>357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0.44171565067</v>
      </c>
      <c r="F156" s="9">
        <f>IF('De la BASE'!F152&gt;0,'De la BASE'!F152,'De la BASE'!F152+0.001)</f>
        <v>0.44171565067</v>
      </c>
      <c r="G156" s="15">
        <v>19450</v>
      </c>
    </row>
    <row r="157" spans="1:7" ht="12.75">
      <c r="A157" s="30" t="str">
        <f>'De la BASE'!A153</f>
        <v>357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0.183259573399</v>
      </c>
      <c r="F157" s="9">
        <f>IF('De la BASE'!F153&gt;0,'De la BASE'!F153,'De la BASE'!F153+0.001)</f>
        <v>0.183259573399</v>
      </c>
      <c r="G157" s="15">
        <v>19480</v>
      </c>
    </row>
    <row r="158" spans="1:7" ht="12.75">
      <c r="A158" s="30" t="str">
        <f>'De la BASE'!A154</f>
        <v>357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0.23908072526</v>
      </c>
      <c r="F158" s="9">
        <f>IF('De la BASE'!F154&gt;0,'De la BASE'!F154,'De la BASE'!F154+0.001)</f>
        <v>0.23908072526</v>
      </c>
      <c r="G158" s="15">
        <v>19511</v>
      </c>
    </row>
    <row r="159" spans="1:7" ht="12.75">
      <c r="A159" s="30" t="str">
        <f>'De la BASE'!A155</f>
        <v>357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0.159336512358</v>
      </c>
      <c r="F159" s="9">
        <f>IF('De la BASE'!F155&gt;0,'De la BASE'!F155,'De la BASE'!F155+0.001)</f>
        <v>0.159336512358</v>
      </c>
      <c r="G159" s="15">
        <v>19541</v>
      </c>
    </row>
    <row r="160" spans="1:7" ht="12.75">
      <c r="A160" s="30" t="str">
        <f>'De la BASE'!A156</f>
        <v>357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0.075369981254</v>
      </c>
      <c r="F160" s="9">
        <f>IF('De la BASE'!F156&gt;0,'De la BASE'!F156,'De la BASE'!F156+0.001)</f>
        <v>0.075369981254</v>
      </c>
      <c r="G160" s="15">
        <v>19572</v>
      </c>
    </row>
    <row r="161" spans="1:7" ht="12.75">
      <c r="A161" s="30" t="str">
        <f>'De la BASE'!A157</f>
        <v>357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0.040238124466</v>
      </c>
      <c r="F161" s="9">
        <f>IF('De la BASE'!F157&gt;0,'De la BASE'!F157,'De la BASE'!F157+0.001)</f>
        <v>0.040238124466</v>
      </c>
      <c r="G161" s="15">
        <v>19603</v>
      </c>
    </row>
    <row r="162" spans="1:7" ht="12.75">
      <c r="A162" s="30" t="str">
        <f>'De la BASE'!A158</f>
        <v>357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0.44544077142</v>
      </c>
      <c r="F162" s="9">
        <f>IF('De la BASE'!F158&gt;0,'De la BASE'!F158,'De la BASE'!F158+0.001)</f>
        <v>0.44544077142</v>
      </c>
      <c r="G162" s="15">
        <v>19633</v>
      </c>
    </row>
    <row r="163" spans="1:7" ht="12.75">
      <c r="A163" s="30" t="str">
        <f>'De la BASE'!A159</f>
        <v>357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0.12691696608</v>
      </c>
      <c r="F163" s="9">
        <f>IF('De la BASE'!F159&gt;0,'De la BASE'!F159,'De la BASE'!F159+0.001)</f>
        <v>0.12691696608</v>
      </c>
      <c r="G163" s="15">
        <v>19664</v>
      </c>
    </row>
    <row r="164" spans="1:7" ht="12.75">
      <c r="A164" s="30" t="str">
        <f>'De la BASE'!A160</f>
        <v>357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0.209867786058</v>
      </c>
      <c r="F164" s="9">
        <f>IF('De la BASE'!F160&gt;0,'De la BASE'!F160,'De la BASE'!F160+0.001)</f>
        <v>0.209867786058</v>
      </c>
      <c r="G164" s="15">
        <v>19694</v>
      </c>
    </row>
    <row r="165" spans="1:7" ht="12.75">
      <c r="A165" s="30" t="str">
        <f>'De la BASE'!A161</f>
        <v>357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0.082767384458</v>
      </c>
      <c r="F165" s="9">
        <f>IF('De la BASE'!F161&gt;0,'De la BASE'!F161,'De la BASE'!F161+0.001)</f>
        <v>0.082767384458</v>
      </c>
      <c r="G165" s="15">
        <v>19725</v>
      </c>
    </row>
    <row r="166" spans="1:7" ht="12.75">
      <c r="A166" s="30" t="str">
        <f>'De la BASE'!A162</f>
        <v>357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0.22743027832</v>
      </c>
      <c r="F166" s="9">
        <f>IF('De la BASE'!F162&gt;0,'De la BASE'!F162,'De la BASE'!F162+0.001)</f>
        <v>0.22743027832</v>
      </c>
      <c r="G166" s="15">
        <v>19756</v>
      </c>
    </row>
    <row r="167" spans="1:7" ht="12.75">
      <c r="A167" s="30" t="str">
        <f>'De la BASE'!A163</f>
        <v>357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0.92482532128</v>
      </c>
      <c r="F167" s="9">
        <f>IF('De la BASE'!F163&gt;0,'De la BASE'!F163,'De la BASE'!F163+0.001)</f>
        <v>0.92482532128</v>
      </c>
      <c r="G167" s="15">
        <v>19784</v>
      </c>
    </row>
    <row r="168" spans="1:7" ht="12.75">
      <c r="A168" s="30" t="str">
        <f>'De la BASE'!A164</f>
        <v>357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0.428391684195</v>
      </c>
      <c r="F168" s="9">
        <f>IF('De la BASE'!F164&gt;0,'De la BASE'!F164,'De la BASE'!F164+0.001)</f>
        <v>0.428391684195</v>
      </c>
      <c r="G168" s="15">
        <v>19815</v>
      </c>
    </row>
    <row r="169" spans="1:7" ht="12.75">
      <c r="A169" s="30" t="str">
        <f>'De la BASE'!A165</f>
        <v>357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0.719762173732</v>
      </c>
      <c r="F169" s="9">
        <f>IF('De la BASE'!F165&gt;0,'De la BASE'!F165,'De la BASE'!F165+0.001)</f>
        <v>0.719762173732</v>
      </c>
      <c r="G169" s="15">
        <v>19845</v>
      </c>
    </row>
    <row r="170" spans="1:7" ht="12.75">
      <c r="A170" s="30" t="str">
        <f>'De la BASE'!A166</f>
        <v>357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0.547889410016</v>
      </c>
      <c r="F170" s="9">
        <f>IF('De la BASE'!F166&gt;0,'De la BASE'!F166,'De la BASE'!F166+0.001)</f>
        <v>0.547889410016</v>
      </c>
      <c r="G170" s="15">
        <v>19876</v>
      </c>
    </row>
    <row r="171" spans="1:7" ht="12.75">
      <c r="A171" s="30" t="str">
        <f>'De la BASE'!A167</f>
        <v>357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0.276537455214</v>
      </c>
      <c r="F171" s="9">
        <f>IF('De la BASE'!F167&gt;0,'De la BASE'!F167,'De la BASE'!F167+0.001)</f>
        <v>0.276537455214</v>
      </c>
      <c r="G171" s="15">
        <v>19906</v>
      </c>
    </row>
    <row r="172" spans="1:7" ht="12.75">
      <c r="A172" s="30" t="str">
        <f>'De la BASE'!A168</f>
        <v>357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0.124388693538</v>
      </c>
      <c r="F172" s="9">
        <f>IF('De la BASE'!F168&gt;0,'De la BASE'!F168,'De la BASE'!F168+0.001)</f>
        <v>0.124388693538</v>
      </c>
      <c r="G172" s="15">
        <v>19937</v>
      </c>
    </row>
    <row r="173" spans="1:7" ht="12.75">
      <c r="A173" s="30" t="str">
        <f>'De la BASE'!A169</f>
        <v>357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0.06491868104</v>
      </c>
      <c r="F173" s="9">
        <f>IF('De la BASE'!F169&gt;0,'De la BASE'!F169,'De la BASE'!F169+0.001)</f>
        <v>0.06491868104</v>
      </c>
      <c r="G173" s="15">
        <v>19968</v>
      </c>
    </row>
    <row r="174" spans="1:7" ht="12.75">
      <c r="A174" s="30" t="str">
        <f>'De la BASE'!A170</f>
        <v>357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0.079225051422</v>
      </c>
      <c r="F174" s="9">
        <f>IF('De la BASE'!F170&gt;0,'De la BASE'!F170,'De la BASE'!F170+0.001)</f>
        <v>0.079225051422</v>
      </c>
      <c r="G174" s="15">
        <v>19998</v>
      </c>
    </row>
    <row r="175" spans="1:7" ht="12.75">
      <c r="A175" s="30" t="str">
        <f>'De la BASE'!A171</f>
        <v>357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0.864607004384</v>
      </c>
      <c r="F175" s="9">
        <f>IF('De la BASE'!F171&gt;0,'De la BASE'!F171,'De la BASE'!F171+0.001)</f>
        <v>0.864607004384</v>
      </c>
      <c r="G175" s="15">
        <v>20029</v>
      </c>
    </row>
    <row r="176" spans="1:7" ht="12.75">
      <c r="A176" s="30" t="str">
        <f>'De la BASE'!A172</f>
        <v>357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0.25869188161</v>
      </c>
      <c r="F176" s="9">
        <f>IF('De la BASE'!F172&gt;0,'De la BASE'!F172,'De la BASE'!F172+0.001)</f>
        <v>0.25869188161</v>
      </c>
      <c r="G176" s="15">
        <v>20059</v>
      </c>
    </row>
    <row r="177" spans="1:7" ht="12.75">
      <c r="A177" s="30" t="str">
        <f>'De la BASE'!A173</f>
        <v>357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2.107795902453</v>
      </c>
      <c r="F177" s="9">
        <f>IF('De la BASE'!F173&gt;0,'De la BASE'!F173,'De la BASE'!F173+0.001)</f>
        <v>2.107795902453</v>
      </c>
      <c r="G177" s="15">
        <v>20090</v>
      </c>
    </row>
    <row r="178" spans="1:7" ht="12.75">
      <c r="A178" s="30" t="str">
        <f>'De la BASE'!A174</f>
        <v>357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1.575521867552</v>
      </c>
      <c r="F178" s="9">
        <f>IF('De la BASE'!F174&gt;0,'De la BASE'!F174,'De la BASE'!F174+0.001)</f>
        <v>1.575521867552</v>
      </c>
      <c r="G178" s="15">
        <v>20121</v>
      </c>
    </row>
    <row r="179" spans="1:7" ht="12.75">
      <c r="A179" s="30" t="str">
        <f>'De la BASE'!A175</f>
        <v>357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0.93664750765</v>
      </c>
      <c r="F179" s="9">
        <f>IF('De la BASE'!F175&gt;0,'De la BASE'!F175,'De la BASE'!F175+0.001)</f>
        <v>0.93664750765</v>
      </c>
      <c r="G179" s="15">
        <v>20149</v>
      </c>
    </row>
    <row r="180" spans="1:7" ht="12.75">
      <c r="A180" s="30" t="str">
        <f>'De la BASE'!A176</f>
        <v>357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0.839958213742</v>
      </c>
      <c r="F180" s="9">
        <f>IF('De la BASE'!F176&gt;0,'De la BASE'!F176,'De la BASE'!F176+0.001)</f>
        <v>0.839958213742</v>
      </c>
      <c r="G180" s="15">
        <v>20180</v>
      </c>
    </row>
    <row r="181" spans="1:7" ht="12.75">
      <c r="A181" s="30" t="str">
        <f>'De la BASE'!A177</f>
        <v>357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0.48442231656</v>
      </c>
      <c r="F181" s="9">
        <f>IF('De la BASE'!F177&gt;0,'De la BASE'!F177,'De la BASE'!F177+0.001)</f>
        <v>0.48442231656</v>
      </c>
      <c r="G181" s="15">
        <v>20210</v>
      </c>
    </row>
    <row r="182" spans="1:7" ht="12.75">
      <c r="A182" s="30" t="str">
        <f>'De la BASE'!A178</f>
        <v>357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0.526214579226</v>
      </c>
      <c r="F182" s="9">
        <f>IF('De la BASE'!F178&gt;0,'De la BASE'!F178,'De la BASE'!F178+0.001)</f>
        <v>0.526214579226</v>
      </c>
      <c r="G182" s="15">
        <v>20241</v>
      </c>
    </row>
    <row r="183" spans="1:7" ht="12.75">
      <c r="A183" s="30" t="str">
        <f>'De la BASE'!A179</f>
        <v>357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0.24176453184</v>
      </c>
      <c r="F183" s="9">
        <f>IF('De la BASE'!F179&gt;0,'De la BASE'!F179,'De la BASE'!F179+0.001)</f>
        <v>0.24176453184</v>
      </c>
      <c r="G183" s="15">
        <v>20271</v>
      </c>
    </row>
    <row r="184" spans="1:7" ht="12.75">
      <c r="A184" s="30" t="str">
        <f>'De la BASE'!A180</f>
        <v>357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0.1180925438</v>
      </c>
      <c r="F184" s="9">
        <f>IF('De la BASE'!F180&gt;0,'De la BASE'!F180,'De la BASE'!F180+0.001)</f>
        <v>0.1180925438</v>
      </c>
      <c r="G184" s="15">
        <v>20302</v>
      </c>
    </row>
    <row r="185" spans="1:7" ht="12.75">
      <c r="A185" s="30" t="str">
        <f>'De la BASE'!A181</f>
        <v>357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0.07272119844</v>
      </c>
      <c r="F185" s="9">
        <f>IF('De la BASE'!F181&gt;0,'De la BASE'!F181,'De la BASE'!F181+0.001)</f>
        <v>0.07272119844</v>
      </c>
      <c r="G185" s="15">
        <v>20333</v>
      </c>
    </row>
    <row r="186" spans="1:7" ht="12.75">
      <c r="A186" s="30" t="str">
        <f>'De la BASE'!A182</f>
        <v>357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0.155199998739</v>
      </c>
      <c r="F186" s="9">
        <f>IF('De la BASE'!F182&gt;0,'De la BASE'!F182,'De la BASE'!F182+0.001)</f>
        <v>0.155199998739</v>
      </c>
      <c r="G186" s="15">
        <v>20363</v>
      </c>
    </row>
    <row r="187" spans="1:7" ht="12.75">
      <c r="A187" s="30" t="str">
        <f>'De la BASE'!A183</f>
        <v>357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0.16627975392</v>
      </c>
      <c r="F187" s="9">
        <f>IF('De la BASE'!F183&gt;0,'De la BASE'!F183,'De la BASE'!F183+0.001)</f>
        <v>0.16627975392</v>
      </c>
      <c r="G187" s="15">
        <v>20394</v>
      </c>
    </row>
    <row r="188" spans="1:7" ht="12.75">
      <c r="A188" s="30" t="str">
        <f>'De la BASE'!A184</f>
        <v>357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1.93366833651</v>
      </c>
      <c r="F188" s="9">
        <f>IF('De la BASE'!F184&gt;0,'De la BASE'!F184,'De la BASE'!F184+0.001)</f>
        <v>1.93366833651</v>
      </c>
      <c r="G188" s="15">
        <v>20424</v>
      </c>
    </row>
    <row r="189" spans="1:7" ht="12.75">
      <c r="A189" s="30" t="str">
        <f>'De la BASE'!A185</f>
        <v>357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1.649306036844</v>
      </c>
      <c r="F189" s="9">
        <f>IF('De la BASE'!F185&gt;0,'De la BASE'!F185,'De la BASE'!F185+0.001)</f>
        <v>1.649306036844</v>
      </c>
      <c r="G189" s="15">
        <v>20455</v>
      </c>
    </row>
    <row r="190" spans="1:7" ht="12.75">
      <c r="A190" s="30" t="str">
        <f>'De la BASE'!A186</f>
        <v>357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0.548648578555</v>
      </c>
      <c r="F190" s="9">
        <f>IF('De la BASE'!F186&gt;0,'De la BASE'!F186,'De la BASE'!F186+0.001)</f>
        <v>0.548648578555</v>
      </c>
      <c r="G190" s="15">
        <v>20486</v>
      </c>
    </row>
    <row r="191" spans="1:7" ht="12.75">
      <c r="A191" s="30" t="str">
        <f>'De la BASE'!A187</f>
        <v>357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3.008039677623</v>
      </c>
      <c r="F191" s="9">
        <f>IF('De la BASE'!F187&gt;0,'De la BASE'!F187,'De la BASE'!F187+0.001)</f>
        <v>3.008039677623</v>
      </c>
      <c r="G191" s="15">
        <v>20515</v>
      </c>
    </row>
    <row r="192" spans="1:7" ht="12.75">
      <c r="A192" s="30" t="str">
        <f>'De la BASE'!A188</f>
        <v>357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1.872895438432</v>
      </c>
      <c r="F192" s="9">
        <f>IF('De la BASE'!F188&gt;0,'De la BASE'!F188,'De la BASE'!F188+0.001)</f>
        <v>1.872895438432</v>
      </c>
      <c r="G192" s="15">
        <v>20546</v>
      </c>
    </row>
    <row r="193" spans="1:7" ht="12.75">
      <c r="A193" s="30" t="str">
        <f>'De la BASE'!A189</f>
        <v>357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1.482828416368</v>
      </c>
      <c r="F193" s="9">
        <f>IF('De la BASE'!F189&gt;0,'De la BASE'!F189,'De la BASE'!F189+0.001)</f>
        <v>1.482828416368</v>
      </c>
      <c r="G193" s="15">
        <v>20576</v>
      </c>
    </row>
    <row r="194" spans="1:7" ht="12.75">
      <c r="A194" s="30" t="str">
        <f>'De la BASE'!A190</f>
        <v>357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0.728419364589</v>
      </c>
      <c r="F194" s="9">
        <f>IF('De la BASE'!F190&gt;0,'De la BASE'!F190,'De la BASE'!F190+0.001)</f>
        <v>0.728419364589</v>
      </c>
      <c r="G194" s="15">
        <v>20607</v>
      </c>
    </row>
    <row r="195" spans="1:7" ht="12.75">
      <c r="A195" s="30" t="str">
        <f>'De la BASE'!A191</f>
        <v>357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0.335451312899</v>
      </c>
      <c r="F195" s="9">
        <f>IF('De la BASE'!F191&gt;0,'De la BASE'!F191,'De la BASE'!F191+0.001)</f>
        <v>0.335451312899</v>
      </c>
      <c r="G195" s="15">
        <v>20637</v>
      </c>
    </row>
    <row r="196" spans="1:7" ht="12.75">
      <c r="A196" s="30" t="str">
        <f>'De la BASE'!A192</f>
        <v>357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0.129876441344</v>
      </c>
      <c r="F196" s="9">
        <f>IF('De la BASE'!F192&gt;0,'De la BASE'!F192,'De la BASE'!F192+0.001)</f>
        <v>0.129876441344</v>
      </c>
      <c r="G196" s="15">
        <v>20668</v>
      </c>
    </row>
    <row r="197" spans="1:7" ht="12.75">
      <c r="A197" s="30" t="str">
        <f>'De la BASE'!A193</f>
        <v>357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0.126087721888</v>
      </c>
      <c r="F197" s="9">
        <f>IF('De la BASE'!F193&gt;0,'De la BASE'!F193,'De la BASE'!F193+0.001)</f>
        <v>0.126087721888</v>
      </c>
      <c r="G197" s="15">
        <v>20699</v>
      </c>
    </row>
    <row r="198" spans="1:7" ht="12.75">
      <c r="A198" s="30" t="str">
        <f>'De la BASE'!A194</f>
        <v>357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0.098073782784</v>
      </c>
      <c r="F198" s="9">
        <f>IF('De la BASE'!F194&gt;0,'De la BASE'!F194,'De la BASE'!F194+0.001)</f>
        <v>0.098073782784</v>
      </c>
      <c r="G198" s="15">
        <v>20729</v>
      </c>
    </row>
    <row r="199" spans="1:7" ht="12.75">
      <c r="A199" s="30" t="str">
        <f>'De la BASE'!A195</f>
        <v>357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0.07226266154</v>
      </c>
      <c r="F199" s="9">
        <f>IF('De la BASE'!F195&gt;0,'De la BASE'!F195,'De la BASE'!F195+0.001)</f>
        <v>0.07226266154</v>
      </c>
      <c r="G199" s="15">
        <v>20760</v>
      </c>
    </row>
    <row r="200" spans="1:7" ht="12.75">
      <c r="A200" s="30" t="str">
        <f>'De la BASE'!A196</f>
        <v>357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0.05282386659</v>
      </c>
      <c r="F200" s="9">
        <f>IF('De la BASE'!F196&gt;0,'De la BASE'!F196,'De la BASE'!F196+0.001)</f>
        <v>0.05282386659</v>
      </c>
      <c r="G200" s="15">
        <v>20790</v>
      </c>
    </row>
    <row r="201" spans="1:7" ht="12.75">
      <c r="A201" s="30" t="str">
        <f>'De la BASE'!A197</f>
        <v>357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0.05084960562</v>
      </c>
      <c r="F201" s="9">
        <f>IF('De la BASE'!F197&gt;0,'De la BASE'!F197,'De la BASE'!F197+0.001)</f>
        <v>0.05084960562</v>
      </c>
      <c r="G201" s="15">
        <v>20821</v>
      </c>
    </row>
    <row r="202" spans="1:7" ht="12.75">
      <c r="A202" s="30" t="str">
        <f>'De la BASE'!A198</f>
        <v>357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0.44274113338</v>
      </c>
      <c r="F202" s="9">
        <f>IF('De la BASE'!F198&gt;0,'De la BASE'!F198,'De la BASE'!F198+0.001)</f>
        <v>0.44274113338</v>
      </c>
      <c r="G202" s="15">
        <v>20852</v>
      </c>
    </row>
    <row r="203" spans="1:7" ht="12.75">
      <c r="A203" s="30" t="str">
        <f>'De la BASE'!A199</f>
        <v>357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0.358388322034</v>
      </c>
      <c r="F203" s="9">
        <f>IF('De la BASE'!F199&gt;0,'De la BASE'!F199,'De la BASE'!F199+0.001)</f>
        <v>0.358388322034</v>
      </c>
      <c r="G203" s="15">
        <v>20880</v>
      </c>
    </row>
    <row r="204" spans="1:7" ht="12.75">
      <c r="A204" s="30" t="str">
        <f>'De la BASE'!A200</f>
        <v>357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0.274633376744</v>
      </c>
      <c r="F204" s="9">
        <f>IF('De la BASE'!F200&gt;0,'De la BASE'!F200,'De la BASE'!F200+0.001)</f>
        <v>0.274633376744</v>
      </c>
      <c r="G204" s="15">
        <v>20911</v>
      </c>
    </row>
    <row r="205" spans="1:7" ht="12.75">
      <c r="A205" s="30" t="str">
        <f>'De la BASE'!A201</f>
        <v>357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0.562619041138</v>
      </c>
      <c r="F205" s="9">
        <f>IF('De la BASE'!F201&gt;0,'De la BASE'!F201,'De la BASE'!F201+0.001)</f>
        <v>0.562619041138</v>
      </c>
      <c r="G205" s="15">
        <v>20941</v>
      </c>
    </row>
    <row r="206" spans="1:7" ht="12.75">
      <c r="A206" s="30" t="str">
        <f>'De la BASE'!A202</f>
        <v>357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0.508546974624</v>
      </c>
      <c r="F206" s="9">
        <f>IF('De la BASE'!F202&gt;0,'De la BASE'!F202,'De la BASE'!F202+0.001)</f>
        <v>0.508546974624</v>
      </c>
      <c r="G206" s="15">
        <v>20972</v>
      </c>
    </row>
    <row r="207" spans="1:7" ht="12.75">
      <c r="A207" s="30" t="str">
        <f>'De la BASE'!A203</f>
        <v>357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0.285538584448</v>
      </c>
      <c r="F207" s="9">
        <f>IF('De la BASE'!F203&gt;0,'De la BASE'!F203,'De la BASE'!F203+0.001)</f>
        <v>0.285538584448</v>
      </c>
      <c r="G207" s="15">
        <v>21002</v>
      </c>
    </row>
    <row r="208" spans="1:7" ht="12.75">
      <c r="A208" s="30" t="str">
        <f>'De la BASE'!A204</f>
        <v>357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0.164948039823</v>
      </c>
      <c r="F208" s="9">
        <f>IF('De la BASE'!F204&gt;0,'De la BASE'!F204,'De la BASE'!F204+0.001)</f>
        <v>0.164948039823</v>
      </c>
      <c r="G208" s="15">
        <v>21033</v>
      </c>
    </row>
    <row r="209" spans="1:7" ht="12.75">
      <c r="A209" s="30" t="str">
        <f>'De la BASE'!A205</f>
        <v>357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0.115274007285</v>
      </c>
      <c r="F209" s="9">
        <f>IF('De la BASE'!F205&gt;0,'De la BASE'!F205,'De la BASE'!F205+0.001)</f>
        <v>0.115274007285</v>
      </c>
      <c r="G209" s="15">
        <v>21064</v>
      </c>
    </row>
    <row r="210" spans="1:7" ht="12.75">
      <c r="A210" s="30" t="str">
        <f>'De la BASE'!A206</f>
        <v>357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0.165514093832</v>
      </c>
      <c r="F210" s="9">
        <f>IF('De la BASE'!F206&gt;0,'De la BASE'!F206,'De la BASE'!F206+0.001)</f>
        <v>0.165514093832</v>
      </c>
      <c r="G210" s="15">
        <v>21094</v>
      </c>
    </row>
    <row r="211" spans="1:7" ht="12.75">
      <c r="A211" s="30" t="str">
        <f>'De la BASE'!A207</f>
        <v>357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0.129120602292</v>
      </c>
      <c r="F211" s="9">
        <f>IF('De la BASE'!F207&gt;0,'De la BASE'!F207,'De la BASE'!F207+0.001)</f>
        <v>0.129120602292</v>
      </c>
      <c r="G211" s="15">
        <v>21125</v>
      </c>
    </row>
    <row r="212" spans="1:7" ht="12.75">
      <c r="A212" s="30" t="str">
        <f>'De la BASE'!A208</f>
        <v>357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0.1093810458</v>
      </c>
      <c r="F212" s="9">
        <f>IF('De la BASE'!F208&gt;0,'De la BASE'!F208,'De la BASE'!F208+0.001)</f>
        <v>0.1093810458</v>
      </c>
      <c r="G212" s="15">
        <v>21155</v>
      </c>
    </row>
    <row r="213" spans="1:7" ht="12.75">
      <c r="A213" s="30" t="str">
        <f>'De la BASE'!A209</f>
        <v>357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0.113901606632</v>
      </c>
      <c r="F213" s="9">
        <f>IF('De la BASE'!F209&gt;0,'De la BASE'!F209,'De la BASE'!F209+0.001)</f>
        <v>0.113901606632</v>
      </c>
      <c r="G213" s="15">
        <v>21186</v>
      </c>
    </row>
    <row r="214" spans="1:7" ht="12.75">
      <c r="A214" s="30" t="str">
        <f>'De la BASE'!A210</f>
        <v>357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0.274424140081</v>
      </c>
      <c r="F214" s="9">
        <f>IF('De la BASE'!F210&gt;0,'De la BASE'!F210,'De la BASE'!F210+0.001)</f>
        <v>0.274424140081</v>
      </c>
      <c r="G214" s="15">
        <v>21217</v>
      </c>
    </row>
    <row r="215" spans="1:7" ht="12.75">
      <c r="A215" s="30" t="str">
        <f>'De la BASE'!A211</f>
        <v>357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0.451643666585</v>
      </c>
      <c r="F215" s="9">
        <f>IF('De la BASE'!F211&gt;0,'De la BASE'!F211,'De la BASE'!F211+0.001)</f>
        <v>0.451643666585</v>
      </c>
      <c r="G215" s="15">
        <v>21245</v>
      </c>
    </row>
    <row r="216" spans="1:7" ht="12.75">
      <c r="A216" s="30" t="str">
        <f>'De la BASE'!A212</f>
        <v>357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0.2881460965</v>
      </c>
      <c r="F216" s="9">
        <f>IF('De la BASE'!F212&gt;0,'De la BASE'!F212,'De la BASE'!F212+0.001)</f>
        <v>0.2881460965</v>
      </c>
      <c r="G216" s="15">
        <v>21276</v>
      </c>
    </row>
    <row r="217" spans="1:7" ht="12.75">
      <c r="A217" s="30" t="str">
        <f>'De la BASE'!A213</f>
        <v>357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0.202979337</v>
      </c>
      <c r="F217" s="9">
        <f>IF('De la BASE'!F213&gt;0,'De la BASE'!F213,'De la BASE'!F213+0.001)</f>
        <v>0.202979337</v>
      </c>
      <c r="G217" s="15">
        <v>21306</v>
      </c>
    </row>
    <row r="218" spans="1:7" ht="12.75">
      <c r="A218" s="30" t="str">
        <f>'De la BASE'!A214</f>
        <v>357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0.344638555164</v>
      </c>
      <c r="F218" s="9">
        <f>IF('De la BASE'!F214&gt;0,'De la BASE'!F214,'De la BASE'!F214+0.001)</f>
        <v>0.344638555164</v>
      </c>
      <c r="G218" s="15">
        <v>21337</v>
      </c>
    </row>
    <row r="219" spans="1:7" ht="12.75">
      <c r="A219" s="30" t="str">
        <f>'De la BASE'!A215</f>
        <v>357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0.148463334526</v>
      </c>
      <c r="F219" s="9">
        <f>IF('De la BASE'!F215&gt;0,'De la BASE'!F215,'De la BASE'!F215+0.001)</f>
        <v>0.148463334526</v>
      </c>
      <c r="G219" s="15">
        <v>21367</v>
      </c>
    </row>
    <row r="220" spans="1:7" ht="12.75">
      <c r="A220" s="30" t="str">
        <f>'De la BASE'!A216</f>
        <v>357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0.080031518378</v>
      </c>
      <c r="F220" s="9">
        <f>IF('De la BASE'!F216&gt;0,'De la BASE'!F216,'De la BASE'!F216+0.001)</f>
        <v>0.080031518378</v>
      </c>
      <c r="G220" s="15">
        <v>21398</v>
      </c>
    </row>
    <row r="221" spans="1:7" ht="12.75">
      <c r="A221" s="30" t="str">
        <f>'De la BASE'!A217</f>
        <v>357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0.055935871292</v>
      </c>
      <c r="F221" s="9">
        <f>IF('De la BASE'!F217&gt;0,'De la BASE'!F217,'De la BASE'!F217+0.001)</f>
        <v>0.055935871292</v>
      </c>
      <c r="G221" s="15">
        <v>21429</v>
      </c>
    </row>
    <row r="222" spans="1:7" ht="12.75">
      <c r="A222" s="30" t="str">
        <f>'De la BASE'!A218</f>
        <v>357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0.05988301626</v>
      </c>
      <c r="F222" s="9">
        <f>IF('De la BASE'!F218&gt;0,'De la BASE'!F218,'De la BASE'!F218+0.001)</f>
        <v>0.05988301626</v>
      </c>
      <c r="G222" s="15">
        <v>21459</v>
      </c>
    </row>
    <row r="223" spans="1:7" ht="12.75">
      <c r="A223" s="30" t="str">
        <f>'De la BASE'!A219</f>
        <v>357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0.04345728189</v>
      </c>
      <c r="F223" s="9">
        <f>IF('De la BASE'!F219&gt;0,'De la BASE'!F219,'De la BASE'!F219+0.001)</f>
        <v>0.04345728189</v>
      </c>
      <c r="G223" s="15">
        <v>21490</v>
      </c>
    </row>
    <row r="224" spans="1:7" ht="12.75">
      <c r="A224" s="30" t="str">
        <f>'De la BASE'!A220</f>
        <v>357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1.00002233266</v>
      </c>
      <c r="F224" s="9">
        <f>IF('De la BASE'!F220&gt;0,'De la BASE'!F220,'De la BASE'!F220+0.001)</f>
        <v>1.00002233266</v>
      </c>
      <c r="G224" s="15">
        <v>21520</v>
      </c>
    </row>
    <row r="225" spans="1:7" ht="12.75">
      <c r="A225" s="30" t="str">
        <f>'De la BASE'!A221</f>
        <v>357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0.469753499196</v>
      </c>
      <c r="F225" s="9">
        <f>IF('De la BASE'!F221&gt;0,'De la BASE'!F221,'De la BASE'!F221+0.001)</f>
        <v>0.469753499196</v>
      </c>
      <c r="G225" s="15">
        <v>21551</v>
      </c>
    </row>
    <row r="226" spans="1:7" ht="12.75">
      <c r="A226" s="30" t="str">
        <f>'De la BASE'!A222</f>
        <v>357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0.21888628596</v>
      </c>
      <c r="F226" s="9">
        <f>IF('De la BASE'!F222&gt;0,'De la BASE'!F222,'De la BASE'!F222+0.001)</f>
        <v>0.21888628596</v>
      </c>
      <c r="G226" s="15">
        <v>21582</v>
      </c>
    </row>
    <row r="227" spans="1:7" ht="12.75">
      <c r="A227" s="30" t="str">
        <f>'De la BASE'!A223</f>
        <v>357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0.56520487344</v>
      </c>
      <c r="F227" s="9">
        <f>IF('De la BASE'!F223&gt;0,'De la BASE'!F223,'De la BASE'!F223+0.001)</f>
        <v>0.56520487344</v>
      </c>
      <c r="G227" s="15">
        <v>21610</v>
      </c>
    </row>
    <row r="228" spans="1:7" ht="12.75">
      <c r="A228" s="30" t="str">
        <f>'De la BASE'!A224</f>
        <v>357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0.613557091485</v>
      </c>
      <c r="F228" s="9">
        <f>IF('De la BASE'!F224&gt;0,'De la BASE'!F224,'De la BASE'!F224+0.001)</f>
        <v>0.613557091485</v>
      </c>
      <c r="G228" s="15">
        <v>21641</v>
      </c>
    </row>
    <row r="229" spans="1:7" ht="12.75">
      <c r="A229" s="30" t="str">
        <f>'De la BASE'!A225</f>
        <v>357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0.659352564222</v>
      </c>
      <c r="F229" s="9">
        <f>IF('De la BASE'!F225&gt;0,'De la BASE'!F225,'De la BASE'!F225+0.001)</f>
        <v>0.659352564222</v>
      </c>
      <c r="G229" s="15">
        <v>21671</v>
      </c>
    </row>
    <row r="230" spans="1:7" ht="12.75">
      <c r="A230" s="30" t="str">
        <f>'De la BASE'!A226</f>
        <v>357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0.39378685956</v>
      </c>
      <c r="F230" s="9">
        <f>IF('De la BASE'!F226&gt;0,'De la BASE'!F226,'De la BASE'!F226+0.001)</f>
        <v>0.39378685956</v>
      </c>
      <c r="G230" s="15">
        <v>21702</v>
      </c>
    </row>
    <row r="231" spans="1:7" ht="12.75">
      <c r="A231" s="30" t="str">
        <f>'De la BASE'!A227</f>
        <v>357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0.195737101125</v>
      </c>
      <c r="F231" s="9">
        <f>IF('De la BASE'!F227&gt;0,'De la BASE'!F227,'De la BASE'!F227+0.001)</f>
        <v>0.195737101125</v>
      </c>
      <c r="G231" s="15">
        <v>21732</v>
      </c>
    </row>
    <row r="232" spans="1:7" ht="12.75">
      <c r="A232" s="30" t="str">
        <f>'De la BASE'!A228</f>
        <v>357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0.097386083644</v>
      </c>
      <c r="F232" s="9">
        <f>IF('De la BASE'!F228&gt;0,'De la BASE'!F228,'De la BASE'!F228+0.001)</f>
        <v>0.097386083644</v>
      </c>
      <c r="G232" s="15">
        <v>21763</v>
      </c>
    </row>
    <row r="233" spans="1:7" ht="12.75">
      <c r="A233" s="30" t="str">
        <f>'De la BASE'!A229</f>
        <v>357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0.234173151954</v>
      </c>
      <c r="F233" s="9">
        <f>IF('De la BASE'!F229&gt;0,'De la BASE'!F229,'De la BASE'!F229+0.001)</f>
        <v>0.234173151954</v>
      </c>
      <c r="G233" s="15">
        <v>21794</v>
      </c>
    </row>
    <row r="234" spans="1:7" ht="12.75">
      <c r="A234" s="30" t="str">
        <f>'De la BASE'!A230</f>
        <v>357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0.422258495769</v>
      </c>
      <c r="F234" s="9">
        <f>IF('De la BASE'!F230&gt;0,'De la BASE'!F230,'De la BASE'!F230+0.001)</f>
        <v>0.422258495769</v>
      </c>
      <c r="G234" s="15">
        <v>21824</v>
      </c>
    </row>
    <row r="235" spans="1:7" ht="12.75">
      <c r="A235" s="30" t="str">
        <f>'De la BASE'!A231</f>
        <v>357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0.587583638352</v>
      </c>
      <c r="F235" s="9">
        <f>IF('De la BASE'!F231&gt;0,'De la BASE'!F231,'De la BASE'!F231+0.001)</f>
        <v>0.587583638352</v>
      </c>
      <c r="G235" s="15">
        <v>21855</v>
      </c>
    </row>
    <row r="236" spans="1:7" ht="12.75">
      <c r="A236" s="30" t="str">
        <f>'De la BASE'!A232</f>
        <v>357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2.53232719146</v>
      </c>
      <c r="F236" s="9">
        <f>IF('De la BASE'!F232&gt;0,'De la BASE'!F232,'De la BASE'!F232+0.001)</f>
        <v>2.53232719146</v>
      </c>
      <c r="G236" s="15">
        <v>21885</v>
      </c>
    </row>
    <row r="237" spans="1:7" ht="12.75">
      <c r="A237" s="30" t="str">
        <f>'De la BASE'!A233</f>
        <v>357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1.885990399615</v>
      </c>
      <c r="F237" s="9">
        <f>IF('De la BASE'!F233&gt;0,'De la BASE'!F233,'De la BASE'!F233+0.001)</f>
        <v>1.885990399615</v>
      </c>
      <c r="G237" s="15">
        <v>21916</v>
      </c>
    </row>
    <row r="238" spans="1:7" ht="12.75">
      <c r="A238" s="30" t="str">
        <f>'De la BASE'!A234</f>
        <v>357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2.914173905798</v>
      </c>
      <c r="F238" s="9">
        <f>IF('De la BASE'!F234&gt;0,'De la BASE'!F234,'De la BASE'!F234+0.001)</f>
        <v>2.914173905798</v>
      </c>
      <c r="G238" s="15">
        <v>21947</v>
      </c>
    </row>
    <row r="239" spans="1:7" ht="12.75">
      <c r="A239" s="30" t="str">
        <f>'De la BASE'!A235</f>
        <v>357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2.863692087102</v>
      </c>
      <c r="F239" s="9">
        <f>IF('De la BASE'!F235&gt;0,'De la BASE'!F235,'De la BASE'!F235+0.001)</f>
        <v>2.863692087102</v>
      </c>
      <c r="G239" s="15">
        <v>21976</v>
      </c>
    </row>
    <row r="240" spans="1:7" ht="12.75">
      <c r="A240" s="30" t="str">
        <f>'De la BASE'!A236</f>
        <v>357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1.454910805992</v>
      </c>
      <c r="F240" s="9">
        <f>IF('De la BASE'!F236&gt;0,'De la BASE'!F236,'De la BASE'!F236+0.001)</f>
        <v>1.454910805992</v>
      </c>
      <c r="G240" s="15">
        <v>22007</v>
      </c>
    </row>
    <row r="241" spans="1:7" ht="12.75">
      <c r="A241" s="30" t="str">
        <f>'De la BASE'!A237</f>
        <v>357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0.999733747707</v>
      </c>
      <c r="F241" s="9">
        <f>IF('De la BASE'!F237&gt;0,'De la BASE'!F237,'De la BASE'!F237+0.001)</f>
        <v>0.999733747707</v>
      </c>
      <c r="G241" s="15">
        <v>22037</v>
      </c>
    </row>
    <row r="242" spans="1:7" ht="12.75">
      <c r="A242" s="30" t="str">
        <f>'De la BASE'!A238</f>
        <v>357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0.436248587775</v>
      </c>
      <c r="F242" s="9">
        <f>IF('De la BASE'!F238&gt;0,'De la BASE'!F238,'De la BASE'!F238+0.001)</f>
        <v>0.436248587775</v>
      </c>
      <c r="G242" s="15">
        <v>22068</v>
      </c>
    </row>
    <row r="243" spans="1:7" ht="12.75">
      <c r="A243" s="30" t="str">
        <f>'De la BASE'!A239</f>
        <v>357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0.193002977124</v>
      </c>
      <c r="F243" s="9">
        <f>IF('De la BASE'!F239&gt;0,'De la BASE'!F239,'De la BASE'!F239+0.001)</f>
        <v>0.193002977124</v>
      </c>
      <c r="G243" s="15">
        <v>22098</v>
      </c>
    </row>
    <row r="244" spans="1:7" ht="12.75">
      <c r="A244" s="30" t="str">
        <f>'De la BASE'!A240</f>
        <v>357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0.09729301637</v>
      </c>
      <c r="F244" s="9">
        <f>IF('De la BASE'!F240&gt;0,'De la BASE'!F240,'De la BASE'!F240+0.001)</f>
        <v>0.09729301637</v>
      </c>
      <c r="G244" s="15">
        <v>22129</v>
      </c>
    </row>
    <row r="245" spans="1:7" ht="12.75">
      <c r="A245" s="30" t="str">
        <f>'De la BASE'!A241</f>
        <v>357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0.08933041467</v>
      </c>
      <c r="F245" s="9">
        <f>IF('De la BASE'!F241&gt;0,'De la BASE'!F241,'De la BASE'!F241+0.001)</f>
        <v>0.08933041467</v>
      </c>
      <c r="G245" s="15">
        <v>22160</v>
      </c>
    </row>
    <row r="246" spans="1:7" ht="12.75">
      <c r="A246" s="30" t="str">
        <f>'De la BASE'!A242</f>
        <v>357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3.376027288508</v>
      </c>
      <c r="F246" s="9">
        <f>IF('De la BASE'!F242&gt;0,'De la BASE'!F242,'De la BASE'!F242+0.001)</f>
        <v>3.376027288508</v>
      </c>
      <c r="G246" s="15">
        <v>22190</v>
      </c>
    </row>
    <row r="247" spans="1:7" ht="12.75">
      <c r="A247" s="30" t="str">
        <f>'De la BASE'!A243</f>
        <v>357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2.14745805696</v>
      </c>
      <c r="F247" s="9">
        <f>IF('De la BASE'!F243&gt;0,'De la BASE'!F243,'De la BASE'!F243+0.001)</f>
        <v>2.14745805696</v>
      </c>
      <c r="G247" s="15">
        <v>22221</v>
      </c>
    </row>
    <row r="248" spans="1:7" ht="12.75">
      <c r="A248" s="30" t="str">
        <f>'De la BASE'!A244</f>
        <v>357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1.139810806785</v>
      </c>
      <c r="F248" s="9">
        <f>IF('De la BASE'!F244&gt;0,'De la BASE'!F244,'De la BASE'!F244+0.001)</f>
        <v>1.139810806785</v>
      </c>
      <c r="G248" s="15">
        <v>22251</v>
      </c>
    </row>
    <row r="249" spans="1:7" ht="12.75">
      <c r="A249" s="30" t="str">
        <f>'De la BASE'!A245</f>
        <v>357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0.777630907872</v>
      </c>
      <c r="F249" s="9">
        <f>IF('De la BASE'!F245&gt;0,'De la BASE'!F245,'De la BASE'!F245+0.001)</f>
        <v>0.777630907872</v>
      </c>
      <c r="G249" s="15">
        <v>22282</v>
      </c>
    </row>
    <row r="250" spans="1:7" ht="12.75">
      <c r="A250" s="30" t="str">
        <f>'De la BASE'!A246</f>
        <v>357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1.019200129787</v>
      </c>
      <c r="F250" s="9">
        <f>IF('De la BASE'!F246&gt;0,'De la BASE'!F246,'De la BASE'!F246+0.001)</f>
        <v>1.019200129787</v>
      </c>
      <c r="G250" s="15">
        <v>22313</v>
      </c>
    </row>
    <row r="251" spans="1:7" ht="12.75">
      <c r="A251" s="30" t="str">
        <f>'De la BASE'!A247</f>
        <v>357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0.51954897558</v>
      </c>
      <c r="F251" s="9">
        <f>IF('De la BASE'!F247&gt;0,'De la BASE'!F247,'De la BASE'!F247+0.001)</f>
        <v>0.51954897558</v>
      </c>
      <c r="G251" s="15">
        <v>22341</v>
      </c>
    </row>
    <row r="252" spans="1:7" ht="12.75">
      <c r="A252" s="30" t="str">
        <f>'De la BASE'!A248</f>
        <v>357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0.613943358644</v>
      </c>
      <c r="F252" s="9">
        <f>IF('De la BASE'!F248&gt;0,'De la BASE'!F248,'De la BASE'!F248+0.001)</f>
        <v>0.613943358644</v>
      </c>
      <c r="G252" s="15">
        <v>22372</v>
      </c>
    </row>
    <row r="253" spans="1:7" ht="12.75">
      <c r="A253" s="30" t="str">
        <f>'De la BASE'!A249</f>
        <v>357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0.491187640688</v>
      </c>
      <c r="F253" s="9">
        <f>IF('De la BASE'!F249&gt;0,'De la BASE'!F249,'De la BASE'!F249+0.001)</f>
        <v>0.491187640688</v>
      </c>
      <c r="G253" s="15">
        <v>22402</v>
      </c>
    </row>
    <row r="254" spans="1:7" ht="12.75">
      <c r="A254" s="30" t="str">
        <f>'De la BASE'!A250</f>
        <v>357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0.268008065103</v>
      </c>
      <c r="F254" s="9">
        <f>IF('De la BASE'!F250&gt;0,'De la BASE'!F250,'De la BASE'!F250+0.001)</f>
        <v>0.268008065103</v>
      </c>
      <c r="G254" s="15">
        <v>22433</v>
      </c>
    </row>
    <row r="255" spans="1:7" ht="12.75">
      <c r="A255" s="30" t="str">
        <f>'De la BASE'!A251</f>
        <v>357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0.14479305161</v>
      </c>
      <c r="F255" s="9">
        <f>IF('De la BASE'!F251&gt;0,'De la BASE'!F251,'De la BASE'!F251+0.001)</f>
        <v>0.14479305161</v>
      </c>
      <c r="G255" s="15">
        <v>22463</v>
      </c>
    </row>
    <row r="256" spans="1:7" ht="12.75">
      <c r="A256" s="30" t="str">
        <f>'De la BASE'!A252</f>
        <v>357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0.09017630475</v>
      </c>
      <c r="F256" s="9">
        <f>IF('De la BASE'!F252&gt;0,'De la BASE'!F252,'De la BASE'!F252+0.001)</f>
        <v>0.09017630475</v>
      </c>
      <c r="G256" s="15">
        <v>22494</v>
      </c>
    </row>
    <row r="257" spans="1:7" ht="12.75">
      <c r="A257" s="30" t="str">
        <f>'De la BASE'!A253</f>
        <v>357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0.20318630136</v>
      </c>
      <c r="F257" s="9">
        <f>IF('De la BASE'!F253&gt;0,'De la BASE'!F253,'De la BASE'!F253+0.001)</f>
        <v>0.20318630136</v>
      </c>
      <c r="G257" s="15">
        <v>22525</v>
      </c>
    </row>
    <row r="258" spans="1:7" ht="12.75">
      <c r="A258" s="30" t="str">
        <f>'De la BASE'!A254</f>
        <v>357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0.222961240756</v>
      </c>
      <c r="F258" s="9">
        <f>IF('De la BASE'!F254&gt;0,'De la BASE'!F254,'De la BASE'!F254+0.001)</f>
        <v>0.222961240756</v>
      </c>
      <c r="G258" s="15">
        <v>22555</v>
      </c>
    </row>
    <row r="259" spans="1:7" ht="12.75">
      <c r="A259" s="30" t="str">
        <f>'De la BASE'!A255</f>
        <v>357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1.455622498705</v>
      </c>
      <c r="F259" s="9">
        <f>IF('De la BASE'!F255&gt;0,'De la BASE'!F255,'De la BASE'!F255+0.001)</f>
        <v>1.455622498705</v>
      </c>
      <c r="G259" s="15">
        <v>22586</v>
      </c>
    </row>
    <row r="260" spans="1:7" ht="12.75">
      <c r="A260" s="30" t="str">
        <f>'De la BASE'!A256</f>
        <v>357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1.453127135872</v>
      </c>
      <c r="F260" s="9">
        <f>IF('De la BASE'!F256&gt;0,'De la BASE'!F256,'De la BASE'!F256+0.001)</f>
        <v>1.453127135872</v>
      </c>
      <c r="G260" s="15">
        <v>22616</v>
      </c>
    </row>
    <row r="261" spans="1:7" ht="12.75">
      <c r="A261" s="30" t="str">
        <f>'De la BASE'!A257</f>
        <v>357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1.220302977192</v>
      </c>
      <c r="F261" s="9">
        <f>IF('De la BASE'!F257&gt;0,'De la BASE'!F257,'De la BASE'!F257+0.001)</f>
        <v>1.220302977192</v>
      </c>
      <c r="G261" s="15">
        <v>22647</v>
      </c>
    </row>
    <row r="262" spans="1:7" ht="12.75">
      <c r="A262" s="30" t="str">
        <f>'De la BASE'!A258</f>
        <v>357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0.767184882122</v>
      </c>
      <c r="F262" s="9">
        <f>IF('De la BASE'!F258&gt;0,'De la BASE'!F258,'De la BASE'!F258+0.001)</f>
        <v>0.767184882122</v>
      </c>
      <c r="G262" s="15">
        <v>22678</v>
      </c>
    </row>
    <row r="263" spans="1:7" ht="12.75">
      <c r="A263" s="30" t="str">
        <f>'De la BASE'!A259</f>
        <v>357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1.628952910387</v>
      </c>
      <c r="F263" s="9">
        <f>IF('De la BASE'!F259&gt;0,'De la BASE'!F259,'De la BASE'!F259+0.001)</f>
        <v>1.628952910387</v>
      </c>
      <c r="G263" s="15">
        <v>22706</v>
      </c>
    </row>
    <row r="264" spans="1:7" ht="12.75">
      <c r="A264" s="30" t="str">
        <f>'De la BASE'!A260</f>
        <v>357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1.308575399616</v>
      </c>
      <c r="F264" s="9">
        <f>IF('De la BASE'!F260&gt;0,'De la BASE'!F260,'De la BASE'!F260+0.001)</f>
        <v>1.308575399616</v>
      </c>
      <c r="G264" s="15">
        <v>22737</v>
      </c>
    </row>
    <row r="265" spans="1:7" ht="12.75">
      <c r="A265" s="30" t="str">
        <f>'De la BASE'!A261</f>
        <v>357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1.006152041713</v>
      </c>
      <c r="F265" s="9">
        <f>IF('De la BASE'!F261&gt;0,'De la BASE'!F261,'De la BASE'!F261+0.001)</f>
        <v>1.006152041713</v>
      </c>
      <c r="G265" s="15">
        <v>22767</v>
      </c>
    </row>
    <row r="266" spans="1:7" ht="12.75">
      <c r="A266" s="30" t="str">
        <f>'De la BASE'!A262</f>
        <v>357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0.463680159252</v>
      </c>
      <c r="F266" s="9">
        <f>IF('De la BASE'!F262&gt;0,'De la BASE'!F262,'De la BASE'!F262+0.001)</f>
        <v>0.463680159252</v>
      </c>
      <c r="G266" s="15">
        <v>22798</v>
      </c>
    </row>
    <row r="267" spans="1:7" ht="12.75">
      <c r="A267" s="30" t="str">
        <f>'De la BASE'!A263</f>
        <v>357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0.193065304352</v>
      </c>
      <c r="F267" s="9">
        <f>IF('De la BASE'!F263&gt;0,'De la BASE'!F263,'De la BASE'!F263+0.001)</f>
        <v>0.193065304352</v>
      </c>
      <c r="G267" s="15">
        <v>22828</v>
      </c>
    </row>
    <row r="268" spans="1:7" ht="12.75">
      <c r="A268" s="30" t="str">
        <f>'De la BASE'!A264</f>
        <v>357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0.090920636188</v>
      </c>
      <c r="F268" s="9">
        <f>IF('De la BASE'!F264&gt;0,'De la BASE'!F264,'De la BASE'!F264+0.001)</f>
        <v>0.090920636188</v>
      </c>
      <c r="G268" s="15">
        <v>22859</v>
      </c>
    </row>
    <row r="269" spans="1:7" ht="12.75">
      <c r="A269" s="30" t="str">
        <f>'De la BASE'!A265</f>
        <v>357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0.062966722648</v>
      </c>
      <c r="F269" s="9">
        <f>IF('De la BASE'!F265&gt;0,'De la BASE'!F265,'De la BASE'!F265+0.001)</f>
        <v>0.062966722648</v>
      </c>
      <c r="G269" s="15">
        <v>22890</v>
      </c>
    </row>
    <row r="270" spans="1:7" ht="12.75">
      <c r="A270" s="30" t="str">
        <f>'De la BASE'!A266</f>
        <v>357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0.042555479175</v>
      </c>
      <c r="F270" s="9">
        <f>IF('De la BASE'!F266&gt;0,'De la BASE'!F266,'De la BASE'!F266+0.001)</f>
        <v>0.042555479175</v>
      </c>
      <c r="G270" s="15">
        <v>22920</v>
      </c>
    </row>
    <row r="271" spans="1:7" ht="12.75">
      <c r="A271" s="30" t="str">
        <f>'De la BASE'!A267</f>
        <v>357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0.055544512881</v>
      </c>
      <c r="F271" s="9">
        <f>IF('De la BASE'!F267&gt;0,'De la BASE'!F267,'De la BASE'!F267+0.001)</f>
        <v>0.055544512881</v>
      </c>
      <c r="G271" s="15">
        <v>22951</v>
      </c>
    </row>
    <row r="272" spans="1:7" ht="12.75">
      <c r="A272" s="30" t="str">
        <f>'De la BASE'!A268</f>
        <v>357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0.051339031374</v>
      </c>
      <c r="F272" s="9">
        <f>IF('De la BASE'!F268&gt;0,'De la BASE'!F268,'De la BASE'!F268+0.001)</f>
        <v>0.051339031374</v>
      </c>
      <c r="G272" s="15">
        <v>22981</v>
      </c>
    </row>
    <row r="273" spans="1:7" ht="12.75">
      <c r="A273" s="30" t="str">
        <f>'De la BASE'!A269</f>
        <v>357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0.277997960914</v>
      </c>
      <c r="F273" s="9">
        <f>IF('De la BASE'!F269&gt;0,'De la BASE'!F269,'De la BASE'!F269+0.001)</f>
        <v>0.277997960914</v>
      </c>
      <c r="G273" s="15">
        <v>23012</v>
      </c>
    </row>
    <row r="274" spans="1:7" ht="12.75">
      <c r="A274" s="30" t="str">
        <f>'De la BASE'!A270</f>
        <v>357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0.219274856432</v>
      </c>
      <c r="F274" s="9">
        <f>IF('De la BASE'!F270&gt;0,'De la BASE'!F270,'De la BASE'!F270+0.001)</f>
        <v>0.219274856432</v>
      </c>
      <c r="G274" s="15">
        <v>23043</v>
      </c>
    </row>
    <row r="275" spans="1:7" ht="12.75">
      <c r="A275" s="30" t="str">
        <f>'De la BASE'!A271</f>
        <v>357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1.40197657514</v>
      </c>
      <c r="F275" s="9">
        <f>IF('De la BASE'!F271&gt;0,'De la BASE'!F271,'De la BASE'!F271+0.001)</f>
        <v>1.40197657514</v>
      </c>
      <c r="G275" s="15">
        <v>23071</v>
      </c>
    </row>
    <row r="276" spans="1:7" ht="12.75">
      <c r="A276" s="30" t="str">
        <f>'De la BASE'!A272</f>
        <v>357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1.136319634848</v>
      </c>
      <c r="F276" s="9">
        <f>IF('De la BASE'!F272&gt;0,'De la BASE'!F272,'De la BASE'!F272+0.001)</f>
        <v>1.136319634848</v>
      </c>
      <c r="G276" s="15">
        <v>23102</v>
      </c>
    </row>
    <row r="277" spans="1:7" ht="12.75">
      <c r="A277" s="30" t="str">
        <f>'De la BASE'!A273</f>
        <v>357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0.51356713421</v>
      </c>
      <c r="F277" s="9">
        <f>IF('De la BASE'!F273&gt;0,'De la BASE'!F273,'De la BASE'!F273+0.001)</f>
        <v>0.51356713421</v>
      </c>
      <c r="G277" s="15">
        <v>23132</v>
      </c>
    </row>
    <row r="278" spans="1:7" ht="12.75">
      <c r="A278" s="30" t="str">
        <f>'De la BASE'!A274</f>
        <v>357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0.689095652104</v>
      </c>
      <c r="F278" s="9">
        <f>IF('De la BASE'!F274&gt;0,'De la BASE'!F274,'De la BASE'!F274+0.001)</f>
        <v>0.689095652104</v>
      </c>
      <c r="G278" s="15">
        <v>23163</v>
      </c>
    </row>
    <row r="279" spans="1:7" ht="12.75">
      <c r="A279" s="30" t="str">
        <f>'De la BASE'!A275</f>
        <v>357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0.29978283112</v>
      </c>
      <c r="F279" s="9">
        <f>IF('De la BASE'!F275&gt;0,'De la BASE'!F275,'De la BASE'!F275+0.001)</f>
        <v>0.29978283112</v>
      </c>
      <c r="G279" s="15">
        <v>23193</v>
      </c>
    </row>
    <row r="280" spans="1:7" ht="12.75">
      <c r="A280" s="30" t="str">
        <f>'De la BASE'!A276</f>
        <v>357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0.13346123055</v>
      </c>
      <c r="F280" s="9">
        <f>IF('De la BASE'!F276&gt;0,'De la BASE'!F276,'De la BASE'!F276+0.001)</f>
        <v>0.13346123055</v>
      </c>
      <c r="G280" s="15">
        <v>23224</v>
      </c>
    </row>
    <row r="281" spans="1:7" ht="12.75">
      <c r="A281" s="30" t="str">
        <f>'De la BASE'!A277</f>
        <v>357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0.077023994719</v>
      </c>
      <c r="F281" s="9">
        <f>IF('De la BASE'!F277&gt;0,'De la BASE'!F277,'De la BASE'!F277+0.001)</f>
        <v>0.077023994719</v>
      </c>
      <c r="G281" s="15">
        <v>23255</v>
      </c>
    </row>
    <row r="282" spans="1:7" ht="12.75">
      <c r="A282" s="30" t="str">
        <f>'De la BASE'!A278</f>
        <v>357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0.05876352625</v>
      </c>
      <c r="F282" s="9">
        <f>IF('De la BASE'!F278&gt;0,'De la BASE'!F278,'De la BASE'!F278+0.001)</f>
        <v>0.05876352625</v>
      </c>
      <c r="G282" s="15">
        <v>23285</v>
      </c>
    </row>
    <row r="283" spans="1:7" ht="12.75">
      <c r="A283" s="30" t="str">
        <f>'De la BASE'!A279</f>
        <v>357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0.77012005158</v>
      </c>
      <c r="F283" s="9">
        <f>IF('De la BASE'!F279&gt;0,'De la BASE'!F279,'De la BASE'!F279+0.001)</f>
        <v>0.77012005158</v>
      </c>
      <c r="G283" s="15">
        <v>23316</v>
      </c>
    </row>
    <row r="284" spans="1:7" ht="12.75">
      <c r="A284" s="30" t="str">
        <f>'De la BASE'!A280</f>
        <v>357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0.290589721491</v>
      </c>
      <c r="F284" s="9">
        <f>IF('De la BASE'!F280&gt;0,'De la BASE'!F280,'De la BASE'!F280+0.001)</f>
        <v>0.290589721491</v>
      </c>
      <c r="G284" s="15">
        <v>23346</v>
      </c>
    </row>
    <row r="285" spans="1:7" ht="12.75">
      <c r="A285" s="30" t="str">
        <f>'De la BASE'!A281</f>
        <v>357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0.188308114659</v>
      </c>
      <c r="F285" s="9">
        <f>IF('De la BASE'!F281&gt;0,'De la BASE'!F281,'De la BASE'!F281+0.001)</f>
        <v>0.188308114659</v>
      </c>
      <c r="G285" s="15">
        <v>23377</v>
      </c>
    </row>
    <row r="286" spans="1:7" ht="12.75">
      <c r="A286" s="30" t="str">
        <f>'De la BASE'!A282</f>
        <v>357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1.281914367085</v>
      </c>
      <c r="F286" s="9">
        <f>IF('De la BASE'!F282&gt;0,'De la BASE'!F282,'De la BASE'!F282+0.001)</f>
        <v>1.281914367085</v>
      </c>
      <c r="G286" s="15">
        <v>23408</v>
      </c>
    </row>
    <row r="287" spans="1:7" ht="12.75">
      <c r="A287" s="30" t="str">
        <f>'De la BASE'!A283</f>
        <v>357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1.277508661954</v>
      </c>
      <c r="F287" s="9">
        <f>IF('De la BASE'!F283&gt;0,'De la BASE'!F283,'De la BASE'!F283+0.001)</f>
        <v>1.277508661954</v>
      </c>
      <c r="G287" s="15">
        <v>23437</v>
      </c>
    </row>
    <row r="288" spans="1:7" ht="12.75">
      <c r="A288" s="30" t="str">
        <f>'De la BASE'!A284</f>
        <v>357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0.757029321244</v>
      </c>
      <c r="F288" s="9">
        <f>IF('De la BASE'!F284&gt;0,'De la BASE'!F284,'De la BASE'!F284+0.001)</f>
        <v>0.757029321244</v>
      </c>
      <c r="G288" s="15">
        <v>23468</v>
      </c>
    </row>
    <row r="289" spans="1:7" ht="12.75">
      <c r="A289" s="30" t="str">
        <f>'De la BASE'!A285</f>
        <v>357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0.422638797414</v>
      </c>
      <c r="F289" s="9">
        <f>IF('De la BASE'!F285&gt;0,'De la BASE'!F285,'De la BASE'!F285+0.001)</f>
        <v>0.422638797414</v>
      </c>
      <c r="G289" s="15">
        <v>23498</v>
      </c>
    </row>
    <row r="290" spans="1:7" ht="12.75">
      <c r="A290" s="30" t="str">
        <f>'De la BASE'!A286</f>
        <v>357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0.30204920575</v>
      </c>
      <c r="F290" s="9">
        <f>IF('De la BASE'!F286&gt;0,'De la BASE'!F286,'De la BASE'!F286+0.001)</f>
        <v>0.30204920575</v>
      </c>
      <c r="G290" s="15">
        <v>23529</v>
      </c>
    </row>
    <row r="291" spans="1:7" ht="12.75">
      <c r="A291" s="30" t="str">
        <f>'De la BASE'!A287</f>
        <v>357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0.18514622442</v>
      </c>
      <c r="F291" s="9">
        <f>IF('De la BASE'!F287&gt;0,'De la BASE'!F287,'De la BASE'!F287+0.001)</f>
        <v>0.18514622442</v>
      </c>
      <c r="G291" s="15">
        <v>23559</v>
      </c>
    </row>
    <row r="292" spans="1:7" ht="12.75">
      <c r="A292" s="30" t="str">
        <f>'De la BASE'!A288</f>
        <v>357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0.084496415742</v>
      </c>
      <c r="F292" s="9">
        <f>IF('De la BASE'!F288&gt;0,'De la BASE'!F288,'De la BASE'!F288+0.001)</f>
        <v>0.084496415742</v>
      </c>
      <c r="G292" s="15">
        <v>23590</v>
      </c>
    </row>
    <row r="293" spans="1:7" ht="12.75">
      <c r="A293" s="30" t="str">
        <f>'De la BASE'!A289</f>
        <v>357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0.065626183483</v>
      </c>
      <c r="F293" s="9">
        <f>IF('De la BASE'!F289&gt;0,'De la BASE'!F289,'De la BASE'!F289+0.001)</f>
        <v>0.065626183483</v>
      </c>
      <c r="G293" s="15">
        <v>23621</v>
      </c>
    </row>
    <row r="294" spans="1:7" ht="12.75">
      <c r="A294" s="30" t="str">
        <f>'De la BASE'!A290</f>
        <v>357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0.161356398966</v>
      </c>
      <c r="F294" s="9">
        <f>IF('De la BASE'!F290&gt;0,'De la BASE'!F290,'De la BASE'!F290+0.001)</f>
        <v>0.161356398966</v>
      </c>
      <c r="G294" s="15">
        <v>23651</v>
      </c>
    </row>
    <row r="295" spans="1:7" ht="12.75">
      <c r="A295" s="30" t="str">
        <f>'De la BASE'!A291</f>
        <v>357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0.083448731206</v>
      </c>
      <c r="F295" s="9">
        <f>IF('De la BASE'!F291&gt;0,'De la BASE'!F291,'De la BASE'!F291+0.001)</f>
        <v>0.083448731206</v>
      </c>
      <c r="G295" s="15">
        <v>23682</v>
      </c>
    </row>
    <row r="296" spans="1:7" ht="12.75">
      <c r="A296" s="30" t="str">
        <f>'De la BASE'!A292</f>
        <v>357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0.052641249716</v>
      </c>
      <c r="F296" s="9">
        <f>IF('De la BASE'!F292&gt;0,'De la BASE'!F292,'De la BASE'!F292+0.001)</f>
        <v>0.052641249716</v>
      </c>
      <c r="G296" s="15">
        <v>23712</v>
      </c>
    </row>
    <row r="297" spans="1:7" ht="12.75">
      <c r="A297" s="30" t="str">
        <f>'De la BASE'!A293</f>
        <v>357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0.041587186938</v>
      </c>
      <c r="F297" s="9">
        <f>IF('De la BASE'!F293&gt;0,'De la BASE'!F293,'De la BASE'!F293+0.001)</f>
        <v>0.041587186938</v>
      </c>
      <c r="G297" s="15">
        <v>23743</v>
      </c>
    </row>
    <row r="298" spans="1:7" ht="12.75">
      <c r="A298" s="30" t="str">
        <f>'De la BASE'!A294</f>
        <v>357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0.03745179815</v>
      </c>
      <c r="F298" s="9">
        <f>IF('De la BASE'!F294&gt;0,'De la BASE'!F294,'De la BASE'!F294+0.001)</f>
        <v>0.03745179815</v>
      </c>
      <c r="G298" s="15">
        <v>23774</v>
      </c>
    </row>
    <row r="299" spans="1:7" ht="12.75">
      <c r="A299" s="30" t="str">
        <f>'De la BASE'!A295</f>
        <v>357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0.50088769417</v>
      </c>
      <c r="F299" s="9">
        <f>IF('De la BASE'!F295&gt;0,'De la BASE'!F295,'De la BASE'!F295+0.001)</f>
        <v>0.50088769417</v>
      </c>
      <c r="G299" s="15">
        <v>23802</v>
      </c>
    </row>
    <row r="300" spans="1:7" ht="12.75">
      <c r="A300" s="30" t="str">
        <f>'De la BASE'!A296</f>
        <v>357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0.257952706548</v>
      </c>
      <c r="F300" s="9">
        <f>IF('De la BASE'!F296&gt;0,'De la BASE'!F296,'De la BASE'!F296+0.001)</f>
        <v>0.257952706548</v>
      </c>
      <c r="G300" s="15">
        <v>23833</v>
      </c>
    </row>
    <row r="301" spans="1:7" ht="12.75">
      <c r="A301" s="30" t="str">
        <f>'De la BASE'!A297</f>
        <v>357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0.147043435275</v>
      </c>
      <c r="F301" s="9">
        <f>IF('De la BASE'!F297&gt;0,'De la BASE'!F297,'De la BASE'!F297+0.001)</f>
        <v>0.147043435275</v>
      </c>
      <c r="G301" s="15">
        <v>23863</v>
      </c>
    </row>
    <row r="302" spans="1:7" ht="12.75">
      <c r="A302" s="30" t="str">
        <f>'De la BASE'!A298</f>
        <v>357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0.06761181945</v>
      </c>
      <c r="F302" s="9">
        <f>IF('De la BASE'!F298&gt;0,'De la BASE'!F298,'De la BASE'!F298+0.001)</f>
        <v>0.06761181945</v>
      </c>
      <c r="G302" s="15">
        <v>23894</v>
      </c>
    </row>
    <row r="303" spans="1:7" ht="12.75">
      <c r="A303" s="30" t="str">
        <f>'De la BASE'!A299</f>
        <v>357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0.033539716602</v>
      </c>
      <c r="F303" s="9">
        <f>IF('De la BASE'!F299&gt;0,'De la BASE'!F299,'De la BASE'!F299+0.001)</f>
        <v>0.033539716602</v>
      </c>
      <c r="G303" s="15">
        <v>23924</v>
      </c>
    </row>
    <row r="304" spans="1:7" ht="12.75">
      <c r="A304" s="30" t="str">
        <f>'De la BASE'!A300</f>
        <v>357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0.021233056097</v>
      </c>
      <c r="F304" s="9">
        <f>IF('De la BASE'!F300&gt;0,'De la BASE'!F300,'De la BASE'!F300+0.001)</f>
        <v>0.021233056097</v>
      </c>
      <c r="G304" s="15">
        <v>23955</v>
      </c>
    </row>
    <row r="305" spans="1:7" ht="12.75">
      <c r="A305" s="30" t="str">
        <f>'De la BASE'!A301</f>
        <v>357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0.09664057242</v>
      </c>
      <c r="F305" s="9">
        <f>IF('De la BASE'!F301&gt;0,'De la BASE'!F301,'De la BASE'!F301+0.001)</f>
        <v>0.09664057242</v>
      </c>
      <c r="G305" s="15">
        <v>23986</v>
      </c>
    </row>
    <row r="306" spans="1:7" ht="12.75">
      <c r="A306" s="30" t="str">
        <f>'De la BASE'!A302</f>
        <v>357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0.176313963595</v>
      </c>
      <c r="F306" s="9">
        <f>IF('De la BASE'!F302&gt;0,'De la BASE'!F302,'De la BASE'!F302+0.001)</f>
        <v>0.176313963595</v>
      </c>
      <c r="G306" s="15">
        <v>24016</v>
      </c>
    </row>
    <row r="307" spans="1:7" ht="12.75">
      <c r="A307" s="30" t="str">
        <f>'De la BASE'!A303</f>
        <v>357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0.428587008309</v>
      </c>
      <c r="F307" s="9">
        <f>IF('De la BASE'!F303&gt;0,'De la BASE'!F303,'De la BASE'!F303+0.001)</f>
        <v>0.428587008309</v>
      </c>
      <c r="G307" s="15">
        <v>24047</v>
      </c>
    </row>
    <row r="308" spans="1:7" ht="12.75">
      <c r="A308" s="30" t="str">
        <f>'De la BASE'!A304</f>
        <v>357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0.393475778948</v>
      </c>
      <c r="F308" s="9">
        <f>IF('De la BASE'!F304&gt;0,'De la BASE'!F304,'De la BASE'!F304+0.001)</f>
        <v>0.393475778948</v>
      </c>
      <c r="G308" s="15">
        <v>24077</v>
      </c>
    </row>
    <row r="309" spans="1:7" ht="12.75">
      <c r="A309" s="30" t="str">
        <f>'De la BASE'!A305</f>
        <v>357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1.7513176233</v>
      </c>
      <c r="F309" s="9">
        <f>IF('De la BASE'!F305&gt;0,'De la BASE'!F305,'De la BASE'!F305+0.001)</f>
        <v>1.7513176233</v>
      </c>
      <c r="G309" s="15">
        <v>24108</v>
      </c>
    </row>
    <row r="310" spans="1:7" ht="12.75">
      <c r="A310" s="30" t="str">
        <f>'De la BASE'!A306</f>
        <v>357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2.180140837056</v>
      </c>
      <c r="F310" s="9">
        <f>IF('De la BASE'!F306&gt;0,'De la BASE'!F306,'De la BASE'!F306+0.001)</f>
        <v>2.180140837056</v>
      </c>
      <c r="G310" s="15">
        <v>24139</v>
      </c>
    </row>
    <row r="311" spans="1:7" ht="12.75">
      <c r="A311" s="30" t="str">
        <f>'De la BASE'!A307</f>
        <v>357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0.772723363126</v>
      </c>
      <c r="F311" s="9">
        <f>IF('De la BASE'!F307&gt;0,'De la BASE'!F307,'De la BASE'!F307+0.001)</f>
        <v>0.772723363126</v>
      </c>
      <c r="G311" s="15">
        <v>24167</v>
      </c>
    </row>
    <row r="312" spans="1:7" ht="12.75">
      <c r="A312" s="30" t="str">
        <f>'De la BASE'!A308</f>
        <v>357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1.506390315299</v>
      </c>
      <c r="F312" s="9">
        <f>IF('De la BASE'!F308&gt;0,'De la BASE'!F308,'De la BASE'!F308+0.001)</f>
        <v>1.506390315299</v>
      </c>
      <c r="G312" s="15">
        <v>24198</v>
      </c>
    </row>
    <row r="313" spans="1:7" ht="12.75">
      <c r="A313" s="30" t="str">
        <f>'De la BASE'!A309</f>
        <v>357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0.75689164512</v>
      </c>
      <c r="F313" s="9">
        <f>IF('De la BASE'!F309&gt;0,'De la BASE'!F309,'De la BASE'!F309+0.001)</f>
        <v>0.75689164512</v>
      </c>
      <c r="G313" s="15">
        <v>24228</v>
      </c>
    </row>
    <row r="314" spans="1:7" ht="12.75">
      <c r="A314" s="30" t="str">
        <f>'De la BASE'!A310</f>
        <v>357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0.42530831181</v>
      </c>
      <c r="F314" s="9">
        <f>IF('De la BASE'!F310&gt;0,'De la BASE'!F310,'De la BASE'!F310+0.001)</f>
        <v>0.42530831181</v>
      </c>
      <c r="G314" s="15">
        <v>24259</v>
      </c>
    </row>
    <row r="315" spans="1:7" ht="12.75">
      <c r="A315" s="30" t="str">
        <f>'De la BASE'!A311</f>
        <v>357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0.179237904786</v>
      </c>
      <c r="F315" s="9">
        <f>IF('De la BASE'!F311&gt;0,'De la BASE'!F311,'De la BASE'!F311+0.001)</f>
        <v>0.179237904786</v>
      </c>
      <c r="G315" s="15">
        <v>24289</v>
      </c>
    </row>
    <row r="316" spans="1:7" ht="12.75">
      <c r="A316" s="30" t="str">
        <f>'De la BASE'!A312</f>
        <v>357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0.078709228698</v>
      </c>
      <c r="F316" s="9">
        <f>IF('De la BASE'!F312&gt;0,'De la BASE'!F312,'De la BASE'!F312+0.001)</f>
        <v>0.078709228698</v>
      </c>
      <c r="G316" s="15">
        <v>24320</v>
      </c>
    </row>
    <row r="317" spans="1:7" ht="12.75">
      <c r="A317" s="30" t="str">
        <f>'De la BASE'!A313</f>
        <v>357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0.044020524548</v>
      </c>
      <c r="F317" s="9">
        <f>IF('De la BASE'!F313&gt;0,'De la BASE'!F313,'De la BASE'!F313+0.001)</f>
        <v>0.044020524548</v>
      </c>
      <c r="G317" s="15">
        <v>24351</v>
      </c>
    </row>
    <row r="318" spans="1:7" ht="12.75">
      <c r="A318" s="30" t="str">
        <f>'De la BASE'!A314</f>
        <v>357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0.447656417135</v>
      </c>
      <c r="F318" s="9">
        <f>IF('De la BASE'!F314&gt;0,'De la BASE'!F314,'De la BASE'!F314+0.001)</f>
        <v>0.447656417135</v>
      </c>
      <c r="G318" s="15">
        <v>24381</v>
      </c>
    </row>
    <row r="319" spans="1:7" ht="12.75">
      <c r="A319" s="30" t="str">
        <f>'De la BASE'!A315</f>
        <v>357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0.64849940482</v>
      </c>
      <c r="F319" s="9">
        <f>IF('De la BASE'!F315&gt;0,'De la BASE'!F315,'De la BASE'!F315+0.001)</f>
        <v>0.64849940482</v>
      </c>
      <c r="G319" s="15">
        <v>24412</v>
      </c>
    </row>
    <row r="320" spans="1:7" ht="12.75">
      <c r="A320" s="30" t="str">
        <f>'De la BASE'!A316</f>
        <v>357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0.256479718752</v>
      </c>
      <c r="F320" s="9">
        <f>IF('De la BASE'!F316&gt;0,'De la BASE'!F316,'De la BASE'!F316+0.001)</f>
        <v>0.256479718752</v>
      </c>
      <c r="G320" s="15">
        <v>24442</v>
      </c>
    </row>
    <row r="321" spans="1:7" ht="12.75">
      <c r="A321" s="30" t="str">
        <f>'De la BASE'!A317</f>
        <v>357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0.260603059162</v>
      </c>
      <c r="F321" s="9">
        <f>IF('De la BASE'!F317&gt;0,'De la BASE'!F317,'De la BASE'!F317+0.001)</f>
        <v>0.260603059162</v>
      </c>
      <c r="G321" s="15">
        <v>24473</v>
      </c>
    </row>
    <row r="322" spans="1:7" ht="12.75">
      <c r="A322" s="30" t="str">
        <f>'De la BASE'!A318</f>
        <v>357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0.43196756309</v>
      </c>
      <c r="F322" s="9">
        <f>IF('De la BASE'!F318&gt;0,'De la BASE'!F318,'De la BASE'!F318+0.001)</f>
        <v>0.43196756309</v>
      </c>
      <c r="G322" s="15">
        <v>24504</v>
      </c>
    </row>
    <row r="323" spans="1:7" ht="12.75">
      <c r="A323" s="30" t="str">
        <f>'De la BASE'!A319</f>
        <v>357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0.438566274276</v>
      </c>
      <c r="F323" s="9">
        <f>IF('De la BASE'!F319&gt;0,'De la BASE'!F319,'De la BASE'!F319+0.001)</f>
        <v>0.438566274276</v>
      </c>
      <c r="G323" s="15">
        <v>24532</v>
      </c>
    </row>
    <row r="324" spans="1:7" ht="12.75">
      <c r="A324" s="30" t="str">
        <f>'De la BASE'!A320</f>
        <v>357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0.276403211097</v>
      </c>
      <c r="F324" s="9">
        <f>IF('De la BASE'!F320&gt;0,'De la BASE'!F320,'De la BASE'!F320+0.001)</f>
        <v>0.276403211097</v>
      </c>
      <c r="G324" s="15">
        <v>24563</v>
      </c>
    </row>
    <row r="325" spans="1:7" ht="12.75">
      <c r="A325" s="30" t="str">
        <f>'De la BASE'!A321</f>
        <v>357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0.271474785761</v>
      </c>
      <c r="F325" s="9">
        <f>IF('De la BASE'!F321&gt;0,'De la BASE'!F321,'De la BASE'!F321+0.001)</f>
        <v>0.271474785761</v>
      </c>
      <c r="G325" s="15">
        <v>24593</v>
      </c>
    </row>
    <row r="326" spans="1:7" ht="12.75">
      <c r="A326" s="30" t="str">
        <f>'De la BASE'!A322</f>
        <v>357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0.161321587968</v>
      </c>
      <c r="F326" s="9">
        <f>IF('De la BASE'!F322&gt;0,'De la BASE'!F322,'De la BASE'!F322+0.001)</f>
        <v>0.161321587968</v>
      </c>
      <c r="G326" s="15">
        <v>24624</v>
      </c>
    </row>
    <row r="327" spans="1:7" ht="12.75">
      <c r="A327" s="30" t="str">
        <f>'De la BASE'!A323</f>
        <v>357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0.0974050656</v>
      </c>
      <c r="F327" s="9">
        <f>IF('De la BASE'!F323&gt;0,'De la BASE'!F323,'De la BASE'!F323+0.001)</f>
        <v>0.0974050656</v>
      </c>
      <c r="G327" s="15">
        <v>24654</v>
      </c>
    </row>
    <row r="328" spans="1:7" ht="12.75">
      <c r="A328" s="30" t="str">
        <f>'De la BASE'!A324</f>
        <v>357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0.061531257312</v>
      </c>
      <c r="F328" s="9">
        <f>IF('De la BASE'!F324&gt;0,'De la BASE'!F324,'De la BASE'!F324+0.001)</f>
        <v>0.061531257312</v>
      </c>
      <c r="G328" s="15">
        <v>24685</v>
      </c>
    </row>
    <row r="329" spans="1:7" ht="12.75">
      <c r="A329" s="30" t="str">
        <f>'De la BASE'!A325</f>
        <v>357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0.04117078895</v>
      </c>
      <c r="F329" s="9">
        <f>IF('De la BASE'!F325&gt;0,'De la BASE'!F325,'De la BASE'!F325+0.001)</f>
        <v>0.04117078895</v>
      </c>
      <c r="G329" s="15">
        <v>24716</v>
      </c>
    </row>
    <row r="330" spans="1:7" ht="12.75">
      <c r="A330" s="30" t="str">
        <f>'De la BASE'!A326</f>
        <v>357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0.11015176122</v>
      </c>
      <c r="F330" s="9">
        <f>IF('De la BASE'!F326&gt;0,'De la BASE'!F326,'De la BASE'!F326+0.001)</f>
        <v>0.11015176122</v>
      </c>
      <c r="G330" s="15">
        <v>24746</v>
      </c>
    </row>
    <row r="331" spans="1:7" ht="12.75">
      <c r="A331" s="30" t="str">
        <f>'De la BASE'!A327</f>
        <v>357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0.822561627264</v>
      </c>
      <c r="F331" s="9">
        <f>IF('De la BASE'!F327&gt;0,'De la BASE'!F327,'De la BASE'!F327+0.001)</f>
        <v>0.822561627264</v>
      </c>
      <c r="G331" s="15">
        <v>24777</v>
      </c>
    </row>
    <row r="332" spans="1:7" ht="12.75">
      <c r="A332" s="30" t="str">
        <f>'De la BASE'!A328</f>
        <v>357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0.29099891166</v>
      </c>
      <c r="F332" s="9">
        <f>IF('De la BASE'!F328&gt;0,'De la BASE'!F328,'De la BASE'!F328+0.001)</f>
        <v>0.29099891166</v>
      </c>
      <c r="G332" s="15">
        <v>24807</v>
      </c>
    </row>
    <row r="333" spans="1:7" ht="12.75">
      <c r="A333" s="30" t="str">
        <f>'De la BASE'!A329</f>
        <v>357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0.358924621835</v>
      </c>
      <c r="F333" s="9">
        <f>IF('De la BASE'!F329&gt;0,'De la BASE'!F329,'De la BASE'!F329+0.001)</f>
        <v>0.358924621835</v>
      </c>
      <c r="G333" s="15">
        <v>24838</v>
      </c>
    </row>
    <row r="334" spans="1:7" ht="12.75">
      <c r="A334" s="30" t="str">
        <f>'De la BASE'!A330</f>
        <v>357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0.957123459189</v>
      </c>
      <c r="F334" s="9">
        <f>IF('De la BASE'!F330&gt;0,'De la BASE'!F330,'De la BASE'!F330+0.001)</f>
        <v>0.957123459189</v>
      </c>
      <c r="G334" s="15">
        <v>24869</v>
      </c>
    </row>
    <row r="335" spans="1:7" ht="12.75">
      <c r="A335" s="30" t="str">
        <f>'De la BASE'!A331</f>
        <v>357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0.978920872748</v>
      </c>
      <c r="F335" s="9">
        <f>IF('De la BASE'!F331&gt;0,'De la BASE'!F331,'De la BASE'!F331+0.001)</f>
        <v>0.978920872748</v>
      </c>
      <c r="G335" s="15">
        <v>24898</v>
      </c>
    </row>
    <row r="336" spans="1:7" ht="12.75">
      <c r="A336" s="30" t="str">
        <f>'De la BASE'!A332</f>
        <v>357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1.700602978235</v>
      </c>
      <c r="F336" s="9">
        <f>IF('De la BASE'!F332&gt;0,'De la BASE'!F332,'De la BASE'!F332+0.001)</f>
        <v>1.700602978235</v>
      </c>
      <c r="G336" s="15">
        <v>24929</v>
      </c>
    </row>
    <row r="337" spans="1:7" ht="12.75">
      <c r="A337" s="30" t="str">
        <f>'De la BASE'!A333</f>
        <v>357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1.425762646524</v>
      </c>
      <c r="F337" s="9">
        <f>IF('De la BASE'!F333&gt;0,'De la BASE'!F333,'De la BASE'!F333+0.001)</f>
        <v>1.425762646524</v>
      </c>
      <c r="G337" s="15">
        <v>24959</v>
      </c>
    </row>
    <row r="338" spans="1:7" ht="12.75">
      <c r="A338" s="30" t="str">
        <f>'De la BASE'!A334</f>
        <v>357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0.668601731016</v>
      </c>
      <c r="F338" s="9">
        <f>IF('De la BASE'!F334&gt;0,'De la BASE'!F334,'De la BASE'!F334+0.001)</f>
        <v>0.668601731016</v>
      </c>
      <c r="G338" s="15">
        <v>24990</v>
      </c>
    </row>
    <row r="339" spans="1:7" ht="12.75">
      <c r="A339" s="30" t="str">
        <f>'De la BASE'!A335</f>
        <v>357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0.27821401046</v>
      </c>
      <c r="F339" s="9">
        <f>IF('De la BASE'!F335&gt;0,'De la BASE'!F335,'De la BASE'!F335+0.001)</f>
        <v>0.27821401046</v>
      </c>
      <c r="G339" s="15">
        <v>25020</v>
      </c>
    </row>
    <row r="340" spans="1:7" ht="12.75">
      <c r="A340" s="30" t="str">
        <f>'De la BASE'!A336</f>
        <v>357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0.140808016188</v>
      </c>
      <c r="F340" s="9">
        <f>IF('De la BASE'!F336&gt;0,'De la BASE'!F336,'De la BASE'!F336+0.001)</f>
        <v>0.140808016188</v>
      </c>
      <c r="G340" s="15">
        <v>25051</v>
      </c>
    </row>
    <row r="341" spans="1:7" ht="12.75">
      <c r="A341" s="30" t="str">
        <f>'De la BASE'!A337</f>
        <v>357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0.122177744865</v>
      </c>
      <c r="F341" s="9">
        <f>IF('De la BASE'!F337&gt;0,'De la BASE'!F337,'De la BASE'!F337+0.001)</f>
        <v>0.122177744865</v>
      </c>
      <c r="G341" s="15">
        <v>25082</v>
      </c>
    </row>
    <row r="342" spans="1:7" ht="12.75">
      <c r="A342" s="30" t="str">
        <f>'De la BASE'!A338</f>
        <v>357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0.08409487653</v>
      </c>
      <c r="F342" s="9">
        <f>IF('De la BASE'!F338&gt;0,'De la BASE'!F338,'De la BASE'!F338+0.001)</f>
        <v>0.08409487653</v>
      </c>
      <c r="G342" s="15">
        <v>25112</v>
      </c>
    </row>
    <row r="343" spans="1:7" ht="12.75">
      <c r="A343" s="30" t="str">
        <f>'De la BASE'!A339</f>
        <v>357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0.29764099075</v>
      </c>
      <c r="F343" s="9">
        <f>IF('De la BASE'!F339&gt;0,'De la BASE'!F339,'De la BASE'!F339+0.001)</f>
        <v>0.29764099075</v>
      </c>
      <c r="G343" s="15">
        <v>25143</v>
      </c>
    </row>
    <row r="344" spans="1:7" ht="12.75">
      <c r="A344" s="30" t="str">
        <f>'De la BASE'!A340</f>
        <v>357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2.067836987724</v>
      </c>
      <c r="F344" s="9">
        <f>IF('De la BASE'!F340&gt;0,'De la BASE'!F340,'De la BASE'!F340+0.001)</f>
        <v>2.067836987724</v>
      </c>
      <c r="G344" s="15">
        <v>25173</v>
      </c>
    </row>
    <row r="345" spans="1:7" ht="12.75">
      <c r="A345" s="30" t="str">
        <f>'De la BASE'!A341</f>
        <v>357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0.524045835374</v>
      </c>
      <c r="F345" s="9">
        <f>IF('De la BASE'!F341&gt;0,'De la BASE'!F341,'De la BASE'!F341+0.001)</f>
        <v>0.524045835374</v>
      </c>
      <c r="G345" s="15">
        <v>25204</v>
      </c>
    </row>
    <row r="346" spans="1:7" ht="12.75">
      <c r="A346" s="30" t="str">
        <f>'De la BASE'!A342</f>
        <v>357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0.24346741327</v>
      </c>
      <c r="F346" s="9">
        <f>IF('De la BASE'!F342&gt;0,'De la BASE'!F342,'De la BASE'!F342+0.001)</f>
        <v>0.24346741327</v>
      </c>
      <c r="G346" s="15">
        <v>25235</v>
      </c>
    </row>
    <row r="347" spans="1:7" ht="12.75">
      <c r="A347" s="30" t="str">
        <f>'De la BASE'!A343</f>
        <v>357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1.53214343508</v>
      </c>
      <c r="F347" s="9">
        <f>IF('De la BASE'!F343&gt;0,'De la BASE'!F343,'De la BASE'!F343+0.001)</f>
        <v>1.53214343508</v>
      </c>
      <c r="G347" s="15">
        <v>25263</v>
      </c>
    </row>
    <row r="348" spans="1:7" ht="12.75">
      <c r="A348" s="30" t="str">
        <f>'De la BASE'!A344</f>
        <v>357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0.907875194688</v>
      </c>
      <c r="F348" s="9">
        <f>IF('De la BASE'!F344&gt;0,'De la BASE'!F344,'De la BASE'!F344+0.001)</f>
        <v>0.907875194688</v>
      </c>
      <c r="G348" s="15">
        <v>25294</v>
      </c>
    </row>
    <row r="349" spans="1:7" ht="12.75">
      <c r="A349" s="30" t="str">
        <f>'De la BASE'!A345</f>
        <v>357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0.85995201306</v>
      </c>
      <c r="F349" s="9">
        <f>IF('De la BASE'!F345&gt;0,'De la BASE'!F345,'De la BASE'!F345+0.001)</f>
        <v>0.85995201306</v>
      </c>
      <c r="G349" s="15">
        <v>25324</v>
      </c>
    </row>
    <row r="350" spans="1:7" ht="12.75">
      <c r="A350" s="30" t="str">
        <f>'De la BASE'!A346</f>
        <v>357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0.440897590276</v>
      </c>
      <c r="F350" s="9">
        <f>IF('De la BASE'!F346&gt;0,'De la BASE'!F346,'De la BASE'!F346+0.001)</f>
        <v>0.440897590276</v>
      </c>
      <c r="G350" s="15">
        <v>25355</v>
      </c>
    </row>
    <row r="351" spans="1:7" ht="12.75">
      <c r="A351" s="30" t="str">
        <f>'De la BASE'!A347</f>
        <v>357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0.205401537102</v>
      </c>
      <c r="F351" s="9">
        <f>IF('De la BASE'!F347&gt;0,'De la BASE'!F347,'De la BASE'!F347+0.001)</f>
        <v>0.205401537102</v>
      </c>
      <c r="G351" s="15">
        <v>25385</v>
      </c>
    </row>
    <row r="352" spans="1:7" ht="12.75">
      <c r="A352" s="30" t="str">
        <f>'De la BASE'!A348</f>
        <v>357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0.086428373013</v>
      </c>
      <c r="F352" s="9">
        <f>IF('De la BASE'!F348&gt;0,'De la BASE'!F348,'De la BASE'!F348+0.001)</f>
        <v>0.086428373013</v>
      </c>
      <c r="G352" s="15">
        <v>25416</v>
      </c>
    </row>
    <row r="353" spans="1:7" ht="12.75">
      <c r="A353" s="30" t="str">
        <f>'De la BASE'!A349</f>
        <v>357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0.149576230272</v>
      </c>
      <c r="F353" s="9">
        <f>IF('De la BASE'!F349&gt;0,'De la BASE'!F349,'De la BASE'!F349+0.001)</f>
        <v>0.149576230272</v>
      </c>
      <c r="G353" s="15">
        <v>25447</v>
      </c>
    </row>
    <row r="354" spans="1:7" ht="12.75">
      <c r="A354" s="30" t="str">
        <f>'De la BASE'!A350</f>
        <v>357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0.09939444236</v>
      </c>
      <c r="F354" s="9">
        <f>IF('De la BASE'!F350&gt;0,'De la BASE'!F350,'De la BASE'!F350+0.001)</f>
        <v>0.09939444236</v>
      </c>
      <c r="G354" s="15">
        <v>25477</v>
      </c>
    </row>
    <row r="355" spans="1:7" ht="12.75">
      <c r="A355" s="30" t="str">
        <f>'De la BASE'!A351</f>
        <v>357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0.126171428256</v>
      </c>
      <c r="F355" s="9">
        <f>IF('De la BASE'!F351&gt;0,'De la BASE'!F351,'De la BASE'!F351+0.001)</f>
        <v>0.126171428256</v>
      </c>
      <c r="G355" s="15">
        <v>25508</v>
      </c>
    </row>
    <row r="356" spans="1:7" ht="12.75">
      <c r="A356" s="30" t="str">
        <f>'De la BASE'!A352</f>
        <v>357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0.0676123883</v>
      </c>
      <c r="F356" s="9">
        <f>IF('De la BASE'!F352&gt;0,'De la BASE'!F352,'De la BASE'!F352+0.001)</f>
        <v>0.0676123883</v>
      </c>
      <c r="G356" s="15">
        <v>25538</v>
      </c>
    </row>
    <row r="357" spans="1:7" ht="12.75">
      <c r="A357" s="30" t="str">
        <f>'De la BASE'!A353</f>
        <v>357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0.934022271762</v>
      </c>
      <c r="F357" s="9">
        <f>IF('De la BASE'!F353&gt;0,'De la BASE'!F353,'De la BASE'!F353+0.001)</f>
        <v>0.934022271762</v>
      </c>
      <c r="G357" s="15">
        <v>25569</v>
      </c>
    </row>
    <row r="358" spans="1:7" ht="12.75">
      <c r="A358" s="30" t="str">
        <f>'De la BASE'!A354</f>
        <v>357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0.40984483036</v>
      </c>
      <c r="F358" s="9">
        <f>IF('De la BASE'!F354&gt;0,'De la BASE'!F354,'De la BASE'!F354+0.001)</f>
        <v>0.40984483036</v>
      </c>
      <c r="G358" s="15">
        <v>25600</v>
      </c>
    </row>
    <row r="359" spans="1:7" ht="12.75">
      <c r="A359" s="30" t="str">
        <f>'De la BASE'!A355</f>
        <v>357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0.2353333052</v>
      </c>
      <c r="F359" s="9">
        <f>IF('De la BASE'!F355&gt;0,'De la BASE'!F355,'De la BASE'!F355+0.001)</f>
        <v>0.2353333052</v>
      </c>
      <c r="G359" s="15">
        <v>25628</v>
      </c>
    </row>
    <row r="360" spans="1:7" ht="12.75">
      <c r="A360" s="30" t="str">
        <f>'De la BASE'!A356</f>
        <v>357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0.176337277956</v>
      </c>
      <c r="F360" s="9">
        <f>IF('De la BASE'!F356&gt;0,'De la BASE'!F356,'De la BASE'!F356+0.001)</f>
        <v>0.176337277956</v>
      </c>
      <c r="G360" s="15">
        <v>25659</v>
      </c>
    </row>
    <row r="361" spans="1:7" ht="12.75">
      <c r="A361" s="30" t="str">
        <f>'De la BASE'!A357</f>
        <v>357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0.162860802732</v>
      </c>
      <c r="F361" s="9">
        <f>IF('De la BASE'!F357&gt;0,'De la BASE'!F357,'De la BASE'!F357+0.001)</f>
        <v>0.162860802732</v>
      </c>
      <c r="G361" s="15">
        <v>25689</v>
      </c>
    </row>
    <row r="362" spans="1:7" ht="12.75">
      <c r="A362" s="30" t="str">
        <f>'De la BASE'!A358</f>
        <v>357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0.095712060199</v>
      </c>
      <c r="F362" s="9">
        <f>IF('De la BASE'!F358&gt;0,'De la BASE'!F358,'De la BASE'!F358+0.001)</f>
        <v>0.095712060199</v>
      </c>
      <c r="G362" s="15">
        <v>25720</v>
      </c>
    </row>
    <row r="363" spans="1:7" ht="12.75">
      <c r="A363" s="30" t="str">
        <f>'De la BASE'!A359</f>
        <v>357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0.061995805191</v>
      </c>
      <c r="F363" s="9">
        <f>IF('De la BASE'!F359&gt;0,'De la BASE'!F359,'De la BASE'!F359+0.001)</f>
        <v>0.061995805191</v>
      </c>
      <c r="G363" s="15">
        <v>25750</v>
      </c>
    </row>
    <row r="364" spans="1:7" ht="12.75">
      <c r="A364" s="30" t="str">
        <f>'De la BASE'!A360</f>
        <v>357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0.043437516717</v>
      </c>
      <c r="F364" s="9">
        <f>IF('De la BASE'!F360&gt;0,'De la BASE'!F360,'De la BASE'!F360+0.001)</f>
        <v>0.043437516717</v>
      </c>
      <c r="G364" s="15">
        <v>25781</v>
      </c>
    </row>
    <row r="365" spans="1:7" ht="12.75">
      <c r="A365" s="30" t="str">
        <f>'De la BASE'!A361</f>
        <v>357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0.0272751985</v>
      </c>
      <c r="F365" s="9">
        <f>IF('De la BASE'!F361&gt;0,'De la BASE'!F361,'De la BASE'!F361+0.001)</f>
        <v>0.0272751985</v>
      </c>
      <c r="G365" s="15">
        <v>25812</v>
      </c>
    </row>
    <row r="366" spans="1:7" ht="12.75">
      <c r="A366" s="30" t="str">
        <f>'De la BASE'!A362</f>
        <v>357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0.017680370835</v>
      </c>
      <c r="F366" s="9">
        <f>IF('De la BASE'!F362&gt;0,'De la BASE'!F362,'De la BASE'!F362+0.001)</f>
        <v>0.017680370835</v>
      </c>
      <c r="G366" s="15">
        <v>25842</v>
      </c>
    </row>
    <row r="367" spans="1:7" ht="12.75">
      <c r="A367" s="30" t="str">
        <f>'De la BASE'!A363</f>
        <v>357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0.21786232921</v>
      </c>
      <c r="F367" s="9">
        <f>IF('De la BASE'!F363&gt;0,'De la BASE'!F363,'De la BASE'!F363+0.001)</f>
        <v>0.21786232921</v>
      </c>
      <c r="G367" s="15">
        <v>25873</v>
      </c>
    </row>
    <row r="368" spans="1:7" ht="12.75">
      <c r="A368" s="30" t="str">
        <f>'De la BASE'!A364</f>
        <v>357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0.06011407883</v>
      </c>
      <c r="F368" s="9">
        <f>IF('De la BASE'!F364&gt;0,'De la BASE'!F364,'De la BASE'!F364+0.001)</f>
        <v>0.06011407883</v>
      </c>
      <c r="G368" s="15">
        <v>25903</v>
      </c>
    </row>
    <row r="369" spans="1:7" ht="12.75">
      <c r="A369" s="30" t="str">
        <f>'De la BASE'!A365</f>
        <v>357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0.24589804987</v>
      </c>
      <c r="F369" s="9">
        <f>IF('De la BASE'!F365&gt;0,'De la BASE'!F365,'De la BASE'!F365+0.001)</f>
        <v>0.24589804987</v>
      </c>
      <c r="G369" s="15">
        <v>25934</v>
      </c>
    </row>
    <row r="370" spans="1:7" ht="12.75">
      <c r="A370" s="30" t="str">
        <f>'De la BASE'!A366</f>
        <v>357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0.257343822898</v>
      </c>
      <c r="F370" s="9">
        <f>IF('De la BASE'!F366&gt;0,'De la BASE'!F366,'De la BASE'!F366+0.001)</f>
        <v>0.257343822898</v>
      </c>
      <c r="G370" s="15">
        <v>25965</v>
      </c>
    </row>
    <row r="371" spans="1:7" ht="12.75">
      <c r="A371" s="30" t="str">
        <f>'De la BASE'!A367</f>
        <v>357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0.258253357156</v>
      </c>
      <c r="F371" s="9">
        <f>IF('De la BASE'!F367&gt;0,'De la BASE'!F367,'De la BASE'!F367+0.001)</f>
        <v>0.258253357156</v>
      </c>
      <c r="G371" s="15">
        <v>25993</v>
      </c>
    </row>
    <row r="372" spans="1:7" ht="12.75">
      <c r="A372" s="30" t="str">
        <f>'De la BASE'!A368</f>
        <v>357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0.58621019128</v>
      </c>
      <c r="F372" s="9">
        <f>IF('De la BASE'!F368&gt;0,'De la BASE'!F368,'De la BASE'!F368+0.001)</f>
        <v>0.58621019128</v>
      </c>
      <c r="G372" s="15">
        <v>26024</v>
      </c>
    </row>
    <row r="373" spans="1:7" ht="12.75">
      <c r="A373" s="30" t="str">
        <f>'De la BASE'!A369</f>
        <v>357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1.39042541758</v>
      </c>
      <c r="F373" s="9">
        <f>IF('De la BASE'!F369&gt;0,'De la BASE'!F369,'De la BASE'!F369+0.001)</f>
        <v>1.39042541758</v>
      </c>
      <c r="G373" s="15">
        <v>26054</v>
      </c>
    </row>
    <row r="374" spans="1:7" ht="12.75">
      <c r="A374" s="30" t="str">
        <f>'De la BASE'!A370</f>
        <v>357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0.619476615531</v>
      </c>
      <c r="F374" s="9">
        <f>IF('De la BASE'!F370&gt;0,'De la BASE'!F370,'De la BASE'!F370+0.001)</f>
        <v>0.619476615531</v>
      </c>
      <c r="G374" s="15">
        <v>26085</v>
      </c>
    </row>
    <row r="375" spans="1:7" ht="12.75">
      <c r="A375" s="30" t="str">
        <f>'De la BASE'!A371</f>
        <v>357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0.32451007086</v>
      </c>
      <c r="F375" s="9">
        <f>IF('De la BASE'!F371&gt;0,'De la BASE'!F371,'De la BASE'!F371+0.001)</f>
        <v>0.32451007086</v>
      </c>
      <c r="G375" s="15">
        <v>26115</v>
      </c>
    </row>
    <row r="376" spans="1:7" ht="12.75">
      <c r="A376" s="30" t="str">
        <f>'De la BASE'!A372</f>
        <v>357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0.165603622815</v>
      </c>
      <c r="F376" s="9">
        <f>IF('De la BASE'!F372&gt;0,'De la BASE'!F372,'De la BASE'!F372+0.001)</f>
        <v>0.165603622815</v>
      </c>
      <c r="G376" s="15">
        <v>26146</v>
      </c>
    </row>
    <row r="377" spans="1:7" ht="12.75">
      <c r="A377" s="30" t="str">
        <f>'De la BASE'!A373</f>
        <v>357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0.091381492345</v>
      </c>
      <c r="F377" s="9">
        <f>IF('De la BASE'!F373&gt;0,'De la BASE'!F373,'De la BASE'!F373+0.001)</f>
        <v>0.091381492345</v>
      </c>
      <c r="G377" s="15">
        <v>26177</v>
      </c>
    </row>
    <row r="378" spans="1:7" ht="12.75">
      <c r="A378" s="30" t="str">
        <f>'De la BASE'!A374</f>
        <v>357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0.061253892522</v>
      </c>
      <c r="F378" s="9">
        <f>IF('De la BASE'!F374&gt;0,'De la BASE'!F374,'De la BASE'!F374+0.001)</f>
        <v>0.061253892522</v>
      </c>
      <c r="G378" s="15">
        <v>26207</v>
      </c>
    </row>
    <row r="379" spans="1:7" ht="12.75">
      <c r="A379" s="30" t="str">
        <f>'De la BASE'!A375</f>
        <v>357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0.068947354518</v>
      </c>
      <c r="F379" s="9">
        <f>IF('De la BASE'!F375&gt;0,'De la BASE'!F375,'De la BASE'!F375+0.001)</f>
        <v>0.068947354518</v>
      </c>
      <c r="G379" s="15">
        <v>26238</v>
      </c>
    </row>
    <row r="380" spans="1:7" ht="12.75">
      <c r="A380" s="30" t="str">
        <f>'De la BASE'!A376</f>
        <v>357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0.140728346829</v>
      </c>
      <c r="F380" s="9">
        <f>IF('De la BASE'!F376&gt;0,'De la BASE'!F376,'De la BASE'!F376+0.001)</f>
        <v>0.140728346829</v>
      </c>
      <c r="G380" s="15">
        <v>26268</v>
      </c>
    </row>
    <row r="381" spans="1:7" ht="12.75">
      <c r="A381" s="30" t="str">
        <f>'De la BASE'!A377</f>
        <v>357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0.068168466324</v>
      </c>
      <c r="F381" s="9">
        <f>IF('De la BASE'!F377&gt;0,'De la BASE'!F377,'De la BASE'!F377+0.001)</f>
        <v>0.068168466324</v>
      </c>
      <c r="G381" s="15">
        <v>26299</v>
      </c>
    </row>
    <row r="382" spans="1:7" ht="12.75">
      <c r="A382" s="30" t="str">
        <f>'De la BASE'!A378</f>
        <v>357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0.936675670812</v>
      </c>
      <c r="F382" s="9">
        <f>IF('De la BASE'!F378&gt;0,'De la BASE'!F378,'De la BASE'!F378+0.001)</f>
        <v>0.936675670812</v>
      </c>
      <c r="G382" s="15">
        <v>26330</v>
      </c>
    </row>
    <row r="383" spans="1:7" ht="12.75">
      <c r="A383" s="30" t="str">
        <f>'De la BASE'!A379</f>
        <v>357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1.05900104793</v>
      </c>
      <c r="F383" s="9">
        <f>IF('De la BASE'!F379&gt;0,'De la BASE'!F379,'De la BASE'!F379+0.001)</f>
        <v>1.05900104793</v>
      </c>
      <c r="G383" s="15">
        <v>26359</v>
      </c>
    </row>
    <row r="384" spans="1:7" ht="12.75">
      <c r="A384" s="30" t="str">
        <f>'De la BASE'!A380</f>
        <v>357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0.414883225887</v>
      </c>
      <c r="F384" s="9">
        <f>IF('De la BASE'!F380&gt;0,'De la BASE'!F380,'De la BASE'!F380+0.001)</f>
        <v>0.414883225887</v>
      </c>
      <c r="G384" s="15">
        <v>26390</v>
      </c>
    </row>
    <row r="385" spans="1:7" ht="12.75">
      <c r="A385" s="30" t="str">
        <f>'De la BASE'!A381</f>
        <v>357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0.252732289698</v>
      </c>
      <c r="F385" s="9">
        <f>IF('De la BASE'!F381&gt;0,'De la BASE'!F381,'De la BASE'!F381+0.001)</f>
        <v>0.252732289698</v>
      </c>
      <c r="G385" s="15">
        <v>26420</v>
      </c>
    </row>
    <row r="386" spans="1:7" ht="12.75">
      <c r="A386" s="30" t="str">
        <f>'De la BASE'!A382</f>
        <v>357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0.159455048692</v>
      </c>
      <c r="F386" s="9">
        <f>IF('De la BASE'!F382&gt;0,'De la BASE'!F382,'De la BASE'!F382+0.001)</f>
        <v>0.159455048692</v>
      </c>
      <c r="G386" s="15">
        <v>26451</v>
      </c>
    </row>
    <row r="387" spans="1:7" ht="12.75">
      <c r="A387" s="30" t="str">
        <f>'De la BASE'!A383</f>
        <v>357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0.076680876992</v>
      </c>
      <c r="F387" s="9">
        <f>IF('De la BASE'!F383&gt;0,'De la BASE'!F383,'De la BASE'!F383+0.001)</f>
        <v>0.076680876992</v>
      </c>
      <c r="G387" s="15">
        <v>26481</v>
      </c>
    </row>
    <row r="388" spans="1:7" ht="12.75">
      <c r="A388" s="30" t="str">
        <f>'De la BASE'!A384</f>
        <v>357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0.048678230601</v>
      </c>
      <c r="F388" s="9">
        <f>IF('De la BASE'!F384&gt;0,'De la BASE'!F384,'De la BASE'!F384+0.001)</f>
        <v>0.048678230601</v>
      </c>
      <c r="G388" s="15">
        <v>26512</v>
      </c>
    </row>
    <row r="389" spans="1:7" ht="12.75">
      <c r="A389" s="30" t="str">
        <f>'De la BASE'!A385</f>
        <v>357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0.13772133496</v>
      </c>
      <c r="F389" s="9">
        <f>IF('De la BASE'!F385&gt;0,'De la BASE'!F385,'De la BASE'!F385+0.001)</f>
        <v>0.13772133496</v>
      </c>
      <c r="G389" s="15">
        <v>26543</v>
      </c>
    </row>
    <row r="390" spans="1:7" ht="12.75">
      <c r="A390" s="30" t="str">
        <f>'De la BASE'!A386</f>
        <v>357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0.184169610576</v>
      </c>
      <c r="F390" s="9">
        <f>IF('De la BASE'!F386&gt;0,'De la BASE'!F386,'De la BASE'!F386+0.001)</f>
        <v>0.184169610576</v>
      </c>
      <c r="G390" s="15">
        <v>26573</v>
      </c>
    </row>
    <row r="391" spans="1:7" ht="12.75">
      <c r="A391" s="30" t="str">
        <f>'De la BASE'!A387</f>
        <v>357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0.302021735616</v>
      </c>
      <c r="F391" s="9">
        <f>IF('De la BASE'!F387&gt;0,'De la BASE'!F387,'De la BASE'!F387+0.001)</f>
        <v>0.302021735616</v>
      </c>
      <c r="G391" s="15">
        <v>26604</v>
      </c>
    </row>
    <row r="392" spans="1:7" ht="12.75">
      <c r="A392" s="30" t="str">
        <f>'De la BASE'!A388</f>
        <v>357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0.439961017829</v>
      </c>
      <c r="F392" s="9">
        <f>IF('De la BASE'!F388&gt;0,'De la BASE'!F388,'De la BASE'!F388+0.001)</f>
        <v>0.439961017829</v>
      </c>
      <c r="G392" s="15">
        <v>26634</v>
      </c>
    </row>
    <row r="393" spans="1:7" ht="12.75">
      <c r="A393" s="30" t="str">
        <f>'De la BASE'!A389</f>
        <v>357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0.35879243589</v>
      </c>
      <c r="F393" s="9">
        <f>IF('De la BASE'!F389&gt;0,'De la BASE'!F389,'De la BASE'!F389+0.001)</f>
        <v>0.35879243589</v>
      </c>
      <c r="G393" s="15">
        <v>26665</v>
      </c>
    </row>
    <row r="394" spans="1:7" ht="12.75">
      <c r="A394" s="30" t="str">
        <f>'De la BASE'!A390</f>
        <v>357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0.188266100355</v>
      </c>
      <c r="F394" s="9">
        <f>IF('De la BASE'!F390&gt;0,'De la BASE'!F390,'De la BASE'!F390+0.001)</f>
        <v>0.188266100355</v>
      </c>
      <c r="G394" s="15">
        <v>26696</v>
      </c>
    </row>
    <row r="395" spans="1:7" ht="12.75">
      <c r="A395" s="30" t="str">
        <f>'De la BASE'!A391</f>
        <v>357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0.106052599816</v>
      </c>
      <c r="F395" s="9">
        <f>IF('De la BASE'!F391&gt;0,'De la BASE'!F391,'De la BASE'!F391+0.001)</f>
        <v>0.106052599816</v>
      </c>
      <c r="G395" s="15">
        <v>26724</v>
      </c>
    </row>
    <row r="396" spans="1:7" ht="12.75">
      <c r="A396" s="30" t="str">
        <f>'De la BASE'!A392</f>
        <v>357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0.0779435125</v>
      </c>
      <c r="F396" s="9">
        <f>IF('De la BASE'!F392&gt;0,'De la BASE'!F392,'De la BASE'!F392+0.001)</f>
        <v>0.0779435125</v>
      </c>
      <c r="G396" s="15">
        <v>26755</v>
      </c>
    </row>
    <row r="397" spans="1:7" ht="12.75">
      <c r="A397" s="30" t="str">
        <f>'De la BASE'!A393</f>
        <v>357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0.132174519483</v>
      </c>
      <c r="F397" s="9">
        <f>IF('De la BASE'!F393&gt;0,'De la BASE'!F393,'De la BASE'!F393+0.001)</f>
        <v>0.132174519483</v>
      </c>
      <c r="G397" s="15">
        <v>26785</v>
      </c>
    </row>
    <row r="398" spans="1:7" ht="12.75">
      <c r="A398" s="30" t="str">
        <f>'De la BASE'!A394</f>
        <v>357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0.149084381876</v>
      </c>
      <c r="F398" s="9">
        <f>IF('De la BASE'!F394&gt;0,'De la BASE'!F394,'De la BASE'!F394+0.001)</f>
        <v>0.149084381876</v>
      </c>
      <c r="G398" s="15">
        <v>26816</v>
      </c>
    </row>
    <row r="399" spans="1:7" ht="12.75">
      <c r="A399" s="30" t="str">
        <f>'De la BASE'!A395</f>
        <v>357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0.102710395388</v>
      </c>
      <c r="F399" s="9">
        <f>IF('De la BASE'!F395&gt;0,'De la BASE'!F395,'De la BASE'!F395+0.001)</f>
        <v>0.102710395388</v>
      </c>
      <c r="G399" s="15">
        <v>26846</v>
      </c>
    </row>
    <row r="400" spans="1:7" ht="12.75">
      <c r="A400" s="30" t="str">
        <f>'De la BASE'!A396</f>
        <v>357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0.077110352885</v>
      </c>
      <c r="F400" s="9">
        <f>IF('De la BASE'!F396&gt;0,'De la BASE'!F396,'De la BASE'!F396+0.001)</f>
        <v>0.077110352885</v>
      </c>
      <c r="G400" s="15">
        <v>26877</v>
      </c>
    </row>
    <row r="401" spans="1:7" ht="12.75">
      <c r="A401" s="30" t="str">
        <f>'De la BASE'!A397</f>
        <v>357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0.047765940384</v>
      </c>
      <c r="F401" s="9">
        <f>IF('De la BASE'!F397&gt;0,'De la BASE'!F397,'De la BASE'!F397+0.001)</f>
        <v>0.047765940384</v>
      </c>
      <c r="G401" s="15">
        <v>26908</v>
      </c>
    </row>
    <row r="402" spans="1:7" ht="12.75">
      <c r="A402" s="30" t="str">
        <f>'De la BASE'!A398</f>
        <v>357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0.06326189422</v>
      </c>
      <c r="F402" s="9">
        <f>IF('De la BASE'!F398&gt;0,'De la BASE'!F398,'De la BASE'!F398+0.001)</f>
        <v>0.06326189422</v>
      </c>
      <c r="G402" s="15">
        <v>26938</v>
      </c>
    </row>
    <row r="403" spans="1:7" ht="12.75">
      <c r="A403" s="30" t="str">
        <f>'De la BASE'!A399</f>
        <v>357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0.049803427188</v>
      </c>
      <c r="F403" s="9">
        <f>IF('De la BASE'!F399&gt;0,'De la BASE'!F399,'De la BASE'!F399+0.001)</f>
        <v>0.049803427188</v>
      </c>
      <c r="G403" s="15">
        <v>26969</v>
      </c>
    </row>
    <row r="404" spans="1:7" ht="12.75">
      <c r="A404" s="30" t="str">
        <f>'De la BASE'!A400</f>
        <v>357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0.072687732156</v>
      </c>
      <c r="F404" s="9">
        <f>IF('De la BASE'!F400&gt;0,'De la BASE'!F400,'De la BASE'!F400+0.001)</f>
        <v>0.072687732156</v>
      </c>
      <c r="G404" s="15">
        <v>26999</v>
      </c>
    </row>
    <row r="405" spans="1:7" ht="12.75">
      <c r="A405" s="30" t="str">
        <f>'De la BASE'!A401</f>
        <v>357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0.176706352849</v>
      </c>
      <c r="F405" s="9">
        <f>IF('De la BASE'!F401&gt;0,'De la BASE'!F401,'De la BASE'!F401+0.001)</f>
        <v>0.176706352849</v>
      </c>
      <c r="G405" s="15">
        <v>27030</v>
      </c>
    </row>
    <row r="406" spans="1:7" ht="12.75">
      <c r="A406" s="30" t="str">
        <f>'De la BASE'!A402</f>
        <v>357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0.151116218165</v>
      </c>
      <c r="F406" s="9">
        <f>IF('De la BASE'!F402&gt;0,'De la BASE'!F402,'De la BASE'!F402+0.001)</f>
        <v>0.151116218165</v>
      </c>
      <c r="G406" s="15">
        <v>27061</v>
      </c>
    </row>
    <row r="407" spans="1:7" ht="12.75">
      <c r="A407" s="30" t="str">
        <f>'De la BASE'!A403</f>
        <v>357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0.27994263297</v>
      </c>
      <c r="F407" s="9">
        <f>IF('De la BASE'!F403&gt;0,'De la BASE'!F403,'De la BASE'!F403+0.001)</f>
        <v>0.27994263297</v>
      </c>
      <c r="G407" s="15">
        <v>27089</v>
      </c>
    </row>
    <row r="408" spans="1:7" ht="12.75">
      <c r="A408" s="30" t="str">
        <f>'De la BASE'!A404</f>
        <v>357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0.184133225376</v>
      </c>
      <c r="F408" s="9">
        <f>IF('De la BASE'!F404&gt;0,'De la BASE'!F404,'De la BASE'!F404+0.001)</f>
        <v>0.184133225376</v>
      </c>
      <c r="G408" s="15">
        <v>27120</v>
      </c>
    </row>
    <row r="409" spans="1:7" ht="12.75">
      <c r="A409" s="30" t="str">
        <f>'De la BASE'!A405</f>
        <v>357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0.120080104424</v>
      </c>
      <c r="F409" s="9">
        <f>IF('De la BASE'!F405&gt;0,'De la BASE'!F405,'De la BASE'!F405+0.001)</f>
        <v>0.120080104424</v>
      </c>
      <c r="G409" s="15">
        <v>27150</v>
      </c>
    </row>
    <row r="410" spans="1:7" ht="12.75">
      <c r="A410" s="30" t="str">
        <f>'De la BASE'!A406</f>
        <v>357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0.163058592515</v>
      </c>
      <c r="F410" s="9">
        <f>IF('De la BASE'!F406&gt;0,'De la BASE'!F406,'De la BASE'!F406+0.001)</f>
        <v>0.163058592515</v>
      </c>
      <c r="G410" s="15">
        <v>27181</v>
      </c>
    </row>
    <row r="411" spans="1:7" ht="12.75">
      <c r="A411" s="30" t="str">
        <f>'De la BASE'!A407</f>
        <v>357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0.093871857464</v>
      </c>
      <c r="F411" s="9">
        <f>IF('De la BASE'!F407&gt;0,'De la BASE'!F407,'De la BASE'!F407+0.001)</f>
        <v>0.093871857464</v>
      </c>
      <c r="G411" s="15">
        <v>27211</v>
      </c>
    </row>
    <row r="412" spans="1:7" ht="12.75">
      <c r="A412" s="30" t="str">
        <f>'De la BASE'!A408</f>
        <v>357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0.049261224912</v>
      </c>
      <c r="F412" s="9">
        <f>IF('De la BASE'!F408&gt;0,'De la BASE'!F408,'De la BASE'!F408+0.001)</f>
        <v>0.049261224912</v>
      </c>
      <c r="G412" s="15">
        <v>27242</v>
      </c>
    </row>
    <row r="413" spans="1:7" ht="12.75">
      <c r="A413" s="30" t="str">
        <f>'De la BASE'!A409</f>
        <v>357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0.0283362576</v>
      </c>
      <c r="F413" s="9">
        <f>IF('De la BASE'!F409&gt;0,'De la BASE'!F409,'De la BASE'!F409+0.001)</f>
        <v>0.0283362576</v>
      </c>
      <c r="G413" s="15">
        <v>27273</v>
      </c>
    </row>
    <row r="414" spans="1:7" ht="12.75">
      <c r="A414" s="30" t="str">
        <f>'De la BASE'!A410</f>
        <v>357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0.0200996952</v>
      </c>
      <c r="F414" s="9">
        <f>IF('De la BASE'!F410&gt;0,'De la BASE'!F410,'De la BASE'!F410+0.001)</f>
        <v>0.0200996952</v>
      </c>
      <c r="G414" s="15">
        <v>27303</v>
      </c>
    </row>
    <row r="415" spans="1:7" ht="12.75">
      <c r="A415" s="30" t="str">
        <f>'De la BASE'!A411</f>
        <v>357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0.0635240626</v>
      </c>
      <c r="F415" s="9">
        <f>IF('De la BASE'!F411&gt;0,'De la BASE'!F411,'De la BASE'!F411+0.001)</f>
        <v>0.0635240626</v>
      </c>
      <c r="G415" s="15">
        <v>27334</v>
      </c>
    </row>
    <row r="416" spans="1:7" ht="12.75">
      <c r="A416" s="30" t="str">
        <f>'De la BASE'!A412</f>
        <v>357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0.031510064664</v>
      </c>
      <c r="F416" s="9">
        <f>IF('De la BASE'!F412&gt;0,'De la BASE'!F412,'De la BASE'!F412+0.001)</f>
        <v>0.031510064664</v>
      </c>
      <c r="G416" s="15">
        <v>27364</v>
      </c>
    </row>
    <row r="417" spans="1:7" ht="12.75">
      <c r="A417" s="30" t="str">
        <f>'De la BASE'!A413</f>
        <v>357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0.1133147327</v>
      </c>
      <c r="F417" s="9">
        <f>IF('De la BASE'!F413&gt;0,'De la BASE'!F413,'De la BASE'!F413+0.001)</f>
        <v>0.1133147327</v>
      </c>
      <c r="G417" s="15">
        <v>27395</v>
      </c>
    </row>
    <row r="418" spans="1:7" ht="12.75">
      <c r="A418" s="30" t="str">
        <f>'De la BASE'!A414</f>
        <v>357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0.112425108796</v>
      </c>
      <c r="F418" s="9">
        <f>IF('De la BASE'!F414&gt;0,'De la BASE'!F414,'De la BASE'!F414+0.001)</f>
        <v>0.112425108796</v>
      </c>
      <c r="G418" s="15">
        <v>27426</v>
      </c>
    </row>
    <row r="419" spans="1:7" ht="12.75">
      <c r="A419" s="30" t="str">
        <f>'De la BASE'!A415</f>
        <v>357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0.171421127704</v>
      </c>
      <c r="F419" s="9">
        <f>IF('De la BASE'!F415&gt;0,'De la BASE'!F415,'De la BASE'!F415+0.001)</f>
        <v>0.171421127704</v>
      </c>
      <c r="G419" s="15">
        <v>27454</v>
      </c>
    </row>
    <row r="420" spans="1:7" ht="12.75">
      <c r="A420" s="30" t="str">
        <f>'De la BASE'!A416</f>
        <v>357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0.564226020575</v>
      </c>
      <c r="F420" s="9">
        <f>IF('De la BASE'!F416&gt;0,'De la BASE'!F416,'De la BASE'!F416+0.001)</f>
        <v>0.564226020575</v>
      </c>
      <c r="G420" s="15">
        <v>27485</v>
      </c>
    </row>
    <row r="421" spans="1:7" ht="12.75">
      <c r="A421" s="30" t="str">
        <f>'De la BASE'!A417</f>
        <v>357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0.684714101113</v>
      </c>
      <c r="F421" s="9">
        <f>IF('De la BASE'!F417&gt;0,'De la BASE'!F417,'De la BASE'!F417+0.001)</f>
        <v>0.684714101113</v>
      </c>
      <c r="G421" s="15">
        <v>27515</v>
      </c>
    </row>
    <row r="422" spans="1:7" ht="12.75">
      <c r="A422" s="30" t="str">
        <f>'De la BASE'!A418</f>
        <v>357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0.329357915282</v>
      </c>
      <c r="F422" s="9">
        <f>IF('De la BASE'!F418&gt;0,'De la BASE'!F418,'De la BASE'!F418+0.001)</f>
        <v>0.329357915282</v>
      </c>
      <c r="G422" s="15">
        <v>27546</v>
      </c>
    </row>
    <row r="423" spans="1:7" ht="12.75">
      <c r="A423" s="30" t="str">
        <f>'De la BASE'!A419</f>
        <v>357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0.153207636736</v>
      </c>
      <c r="F423" s="9">
        <f>IF('De la BASE'!F419&gt;0,'De la BASE'!F419,'De la BASE'!F419+0.001)</f>
        <v>0.153207636736</v>
      </c>
      <c r="G423" s="15">
        <v>27576</v>
      </c>
    </row>
    <row r="424" spans="1:7" ht="12.75">
      <c r="A424" s="30" t="str">
        <f>'De la BASE'!A420</f>
        <v>357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0.1123436032</v>
      </c>
      <c r="F424" s="9">
        <f>IF('De la BASE'!F420&gt;0,'De la BASE'!F420,'De la BASE'!F420+0.001)</f>
        <v>0.1123436032</v>
      </c>
      <c r="G424" s="15">
        <v>27607</v>
      </c>
    </row>
    <row r="425" spans="1:7" ht="12.75">
      <c r="A425" s="30" t="str">
        <f>'De la BASE'!A421</f>
        <v>357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0.084768490692</v>
      </c>
      <c r="F425" s="9">
        <f>IF('De la BASE'!F421&gt;0,'De la BASE'!F421,'De la BASE'!F421+0.001)</f>
        <v>0.084768490692</v>
      </c>
      <c r="G425" s="15">
        <v>27638</v>
      </c>
    </row>
    <row r="426" spans="1:7" ht="12.75">
      <c r="A426" s="30" t="str">
        <f>'De la BASE'!A422</f>
        <v>357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0.048985065121</v>
      </c>
      <c r="F426" s="9">
        <f>IF('De la BASE'!F422&gt;0,'De la BASE'!F422,'De la BASE'!F422+0.001)</f>
        <v>0.048985065121</v>
      </c>
      <c r="G426" s="15">
        <v>27668</v>
      </c>
    </row>
    <row r="427" spans="1:7" ht="12.75">
      <c r="A427" s="30" t="str">
        <f>'De la BASE'!A423</f>
        <v>357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0.103968962328</v>
      </c>
      <c r="F427" s="9">
        <f>IF('De la BASE'!F423&gt;0,'De la BASE'!F423,'De la BASE'!F423+0.001)</f>
        <v>0.103968962328</v>
      </c>
      <c r="G427" s="15">
        <v>27699</v>
      </c>
    </row>
    <row r="428" spans="1:7" ht="12.75">
      <c r="A428" s="30" t="str">
        <f>'De la BASE'!A424</f>
        <v>357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0.062735353539</v>
      </c>
      <c r="F428" s="9">
        <f>IF('De la BASE'!F424&gt;0,'De la BASE'!F424,'De la BASE'!F424+0.001)</f>
        <v>0.062735353539</v>
      </c>
      <c r="G428" s="15">
        <v>27729</v>
      </c>
    </row>
    <row r="429" spans="1:7" ht="12.75">
      <c r="A429" s="30" t="str">
        <f>'De la BASE'!A425</f>
        <v>357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0.026156456557</v>
      </c>
      <c r="F429" s="9">
        <f>IF('De la BASE'!F425&gt;0,'De la BASE'!F425,'De la BASE'!F425+0.001)</f>
        <v>0.026156456557</v>
      </c>
      <c r="G429" s="15">
        <v>27760</v>
      </c>
    </row>
    <row r="430" spans="1:7" ht="12.75">
      <c r="A430" s="30" t="str">
        <f>'De la BASE'!A426</f>
        <v>357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0.035656515112</v>
      </c>
      <c r="F430" s="9">
        <f>IF('De la BASE'!F426&gt;0,'De la BASE'!F426,'De la BASE'!F426+0.001)</f>
        <v>0.035656515112</v>
      </c>
      <c r="G430" s="15">
        <v>27791</v>
      </c>
    </row>
    <row r="431" spans="1:7" ht="12.75">
      <c r="A431" s="30" t="str">
        <f>'De la BASE'!A427</f>
        <v>357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0.036498345429</v>
      </c>
      <c r="F431" s="9">
        <f>IF('De la BASE'!F427&gt;0,'De la BASE'!F427,'De la BASE'!F427+0.001)</f>
        <v>0.036498345429</v>
      </c>
      <c r="G431" s="15">
        <v>27820</v>
      </c>
    </row>
    <row r="432" spans="1:7" ht="12.75">
      <c r="A432" s="30" t="str">
        <f>'De la BASE'!A428</f>
        <v>357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0.051786471846</v>
      </c>
      <c r="F432" s="9">
        <f>IF('De la BASE'!F428&gt;0,'De la BASE'!F428,'De la BASE'!F428+0.001)</f>
        <v>0.051786471846</v>
      </c>
      <c r="G432" s="15">
        <v>27851</v>
      </c>
    </row>
    <row r="433" spans="1:7" ht="12.75">
      <c r="A433" s="30" t="str">
        <f>'De la BASE'!A429</f>
        <v>357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0.04550031486</v>
      </c>
      <c r="F433" s="9">
        <f>IF('De la BASE'!F429&gt;0,'De la BASE'!F429,'De la BASE'!F429+0.001)</f>
        <v>0.04550031486</v>
      </c>
      <c r="G433" s="15">
        <v>27881</v>
      </c>
    </row>
    <row r="434" spans="1:7" ht="12.75">
      <c r="A434" s="30" t="str">
        <f>'De la BASE'!A430</f>
        <v>357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0.042258546495</v>
      </c>
      <c r="F434" s="9">
        <f>IF('De la BASE'!F430&gt;0,'De la BASE'!F430,'De la BASE'!F430+0.001)</f>
        <v>0.042258546495</v>
      </c>
      <c r="G434" s="15">
        <v>27912</v>
      </c>
    </row>
    <row r="435" spans="1:7" ht="12.75">
      <c r="A435" s="30" t="str">
        <f>'De la BASE'!A431</f>
        <v>357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0.046925036532</v>
      </c>
      <c r="F435" s="9">
        <f>IF('De la BASE'!F431&gt;0,'De la BASE'!F431,'De la BASE'!F431+0.001)</f>
        <v>0.046925036532</v>
      </c>
      <c r="G435" s="15">
        <v>27942</v>
      </c>
    </row>
    <row r="436" spans="1:7" ht="12.75">
      <c r="A436" s="30" t="str">
        <f>'De la BASE'!A432</f>
        <v>357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0.03749884236</v>
      </c>
      <c r="F436" s="9">
        <f>IF('De la BASE'!F432&gt;0,'De la BASE'!F432,'De la BASE'!F432+0.001)</f>
        <v>0.03749884236</v>
      </c>
      <c r="G436" s="15">
        <v>27973</v>
      </c>
    </row>
    <row r="437" spans="1:7" ht="12.75">
      <c r="A437" s="30" t="str">
        <f>'De la BASE'!A433</f>
        <v>357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0.03901935653</v>
      </c>
      <c r="F437" s="9">
        <f>IF('De la BASE'!F433&gt;0,'De la BASE'!F433,'De la BASE'!F433+0.001)</f>
        <v>0.03901935653</v>
      </c>
      <c r="G437" s="15">
        <v>28004</v>
      </c>
    </row>
    <row r="438" spans="1:7" ht="12.75">
      <c r="A438" s="30" t="str">
        <f>'De la BASE'!A434</f>
        <v>357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0.153450064911</v>
      </c>
      <c r="F438" s="9">
        <f>IF('De la BASE'!F434&gt;0,'De la BASE'!F434,'De la BASE'!F434+0.001)</f>
        <v>0.153450064911</v>
      </c>
      <c r="G438" s="15">
        <v>28034</v>
      </c>
    </row>
    <row r="439" spans="1:7" ht="12.75">
      <c r="A439" s="30" t="str">
        <f>'De la BASE'!A435</f>
        <v>357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0.181160975142</v>
      </c>
      <c r="F439" s="9">
        <f>IF('De la BASE'!F435&gt;0,'De la BASE'!F435,'De la BASE'!F435+0.001)</f>
        <v>0.181160975142</v>
      </c>
      <c r="G439" s="15">
        <v>28065</v>
      </c>
    </row>
    <row r="440" spans="1:7" ht="12.75">
      <c r="A440" s="30" t="str">
        <f>'De la BASE'!A436</f>
        <v>357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0.377493748218</v>
      </c>
      <c r="F440" s="9">
        <f>IF('De la BASE'!F436&gt;0,'De la BASE'!F436,'De la BASE'!F436+0.001)</f>
        <v>0.377493748218</v>
      </c>
      <c r="G440" s="15">
        <v>28095</v>
      </c>
    </row>
    <row r="441" spans="1:7" ht="12.75">
      <c r="A441" s="30" t="str">
        <f>'De la BASE'!A437</f>
        <v>357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1.41458489028</v>
      </c>
      <c r="F441" s="9">
        <f>IF('De la BASE'!F437&gt;0,'De la BASE'!F437,'De la BASE'!F437+0.001)</f>
        <v>1.41458489028</v>
      </c>
      <c r="G441" s="15">
        <v>28126</v>
      </c>
    </row>
    <row r="442" spans="1:7" ht="12.75">
      <c r="A442" s="30" t="str">
        <f>'De la BASE'!A438</f>
        <v>357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2.961401623912</v>
      </c>
      <c r="F442" s="9">
        <f>IF('De la BASE'!F438&gt;0,'De la BASE'!F438,'De la BASE'!F438+0.001)</f>
        <v>2.961401623912</v>
      </c>
      <c r="G442" s="15">
        <v>28157</v>
      </c>
    </row>
    <row r="443" spans="1:7" ht="12.75">
      <c r="A443" s="30" t="str">
        <f>'De la BASE'!A439</f>
        <v>357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1.517738074296</v>
      </c>
      <c r="F443" s="9">
        <f>IF('De la BASE'!F439&gt;0,'De la BASE'!F439,'De la BASE'!F439+0.001)</f>
        <v>1.517738074296</v>
      </c>
      <c r="G443" s="15">
        <v>28185</v>
      </c>
    </row>
    <row r="444" spans="1:7" ht="12.75">
      <c r="A444" s="30" t="str">
        <f>'De la BASE'!A440</f>
        <v>357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0.899268360273</v>
      </c>
      <c r="F444" s="9">
        <f>IF('De la BASE'!F440&gt;0,'De la BASE'!F440,'De la BASE'!F440+0.001)</f>
        <v>0.899268360273</v>
      </c>
      <c r="G444" s="15">
        <v>28216</v>
      </c>
    </row>
    <row r="445" spans="1:7" ht="12.75">
      <c r="A445" s="30" t="str">
        <f>'De la BASE'!A441</f>
        <v>357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1.049054926561</v>
      </c>
      <c r="F445" s="9">
        <f>IF('De la BASE'!F441&gt;0,'De la BASE'!F441,'De la BASE'!F441+0.001)</f>
        <v>1.049054926561</v>
      </c>
      <c r="G445" s="15">
        <v>28246</v>
      </c>
    </row>
    <row r="446" spans="1:7" ht="12.75">
      <c r="A446" s="30" t="str">
        <f>'De la BASE'!A442</f>
        <v>357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1.106689601808</v>
      </c>
      <c r="F446" s="9">
        <f>IF('De la BASE'!F442&gt;0,'De la BASE'!F442,'De la BASE'!F442+0.001)</f>
        <v>1.106689601808</v>
      </c>
      <c r="G446" s="15">
        <v>28277</v>
      </c>
    </row>
    <row r="447" spans="1:7" ht="12.75">
      <c r="A447" s="30" t="str">
        <f>'De la BASE'!A443</f>
        <v>357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0.57678252534</v>
      </c>
      <c r="F447" s="9">
        <f>IF('De la BASE'!F443&gt;0,'De la BASE'!F443,'De la BASE'!F443+0.001)</f>
        <v>0.57678252534</v>
      </c>
      <c r="G447" s="15">
        <v>28307</v>
      </c>
    </row>
    <row r="448" spans="1:7" ht="12.75">
      <c r="A448" s="30" t="str">
        <f>'De la BASE'!A444</f>
        <v>357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0.23373326304</v>
      </c>
      <c r="F448" s="9">
        <f>IF('De la BASE'!F444&gt;0,'De la BASE'!F444,'De la BASE'!F444+0.001)</f>
        <v>0.23373326304</v>
      </c>
      <c r="G448" s="15">
        <v>28338</v>
      </c>
    </row>
    <row r="449" spans="1:7" ht="12.75">
      <c r="A449" s="30" t="str">
        <f>'De la BASE'!A445</f>
        <v>357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0.101416696896</v>
      </c>
      <c r="F449" s="9">
        <f>IF('De la BASE'!F445&gt;0,'De la BASE'!F445,'De la BASE'!F445+0.001)</f>
        <v>0.101416696896</v>
      </c>
      <c r="G449" s="15">
        <v>28369</v>
      </c>
    </row>
    <row r="450" spans="1:7" ht="12.75">
      <c r="A450" s="30" t="str">
        <f>'De la BASE'!A446</f>
        <v>357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0.347587371534</v>
      </c>
      <c r="F450" s="9">
        <f>IF('De la BASE'!F446&gt;0,'De la BASE'!F446,'De la BASE'!F446+0.001)</f>
        <v>0.347587371534</v>
      </c>
      <c r="G450" s="15">
        <v>28399</v>
      </c>
    </row>
    <row r="451" spans="1:7" ht="12.75">
      <c r="A451" s="30" t="str">
        <f>'De la BASE'!A447</f>
        <v>357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0.15842333372</v>
      </c>
      <c r="F451" s="9">
        <f>IF('De la BASE'!F447&gt;0,'De la BASE'!F447,'De la BASE'!F447+0.001)</f>
        <v>0.15842333372</v>
      </c>
      <c r="G451" s="15">
        <v>28430</v>
      </c>
    </row>
    <row r="452" spans="1:7" ht="12.75">
      <c r="A452" s="30" t="str">
        <f>'De la BASE'!A448</f>
        <v>357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0.866093584434</v>
      </c>
      <c r="F452" s="9">
        <f>IF('De la BASE'!F448&gt;0,'De la BASE'!F448,'De la BASE'!F448+0.001)</f>
        <v>0.866093584434</v>
      </c>
      <c r="G452" s="15">
        <v>28460</v>
      </c>
    </row>
    <row r="453" spans="1:7" ht="12.75">
      <c r="A453" s="30" t="str">
        <f>'De la BASE'!A449</f>
        <v>357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0.331400631234</v>
      </c>
      <c r="F453" s="9">
        <f>IF('De la BASE'!F449&gt;0,'De la BASE'!F449,'De la BASE'!F449+0.001)</f>
        <v>0.331400631234</v>
      </c>
      <c r="G453" s="15">
        <v>28491</v>
      </c>
    </row>
    <row r="454" spans="1:7" ht="12.75">
      <c r="A454" s="30" t="str">
        <f>'De la BASE'!A450</f>
        <v>357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1.58293167396</v>
      </c>
      <c r="F454" s="9">
        <f>IF('De la BASE'!F450&gt;0,'De la BASE'!F450,'De la BASE'!F450+0.001)</f>
        <v>1.58293167396</v>
      </c>
      <c r="G454" s="15">
        <v>28522</v>
      </c>
    </row>
    <row r="455" spans="1:7" ht="12.75">
      <c r="A455" s="30" t="str">
        <f>'De la BASE'!A451</f>
        <v>357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0.908179116768</v>
      </c>
      <c r="F455" s="9">
        <f>IF('De la BASE'!F451&gt;0,'De la BASE'!F451,'De la BASE'!F451+0.001)</f>
        <v>0.908179116768</v>
      </c>
      <c r="G455" s="15">
        <v>28550</v>
      </c>
    </row>
    <row r="456" spans="1:7" ht="12.75">
      <c r="A456" s="30" t="str">
        <f>'De la BASE'!A452</f>
        <v>357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0.857463727388</v>
      </c>
      <c r="F456" s="9">
        <f>IF('De la BASE'!F452&gt;0,'De la BASE'!F452,'De la BASE'!F452+0.001)</f>
        <v>0.857463727388</v>
      </c>
      <c r="G456" s="15">
        <v>28581</v>
      </c>
    </row>
    <row r="457" spans="1:7" ht="12.75">
      <c r="A457" s="30" t="str">
        <f>'De la BASE'!A453</f>
        <v>357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0.541571788285</v>
      </c>
      <c r="F457" s="9">
        <f>IF('De la BASE'!F453&gt;0,'De la BASE'!F453,'De la BASE'!F453+0.001)</f>
        <v>0.541571788285</v>
      </c>
      <c r="G457" s="15">
        <v>28611</v>
      </c>
    </row>
    <row r="458" spans="1:7" ht="12.75">
      <c r="A458" s="30" t="str">
        <f>'De la BASE'!A454</f>
        <v>357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0.336757962304</v>
      </c>
      <c r="F458" s="9">
        <f>IF('De la BASE'!F454&gt;0,'De la BASE'!F454,'De la BASE'!F454+0.001)</f>
        <v>0.336757962304</v>
      </c>
      <c r="G458" s="15">
        <v>28642</v>
      </c>
    </row>
    <row r="459" spans="1:7" ht="12.75">
      <c r="A459" s="30" t="str">
        <f>'De la BASE'!A455</f>
        <v>357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0.16620025724</v>
      </c>
      <c r="F459" s="9">
        <f>IF('De la BASE'!F455&gt;0,'De la BASE'!F455,'De la BASE'!F455+0.001)</f>
        <v>0.16620025724</v>
      </c>
      <c r="G459" s="15">
        <v>28672</v>
      </c>
    </row>
    <row r="460" spans="1:7" ht="12.75">
      <c r="A460" s="30" t="str">
        <f>'De la BASE'!A456</f>
        <v>357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0.080001952985</v>
      </c>
      <c r="F460" s="9">
        <f>IF('De la BASE'!F456&gt;0,'De la BASE'!F456,'De la BASE'!F456+0.001)</f>
        <v>0.080001952985</v>
      </c>
      <c r="G460" s="15">
        <v>28703</v>
      </c>
    </row>
    <row r="461" spans="1:7" ht="12.75">
      <c r="A461" s="30" t="str">
        <f>'De la BASE'!A457</f>
        <v>357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0.04662010288</v>
      </c>
      <c r="F461" s="9">
        <f>IF('De la BASE'!F457&gt;0,'De la BASE'!F457,'De la BASE'!F457+0.001)</f>
        <v>0.04662010288</v>
      </c>
      <c r="G461" s="15">
        <v>28734</v>
      </c>
    </row>
    <row r="462" spans="1:7" ht="12.75">
      <c r="A462" s="30" t="str">
        <f>'De la BASE'!A458</f>
        <v>357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0.030741505672</v>
      </c>
      <c r="F462" s="9">
        <f>IF('De la BASE'!F458&gt;0,'De la BASE'!F458,'De la BASE'!F458+0.001)</f>
        <v>0.030741505672</v>
      </c>
      <c r="G462" s="15">
        <v>28764</v>
      </c>
    </row>
    <row r="463" spans="1:7" ht="12.75">
      <c r="A463" s="30" t="str">
        <f>'De la BASE'!A459</f>
        <v>357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0.024814141861</v>
      </c>
      <c r="F463" s="9">
        <f>IF('De la BASE'!F459&gt;0,'De la BASE'!F459,'De la BASE'!F459+0.001)</f>
        <v>0.024814141861</v>
      </c>
      <c r="G463" s="15">
        <v>28795</v>
      </c>
    </row>
    <row r="464" spans="1:7" ht="12.75">
      <c r="A464" s="30" t="str">
        <f>'De la BASE'!A460</f>
        <v>357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0.777119823182</v>
      </c>
      <c r="F464" s="9">
        <f>IF('De la BASE'!F460&gt;0,'De la BASE'!F460,'De la BASE'!F460+0.001)</f>
        <v>0.777119823182</v>
      </c>
      <c r="G464" s="15">
        <v>28825</v>
      </c>
    </row>
    <row r="465" spans="1:7" ht="12.75">
      <c r="A465" s="30" t="str">
        <f>'De la BASE'!A461</f>
        <v>357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1.656789849785</v>
      </c>
      <c r="F465" s="9">
        <f>IF('De la BASE'!F461&gt;0,'De la BASE'!F461,'De la BASE'!F461+0.001)</f>
        <v>1.656789849785</v>
      </c>
      <c r="G465" s="15">
        <v>28856</v>
      </c>
    </row>
    <row r="466" spans="1:7" ht="12.75">
      <c r="A466" s="30" t="str">
        <f>'De la BASE'!A462</f>
        <v>357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1.90078514628</v>
      </c>
      <c r="F466" s="9">
        <f>IF('De la BASE'!F462&gt;0,'De la BASE'!F462,'De la BASE'!F462+0.001)</f>
        <v>1.90078514628</v>
      </c>
      <c r="G466" s="15">
        <v>28887</v>
      </c>
    </row>
    <row r="467" spans="1:7" ht="12.75">
      <c r="A467" s="30" t="str">
        <f>'De la BASE'!A463</f>
        <v>357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1.629491678496</v>
      </c>
      <c r="F467" s="9">
        <f>IF('De la BASE'!F463&gt;0,'De la BASE'!F463,'De la BASE'!F463+0.001)</f>
        <v>1.629491678496</v>
      </c>
      <c r="G467" s="15">
        <v>28915</v>
      </c>
    </row>
    <row r="468" spans="1:7" ht="12.75">
      <c r="A468" s="30" t="str">
        <f>'De la BASE'!A464</f>
        <v>357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0.937037362855</v>
      </c>
      <c r="F468" s="9">
        <f>IF('De la BASE'!F464&gt;0,'De la BASE'!F464,'De la BASE'!F464+0.001)</f>
        <v>0.937037362855</v>
      </c>
      <c r="G468" s="15">
        <v>28946</v>
      </c>
    </row>
    <row r="469" spans="1:7" ht="12.75">
      <c r="A469" s="30" t="str">
        <f>'De la BASE'!A465</f>
        <v>357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0.751775200881</v>
      </c>
      <c r="F469" s="9">
        <f>IF('De la BASE'!F465&gt;0,'De la BASE'!F465,'De la BASE'!F465+0.001)</f>
        <v>0.751775200881</v>
      </c>
      <c r="G469" s="15">
        <v>28976</v>
      </c>
    </row>
    <row r="470" spans="1:7" ht="12.75">
      <c r="A470" s="30" t="str">
        <f>'De la BASE'!A466</f>
        <v>357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0.321459733212</v>
      </c>
      <c r="F470" s="9">
        <f>IF('De la BASE'!F466&gt;0,'De la BASE'!F466,'De la BASE'!F466+0.001)</f>
        <v>0.321459733212</v>
      </c>
      <c r="G470" s="15">
        <v>29007</v>
      </c>
    </row>
    <row r="471" spans="1:7" ht="12.75">
      <c r="A471" s="30" t="str">
        <f>'De la BASE'!A467</f>
        <v>357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0.144288632489</v>
      </c>
      <c r="F471" s="9">
        <f>IF('De la BASE'!F467&gt;0,'De la BASE'!F467,'De la BASE'!F467+0.001)</f>
        <v>0.144288632489</v>
      </c>
      <c r="G471" s="15">
        <v>29037</v>
      </c>
    </row>
    <row r="472" spans="1:7" ht="12.75">
      <c r="A472" s="30" t="str">
        <f>'De la BASE'!A468</f>
        <v>357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0.066825500677</v>
      </c>
      <c r="F472" s="9">
        <f>IF('De la BASE'!F468&gt;0,'De la BASE'!F468,'De la BASE'!F468+0.001)</f>
        <v>0.066825500677</v>
      </c>
      <c r="G472" s="15">
        <v>29068</v>
      </c>
    </row>
    <row r="473" spans="1:7" ht="12.75">
      <c r="A473" s="30" t="str">
        <f>'De la BASE'!A469</f>
        <v>357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0.050452504256</v>
      </c>
      <c r="F473" s="9">
        <f>IF('De la BASE'!F469&gt;0,'De la BASE'!F469,'De la BASE'!F469+0.001)</f>
        <v>0.050452504256</v>
      </c>
      <c r="G473" s="15">
        <v>29099</v>
      </c>
    </row>
    <row r="474" spans="1:7" ht="12.75">
      <c r="A474" s="30" t="str">
        <f>'De la BASE'!A470</f>
        <v>357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0.23693505892</v>
      </c>
      <c r="F474" s="9">
        <f>IF('De la BASE'!F470&gt;0,'De la BASE'!F470,'De la BASE'!F470+0.001)</f>
        <v>0.23693505892</v>
      </c>
      <c r="G474" s="15">
        <v>29129</v>
      </c>
    </row>
    <row r="475" spans="1:7" ht="12.75">
      <c r="A475" s="30" t="str">
        <f>'De la BASE'!A471</f>
        <v>357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0.211299344766</v>
      </c>
      <c r="F475" s="9">
        <f>IF('De la BASE'!F471&gt;0,'De la BASE'!F471,'De la BASE'!F471+0.001)</f>
        <v>0.211299344766</v>
      </c>
      <c r="G475" s="15">
        <v>29160</v>
      </c>
    </row>
    <row r="476" spans="1:7" ht="12.75">
      <c r="A476" s="30" t="str">
        <f>'De la BASE'!A472</f>
        <v>357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0.239600197946</v>
      </c>
      <c r="F476" s="9">
        <f>IF('De la BASE'!F472&gt;0,'De la BASE'!F472,'De la BASE'!F472+0.001)</f>
        <v>0.239600197946</v>
      </c>
      <c r="G476" s="15">
        <v>29190</v>
      </c>
    </row>
    <row r="477" spans="1:7" ht="12.75">
      <c r="A477" s="30" t="str">
        <f>'De la BASE'!A473</f>
        <v>357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0.377290242732</v>
      </c>
      <c r="F477" s="9">
        <f>IF('De la BASE'!F473&gt;0,'De la BASE'!F473,'De la BASE'!F473+0.001)</f>
        <v>0.377290242732</v>
      </c>
      <c r="G477" s="15">
        <v>29221</v>
      </c>
    </row>
    <row r="478" spans="1:7" ht="12.75">
      <c r="A478" s="30" t="str">
        <f>'De la BASE'!A474</f>
        <v>357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0.535094797237</v>
      </c>
      <c r="F478" s="9">
        <f>IF('De la BASE'!F474&gt;0,'De la BASE'!F474,'De la BASE'!F474+0.001)</f>
        <v>0.535094797237</v>
      </c>
      <c r="G478" s="15">
        <v>29252</v>
      </c>
    </row>
    <row r="479" spans="1:7" ht="12.75">
      <c r="A479" s="30" t="str">
        <f>'De la BASE'!A475</f>
        <v>357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1.28794978368</v>
      </c>
      <c r="F479" s="9">
        <f>IF('De la BASE'!F475&gt;0,'De la BASE'!F475,'De la BASE'!F475+0.001)</f>
        <v>1.28794978368</v>
      </c>
      <c r="G479" s="15">
        <v>29281</v>
      </c>
    </row>
    <row r="480" spans="1:7" ht="12.75">
      <c r="A480" s="30" t="str">
        <f>'De la BASE'!A476</f>
        <v>357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0.802113870206</v>
      </c>
      <c r="F480" s="9">
        <f>IF('De la BASE'!F476&gt;0,'De la BASE'!F476,'De la BASE'!F476+0.001)</f>
        <v>0.802113870206</v>
      </c>
      <c r="G480" s="15">
        <v>29312</v>
      </c>
    </row>
    <row r="481" spans="1:7" ht="12.75">
      <c r="A481" s="30" t="str">
        <f>'De la BASE'!A477</f>
        <v>357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1.208039095366</v>
      </c>
      <c r="F481" s="9">
        <f>IF('De la BASE'!F477&gt;0,'De la BASE'!F477,'De la BASE'!F477+0.001)</f>
        <v>1.208039095366</v>
      </c>
      <c r="G481" s="15">
        <v>29342</v>
      </c>
    </row>
    <row r="482" spans="1:7" ht="12.75">
      <c r="A482" s="30" t="str">
        <f>'De la BASE'!A478</f>
        <v>357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0.898887186263</v>
      </c>
      <c r="F482" s="9">
        <f>IF('De la BASE'!F478&gt;0,'De la BASE'!F478,'De la BASE'!F478+0.001)</f>
        <v>0.898887186263</v>
      </c>
      <c r="G482" s="15">
        <v>29373</v>
      </c>
    </row>
    <row r="483" spans="1:7" ht="12.75">
      <c r="A483" s="30" t="str">
        <f>'De la BASE'!A479</f>
        <v>357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0.483936094704</v>
      </c>
      <c r="F483" s="9">
        <f>IF('De la BASE'!F479&gt;0,'De la BASE'!F479,'De la BASE'!F479+0.001)</f>
        <v>0.483936094704</v>
      </c>
      <c r="G483" s="15">
        <v>29403</v>
      </c>
    </row>
    <row r="484" spans="1:7" ht="12.75">
      <c r="A484" s="30" t="str">
        <f>'De la BASE'!A480</f>
        <v>357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0.257239822539</v>
      </c>
      <c r="F484" s="9">
        <f>IF('De la BASE'!F480&gt;0,'De la BASE'!F480,'De la BASE'!F480+0.001)</f>
        <v>0.257239822539</v>
      </c>
      <c r="G484" s="15">
        <v>29434</v>
      </c>
    </row>
    <row r="485" spans="1:7" ht="12.75">
      <c r="A485" s="30" t="str">
        <f>'De la BASE'!A481</f>
        <v>357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0.164916950616</v>
      </c>
      <c r="F485" s="9">
        <f>IF('De la BASE'!F481&gt;0,'De la BASE'!F481,'De la BASE'!F481+0.001)</f>
        <v>0.164916950616</v>
      </c>
      <c r="G485" s="15">
        <v>29465</v>
      </c>
    </row>
    <row r="486" spans="1:7" ht="12.75">
      <c r="A486" s="30" t="str">
        <f>'De la BASE'!A482</f>
        <v>357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0.194418775566</v>
      </c>
      <c r="F486" s="9">
        <f>IF('De la BASE'!F482&gt;0,'De la BASE'!F482,'De la BASE'!F482+0.001)</f>
        <v>0.194418775566</v>
      </c>
      <c r="G486" s="15">
        <v>29495</v>
      </c>
    </row>
    <row r="487" spans="1:7" ht="12.75">
      <c r="A487" s="30" t="str">
        <f>'De la BASE'!A483</f>
        <v>357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0.381662405421</v>
      </c>
      <c r="F487" s="9">
        <f>IF('De la BASE'!F483&gt;0,'De la BASE'!F483,'De la BASE'!F483+0.001)</f>
        <v>0.381662405421</v>
      </c>
      <c r="G487" s="15">
        <v>29526</v>
      </c>
    </row>
    <row r="488" spans="1:7" ht="12.75">
      <c r="A488" s="30" t="str">
        <f>'De la BASE'!A484</f>
        <v>357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0.18285414984</v>
      </c>
      <c r="F488" s="9">
        <f>IF('De la BASE'!F484&gt;0,'De la BASE'!F484,'De la BASE'!F484+0.001)</f>
        <v>0.18285414984</v>
      </c>
      <c r="G488" s="15">
        <v>29556</v>
      </c>
    </row>
    <row r="489" spans="1:7" ht="12.75">
      <c r="A489" s="30" t="str">
        <f>'De la BASE'!A485</f>
        <v>357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0.08579190342</v>
      </c>
      <c r="F489" s="9">
        <f>IF('De la BASE'!F485&gt;0,'De la BASE'!F485,'De la BASE'!F485+0.001)</f>
        <v>0.08579190342</v>
      </c>
      <c r="G489" s="15">
        <v>29587</v>
      </c>
    </row>
    <row r="490" spans="1:7" ht="12.75">
      <c r="A490" s="30" t="str">
        <f>'De la BASE'!A486</f>
        <v>357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0.106142939995</v>
      </c>
      <c r="F490" s="9">
        <f>IF('De la BASE'!F486&gt;0,'De la BASE'!F486,'De la BASE'!F486+0.001)</f>
        <v>0.106142939995</v>
      </c>
      <c r="G490" s="15">
        <v>29618</v>
      </c>
    </row>
    <row r="491" spans="1:7" ht="12.75">
      <c r="A491" s="30" t="str">
        <f>'De la BASE'!A487</f>
        <v>357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0.23064473066</v>
      </c>
      <c r="F491" s="9">
        <f>IF('De la BASE'!F487&gt;0,'De la BASE'!F487,'De la BASE'!F487+0.001)</f>
        <v>0.23064473066</v>
      </c>
      <c r="G491" s="15">
        <v>29646</v>
      </c>
    </row>
    <row r="492" spans="1:7" ht="12.75">
      <c r="A492" s="30" t="str">
        <f>'De la BASE'!A488</f>
        <v>357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0.38726988219</v>
      </c>
      <c r="F492" s="9">
        <f>IF('De la BASE'!F488&gt;0,'De la BASE'!F488,'De la BASE'!F488+0.001)</f>
        <v>0.38726988219</v>
      </c>
      <c r="G492" s="15">
        <v>29677</v>
      </c>
    </row>
    <row r="493" spans="1:7" ht="12.75">
      <c r="A493" s="30" t="str">
        <f>'De la BASE'!A489</f>
        <v>357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0.310191639264</v>
      </c>
      <c r="F493" s="9">
        <f>IF('De la BASE'!F489&gt;0,'De la BASE'!F489,'De la BASE'!F489+0.001)</f>
        <v>0.310191639264</v>
      </c>
      <c r="G493" s="15">
        <v>29707</v>
      </c>
    </row>
    <row r="494" spans="1:7" ht="12.75">
      <c r="A494" s="30" t="str">
        <f>'De la BASE'!A490</f>
        <v>357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0.157621421916</v>
      </c>
      <c r="F494" s="9">
        <f>IF('De la BASE'!F490&gt;0,'De la BASE'!F490,'De la BASE'!F490+0.001)</f>
        <v>0.157621421916</v>
      </c>
      <c r="G494" s="15">
        <v>29738</v>
      </c>
    </row>
    <row r="495" spans="1:7" ht="12.75">
      <c r="A495" s="30" t="str">
        <f>'De la BASE'!A491</f>
        <v>357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0.085202900451</v>
      </c>
      <c r="F495" s="9">
        <f>IF('De la BASE'!F491&gt;0,'De la BASE'!F491,'De la BASE'!F491+0.001)</f>
        <v>0.085202900451</v>
      </c>
      <c r="G495" s="15">
        <v>29768</v>
      </c>
    </row>
    <row r="496" spans="1:7" ht="12.75">
      <c r="A496" s="30" t="str">
        <f>'De la BASE'!A492</f>
        <v>357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0.062477459</v>
      </c>
      <c r="F496" s="9">
        <f>IF('De la BASE'!F492&gt;0,'De la BASE'!F492,'De la BASE'!F492+0.001)</f>
        <v>0.062477459</v>
      </c>
      <c r="G496" s="15">
        <v>29799</v>
      </c>
    </row>
    <row r="497" spans="1:7" ht="12.75">
      <c r="A497" s="30" t="str">
        <f>'De la BASE'!A493</f>
        <v>357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0.062370278888</v>
      </c>
      <c r="F497" s="9">
        <f>IF('De la BASE'!F493&gt;0,'De la BASE'!F493,'De la BASE'!F493+0.001)</f>
        <v>0.062370278888</v>
      </c>
      <c r="G497" s="15">
        <v>29830</v>
      </c>
    </row>
    <row r="498" spans="1:7" ht="12.75">
      <c r="A498" s="30" t="str">
        <f>'De la BASE'!A494</f>
        <v>357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0.041411764032</v>
      </c>
      <c r="F498" s="9">
        <f>IF('De la BASE'!F494&gt;0,'De la BASE'!F494,'De la BASE'!F494+0.001)</f>
        <v>0.041411764032</v>
      </c>
      <c r="G498" s="15">
        <v>29860</v>
      </c>
    </row>
    <row r="499" spans="1:7" ht="12.75">
      <c r="A499" s="30" t="str">
        <f>'De la BASE'!A495</f>
        <v>357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0.02817509196</v>
      </c>
      <c r="F499" s="9">
        <f>IF('De la BASE'!F495&gt;0,'De la BASE'!F495,'De la BASE'!F495+0.001)</f>
        <v>0.02817509196</v>
      </c>
      <c r="G499" s="15">
        <v>29891</v>
      </c>
    </row>
    <row r="500" spans="1:7" ht="12.75">
      <c r="A500" s="30" t="str">
        <f>'De la BASE'!A496</f>
        <v>357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1.98974100195</v>
      </c>
      <c r="F500" s="9">
        <f>IF('De la BASE'!F496&gt;0,'De la BASE'!F496,'De la BASE'!F496+0.001)</f>
        <v>1.98974100195</v>
      </c>
      <c r="G500" s="15">
        <v>29921</v>
      </c>
    </row>
    <row r="501" spans="1:7" ht="12.75">
      <c r="A501" s="30" t="str">
        <f>'De la BASE'!A497</f>
        <v>357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0.2412285846</v>
      </c>
      <c r="F501" s="9">
        <f>IF('De la BASE'!F497&gt;0,'De la BASE'!F497,'De la BASE'!F497+0.001)</f>
        <v>0.2412285846</v>
      </c>
      <c r="G501" s="15">
        <v>29952</v>
      </c>
    </row>
    <row r="502" spans="1:7" ht="12.75">
      <c r="A502" s="30" t="str">
        <f>'De la BASE'!A498</f>
        <v>357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0.13086150552</v>
      </c>
      <c r="F502" s="9">
        <f>IF('De la BASE'!F498&gt;0,'De la BASE'!F498,'De la BASE'!F498+0.001)</f>
        <v>0.13086150552</v>
      </c>
      <c r="G502" s="15">
        <v>29983</v>
      </c>
    </row>
    <row r="503" spans="1:7" ht="12.75">
      <c r="A503" s="30" t="str">
        <f>'De la BASE'!A499</f>
        <v>357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0.086325596465</v>
      </c>
      <c r="F503" s="9">
        <f>IF('De la BASE'!F499&gt;0,'De la BASE'!F499,'De la BASE'!F499+0.001)</f>
        <v>0.086325596465</v>
      </c>
      <c r="G503" s="15">
        <v>30011</v>
      </c>
    </row>
    <row r="504" spans="1:7" ht="12.75">
      <c r="A504" s="30" t="str">
        <f>'De la BASE'!A500</f>
        <v>357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0.057900491415</v>
      </c>
      <c r="F504" s="9">
        <f>IF('De la BASE'!F500&gt;0,'De la BASE'!F500,'De la BASE'!F500+0.001)</f>
        <v>0.057900491415</v>
      </c>
      <c r="G504" s="15">
        <v>30042</v>
      </c>
    </row>
    <row r="505" spans="1:7" ht="12.75">
      <c r="A505" s="30" t="str">
        <f>'De la BASE'!A501</f>
        <v>357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0.069091675164</v>
      </c>
      <c r="F505" s="9">
        <f>IF('De la BASE'!F501&gt;0,'De la BASE'!F501,'De la BASE'!F501+0.001)</f>
        <v>0.069091675164</v>
      </c>
      <c r="G505" s="15">
        <v>30072</v>
      </c>
    </row>
    <row r="506" spans="1:7" ht="12.75">
      <c r="A506" s="30" t="str">
        <f>'De la BASE'!A502</f>
        <v>357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0.050968868356</v>
      </c>
      <c r="F506" s="9">
        <f>IF('De la BASE'!F502&gt;0,'De la BASE'!F502,'De la BASE'!F502+0.001)</f>
        <v>0.050968868356</v>
      </c>
      <c r="G506" s="15">
        <v>30103</v>
      </c>
    </row>
    <row r="507" spans="1:7" ht="12.75">
      <c r="A507" s="30" t="str">
        <f>'De la BASE'!A503</f>
        <v>357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0.03036669642</v>
      </c>
      <c r="F507" s="9">
        <f>IF('De la BASE'!F503&gt;0,'De la BASE'!F503,'De la BASE'!F503+0.001)</f>
        <v>0.03036669642</v>
      </c>
      <c r="G507" s="15">
        <v>30133</v>
      </c>
    </row>
    <row r="508" spans="1:7" ht="12.75">
      <c r="A508" s="30" t="str">
        <f>'De la BASE'!A504</f>
        <v>357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0.01883404714</v>
      </c>
      <c r="F508" s="9">
        <f>IF('De la BASE'!F504&gt;0,'De la BASE'!F504,'De la BASE'!F504+0.001)</f>
        <v>0.01883404714</v>
      </c>
      <c r="G508" s="15">
        <v>30164</v>
      </c>
    </row>
    <row r="509" spans="1:7" ht="12.75">
      <c r="A509" s="30" t="str">
        <f>'De la BASE'!A505</f>
        <v>357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0.023262759905</v>
      </c>
      <c r="F509" s="9">
        <f>IF('De la BASE'!F505&gt;0,'De la BASE'!F505,'De la BASE'!F505+0.001)</f>
        <v>0.023262759905</v>
      </c>
      <c r="G509" s="15">
        <v>30195</v>
      </c>
    </row>
    <row r="510" spans="1:7" ht="12.75">
      <c r="A510" s="30" t="str">
        <f>'De la BASE'!A506</f>
        <v>357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0.036007983516</v>
      </c>
      <c r="F510" s="9">
        <f>IF('De la BASE'!F506&gt;0,'De la BASE'!F506,'De la BASE'!F506+0.001)</f>
        <v>0.036007983516</v>
      </c>
      <c r="G510" s="15">
        <v>30225</v>
      </c>
    </row>
    <row r="511" spans="1:7" ht="12.75">
      <c r="A511" s="30" t="str">
        <f>'De la BASE'!A507</f>
        <v>357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0.09330948822</v>
      </c>
      <c r="F511" s="9">
        <f>IF('De la BASE'!F507&gt;0,'De la BASE'!F507,'De la BASE'!F507+0.001)</f>
        <v>0.09330948822</v>
      </c>
      <c r="G511" s="15">
        <v>30256</v>
      </c>
    </row>
    <row r="512" spans="1:7" ht="12.75">
      <c r="A512" s="30" t="str">
        <f>'De la BASE'!A508</f>
        <v>357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0.119991273095</v>
      </c>
      <c r="F512" s="9">
        <f>IF('De la BASE'!F508&gt;0,'De la BASE'!F508,'De la BASE'!F508+0.001)</f>
        <v>0.119991273095</v>
      </c>
      <c r="G512" s="15">
        <v>30286</v>
      </c>
    </row>
    <row r="513" spans="1:7" ht="12.75">
      <c r="A513" s="30" t="str">
        <f>'De la BASE'!A509</f>
        <v>357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0.100606795874</v>
      </c>
      <c r="F513" s="9">
        <f>IF('De la BASE'!F509&gt;0,'De la BASE'!F509,'De la BASE'!F509+0.001)</f>
        <v>0.100606795874</v>
      </c>
      <c r="G513" s="15">
        <v>30317</v>
      </c>
    </row>
    <row r="514" spans="1:7" ht="12.75">
      <c r="A514" s="30" t="str">
        <f>'De la BASE'!A510</f>
        <v>357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0.098331752106</v>
      </c>
      <c r="F514" s="9">
        <f>IF('De la BASE'!F510&gt;0,'De la BASE'!F510,'De la BASE'!F510+0.001)</f>
        <v>0.098331752106</v>
      </c>
      <c r="G514" s="15">
        <v>30348</v>
      </c>
    </row>
    <row r="515" spans="1:7" ht="12.75">
      <c r="A515" s="30" t="str">
        <f>'De la BASE'!A511</f>
        <v>357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0.125579950748</v>
      </c>
      <c r="F515" s="9">
        <f>IF('De la BASE'!F511&gt;0,'De la BASE'!F511,'De la BASE'!F511+0.001)</f>
        <v>0.125579950748</v>
      </c>
      <c r="G515" s="15">
        <v>30376</v>
      </c>
    </row>
    <row r="516" spans="1:7" ht="12.75">
      <c r="A516" s="30" t="str">
        <f>'De la BASE'!A512</f>
        <v>357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0.362538000512</v>
      </c>
      <c r="F516" s="9">
        <f>IF('De la BASE'!F512&gt;0,'De la BASE'!F512,'De la BASE'!F512+0.001)</f>
        <v>0.362538000512</v>
      </c>
      <c r="G516" s="15">
        <v>30407</v>
      </c>
    </row>
    <row r="517" spans="1:7" ht="12.75">
      <c r="A517" s="30" t="str">
        <f>'De la BASE'!A513</f>
        <v>357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0.246818425595</v>
      </c>
      <c r="F517" s="9">
        <f>IF('De la BASE'!F513&gt;0,'De la BASE'!F513,'De la BASE'!F513+0.001)</f>
        <v>0.246818425595</v>
      </c>
      <c r="G517" s="15">
        <v>30437</v>
      </c>
    </row>
    <row r="518" spans="1:7" ht="12.75">
      <c r="A518" s="30" t="str">
        <f>'De la BASE'!A514</f>
        <v>357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0.1415558875</v>
      </c>
      <c r="F518" s="9">
        <f>IF('De la BASE'!F514&gt;0,'De la BASE'!F514,'De la BASE'!F514+0.001)</f>
        <v>0.1415558875</v>
      </c>
      <c r="G518" s="15">
        <v>30468</v>
      </c>
    </row>
    <row r="519" spans="1:7" ht="12.75">
      <c r="A519" s="30" t="str">
        <f>'De la BASE'!A515</f>
        <v>357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0.115855619788</v>
      </c>
      <c r="F519" s="9">
        <f>IF('De la BASE'!F515&gt;0,'De la BASE'!F515,'De la BASE'!F515+0.001)</f>
        <v>0.115855619788</v>
      </c>
      <c r="G519" s="15">
        <v>30498</v>
      </c>
    </row>
    <row r="520" spans="1:7" ht="12.75">
      <c r="A520" s="30" t="str">
        <f>'De la BASE'!A516</f>
        <v>357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0.149248715008</v>
      </c>
      <c r="F520" s="9">
        <f>IF('De la BASE'!F516&gt;0,'De la BASE'!F516,'De la BASE'!F516+0.001)</f>
        <v>0.149248715008</v>
      </c>
      <c r="G520" s="15">
        <v>30529</v>
      </c>
    </row>
    <row r="521" spans="1:7" ht="12.75">
      <c r="A521" s="30" t="str">
        <f>'De la BASE'!A517</f>
        <v>357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0.100176885741</v>
      </c>
      <c r="F521" s="9">
        <f>IF('De la BASE'!F517&gt;0,'De la BASE'!F517,'De la BASE'!F517+0.001)</f>
        <v>0.100176885741</v>
      </c>
      <c r="G521" s="15">
        <v>30560</v>
      </c>
    </row>
    <row r="522" spans="1:7" ht="12.75">
      <c r="A522" s="30" t="str">
        <f>'De la BASE'!A518</f>
        <v>357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0.0455031373</v>
      </c>
      <c r="F522" s="9">
        <f>IF('De la BASE'!F518&gt;0,'De la BASE'!F518,'De la BASE'!F518+0.001)</f>
        <v>0.0455031373</v>
      </c>
      <c r="G522" s="15">
        <v>30590</v>
      </c>
    </row>
    <row r="523" spans="1:7" ht="12.75">
      <c r="A523" s="30" t="str">
        <f>'De la BASE'!A519</f>
        <v>357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0.080860790032</v>
      </c>
      <c r="F523" s="9">
        <f>IF('De la BASE'!F519&gt;0,'De la BASE'!F519,'De la BASE'!F519+0.001)</f>
        <v>0.080860790032</v>
      </c>
      <c r="G523" s="15">
        <v>30621</v>
      </c>
    </row>
    <row r="524" spans="1:7" ht="12.75">
      <c r="A524" s="30" t="str">
        <f>'De la BASE'!A520</f>
        <v>357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0.279142589167</v>
      </c>
      <c r="F524" s="9">
        <f>IF('De la BASE'!F520&gt;0,'De la BASE'!F520,'De la BASE'!F520+0.001)</f>
        <v>0.279142589167</v>
      </c>
      <c r="G524" s="15">
        <v>30651</v>
      </c>
    </row>
    <row r="525" spans="1:7" ht="12.75">
      <c r="A525" s="30" t="str">
        <f>'De la BASE'!A521</f>
        <v>357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0.121668279795</v>
      </c>
      <c r="F525" s="9">
        <f>IF('De la BASE'!F521&gt;0,'De la BASE'!F521,'De la BASE'!F521+0.001)</f>
        <v>0.121668279795</v>
      </c>
      <c r="G525" s="15">
        <v>30682</v>
      </c>
    </row>
    <row r="526" spans="1:7" ht="12.75">
      <c r="A526" s="30" t="str">
        <f>'De la BASE'!A522</f>
        <v>357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0.124750686052</v>
      </c>
      <c r="F526" s="9">
        <f>IF('De la BASE'!F522&gt;0,'De la BASE'!F522,'De la BASE'!F522+0.001)</f>
        <v>0.124750686052</v>
      </c>
      <c r="G526" s="15">
        <v>30713</v>
      </c>
    </row>
    <row r="527" spans="1:7" ht="12.75">
      <c r="A527" s="30" t="str">
        <f>'De la BASE'!A523</f>
        <v>357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0.290347055089</v>
      </c>
      <c r="F527" s="9">
        <f>IF('De la BASE'!F523&gt;0,'De la BASE'!F523,'De la BASE'!F523+0.001)</f>
        <v>0.290347055089</v>
      </c>
      <c r="G527" s="15">
        <v>30742</v>
      </c>
    </row>
    <row r="528" spans="1:7" ht="12.75">
      <c r="A528" s="30" t="str">
        <f>'De la BASE'!A524</f>
        <v>357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0.20118180316</v>
      </c>
      <c r="F528" s="9">
        <f>IF('De la BASE'!F524&gt;0,'De la BASE'!F524,'De la BASE'!F524+0.001)</f>
        <v>0.20118180316</v>
      </c>
      <c r="G528" s="15">
        <v>30773</v>
      </c>
    </row>
    <row r="529" spans="1:7" ht="12.75">
      <c r="A529" s="30" t="str">
        <f>'De la BASE'!A525</f>
        <v>357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0.218203173376</v>
      </c>
      <c r="F529" s="9">
        <f>IF('De la BASE'!F525&gt;0,'De la BASE'!F525,'De la BASE'!F525+0.001)</f>
        <v>0.218203173376</v>
      </c>
      <c r="G529" s="15">
        <v>30803</v>
      </c>
    </row>
    <row r="530" spans="1:7" ht="12.75">
      <c r="A530" s="30" t="str">
        <f>'De la BASE'!A526</f>
        <v>357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0.310851299832</v>
      </c>
      <c r="F530" s="9">
        <f>IF('De la BASE'!F526&gt;0,'De la BASE'!F526,'De la BASE'!F526+0.001)</f>
        <v>0.310851299832</v>
      </c>
      <c r="G530" s="15">
        <v>30834</v>
      </c>
    </row>
    <row r="531" spans="1:7" ht="12.75">
      <c r="A531" s="30" t="str">
        <f>'De la BASE'!A527</f>
        <v>357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0.138650828888</v>
      </c>
      <c r="F531" s="9">
        <f>IF('De la BASE'!F527&gt;0,'De la BASE'!F527,'De la BASE'!F527+0.001)</f>
        <v>0.138650828888</v>
      </c>
      <c r="G531" s="15">
        <v>30864</v>
      </c>
    </row>
    <row r="532" spans="1:7" ht="12.75">
      <c r="A532" s="30" t="str">
        <f>'De la BASE'!A528</f>
        <v>357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0.053393648904</v>
      </c>
      <c r="F532" s="9">
        <f>IF('De la BASE'!F528&gt;0,'De la BASE'!F528,'De la BASE'!F528+0.001)</f>
        <v>0.053393648904</v>
      </c>
      <c r="G532" s="15">
        <v>30895</v>
      </c>
    </row>
    <row r="533" spans="1:7" ht="12.75">
      <c r="A533" s="30" t="str">
        <f>'De la BASE'!A529</f>
        <v>357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0.022598838522</v>
      </c>
      <c r="F533" s="9">
        <f>IF('De la BASE'!F529&gt;0,'De la BASE'!F529,'De la BASE'!F529+0.001)</f>
        <v>0.022598838522</v>
      </c>
      <c r="G533" s="15">
        <v>30926</v>
      </c>
    </row>
    <row r="534" spans="1:7" ht="12.75">
      <c r="A534" s="30" t="str">
        <f>'De la BASE'!A530</f>
        <v>357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0.046935953842</v>
      </c>
      <c r="F534" s="9">
        <f>IF('De la BASE'!F530&gt;0,'De la BASE'!F530,'De la BASE'!F530+0.001)</f>
        <v>0.046935953842</v>
      </c>
      <c r="G534" s="15">
        <v>30956</v>
      </c>
    </row>
    <row r="535" spans="1:7" ht="12.75">
      <c r="A535" s="30" t="str">
        <f>'De la BASE'!A531</f>
        <v>357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0.552472682184</v>
      </c>
      <c r="F535" s="9">
        <f>IF('De la BASE'!F531&gt;0,'De la BASE'!F531,'De la BASE'!F531+0.001)</f>
        <v>0.552472682184</v>
      </c>
      <c r="G535" s="15">
        <v>30987</v>
      </c>
    </row>
    <row r="536" spans="1:7" ht="12.75">
      <c r="A536" s="30" t="str">
        <f>'De la BASE'!A532</f>
        <v>357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0.1939791795</v>
      </c>
      <c r="F536" s="9">
        <f>IF('De la BASE'!F532&gt;0,'De la BASE'!F532,'De la BASE'!F532+0.001)</f>
        <v>0.1939791795</v>
      </c>
      <c r="G536" s="15">
        <v>31017</v>
      </c>
    </row>
    <row r="537" spans="1:7" ht="12.75">
      <c r="A537" s="30" t="str">
        <f>'De la BASE'!A533</f>
        <v>357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0.172708419159</v>
      </c>
      <c r="F537" s="9">
        <f>IF('De la BASE'!F533&gt;0,'De la BASE'!F533,'De la BASE'!F533+0.001)</f>
        <v>0.172708419159</v>
      </c>
      <c r="G537" s="15">
        <v>31048</v>
      </c>
    </row>
    <row r="538" spans="1:7" ht="12.75">
      <c r="A538" s="30" t="str">
        <f>'De la BASE'!A534</f>
        <v>357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0.800706219259</v>
      </c>
      <c r="F538" s="9">
        <f>IF('De la BASE'!F534&gt;0,'De la BASE'!F534,'De la BASE'!F534+0.001)</f>
        <v>0.800706219259</v>
      </c>
      <c r="G538" s="15">
        <v>31079</v>
      </c>
    </row>
    <row r="539" spans="1:7" ht="12.75">
      <c r="A539" s="30" t="str">
        <f>'De la BASE'!A535</f>
        <v>357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0.676715783579</v>
      </c>
      <c r="F539" s="9">
        <f>IF('De la BASE'!F535&gt;0,'De la BASE'!F535,'De la BASE'!F535+0.001)</f>
        <v>0.676715783579</v>
      </c>
      <c r="G539" s="15">
        <v>31107</v>
      </c>
    </row>
    <row r="540" spans="1:7" ht="12.75">
      <c r="A540" s="30" t="str">
        <f>'De la BASE'!A536</f>
        <v>357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0.751438008342</v>
      </c>
      <c r="F540" s="9">
        <f>IF('De la BASE'!F536&gt;0,'De la BASE'!F536,'De la BASE'!F536+0.001)</f>
        <v>0.751438008342</v>
      </c>
      <c r="G540" s="15">
        <v>31138</v>
      </c>
    </row>
    <row r="541" spans="1:7" ht="12.75">
      <c r="A541" s="30" t="str">
        <f>'De la BASE'!A537</f>
        <v>357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0.516314141721</v>
      </c>
      <c r="F541" s="9">
        <f>IF('De la BASE'!F537&gt;0,'De la BASE'!F537,'De la BASE'!F537+0.001)</f>
        <v>0.516314141721</v>
      </c>
      <c r="G541" s="15">
        <v>31168</v>
      </c>
    </row>
    <row r="542" spans="1:7" ht="12.75">
      <c r="A542" s="30" t="str">
        <f>'De la BASE'!A538</f>
        <v>357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0.270905859983</v>
      </c>
      <c r="F542" s="9">
        <f>IF('De la BASE'!F538&gt;0,'De la BASE'!F538,'De la BASE'!F538+0.001)</f>
        <v>0.270905859983</v>
      </c>
      <c r="G542" s="15">
        <v>31199</v>
      </c>
    </row>
    <row r="543" spans="1:7" ht="12.75">
      <c r="A543" s="30" t="str">
        <f>'De la BASE'!A539</f>
        <v>357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0.127906799196</v>
      </c>
      <c r="F543" s="9">
        <f>IF('De la BASE'!F539&gt;0,'De la BASE'!F539,'De la BASE'!F539+0.001)</f>
        <v>0.127906799196</v>
      </c>
      <c r="G543" s="15">
        <v>31229</v>
      </c>
    </row>
    <row r="544" spans="1:7" ht="12.75">
      <c r="A544" s="30" t="str">
        <f>'De la BASE'!A540</f>
        <v>357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0.068544138365</v>
      </c>
      <c r="F544" s="9">
        <f>IF('De la BASE'!F540&gt;0,'De la BASE'!F540,'De la BASE'!F540+0.001)</f>
        <v>0.068544138365</v>
      </c>
      <c r="G544" s="15">
        <v>31260</v>
      </c>
    </row>
    <row r="545" spans="1:7" ht="12.75">
      <c r="A545" s="30" t="str">
        <f>'De la BASE'!A541</f>
        <v>357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0.0404184924</v>
      </c>
      <c r="F545" s="9">
        <f>IF('De la BASE'!F541&gt;0,'De la BASE'!F541,'De la BASE'!F541+0.001)</f>
        <v>0.0404184924</v>
      </c>
      <c r="G545" s="15">
        <v>31291</v>
      </c>
    </row>
    <row r="546" spans="1:7" ht="12.75">
      <c r="A546" s="30" t="str">
        <f>'De la BASE'!A542</f>
        <v>357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0.020306653952</v>
      </c>
      <c r="F546" s="9">
        <f>IF('De la BASE'!F542&gt;0,'De la BASE'!F542,'De la BASE'!F542+0.001)</f>
        <v>0.020306653952</v>
      </c>
      <c r="G546" s="15">
        <v>31321</v>
      </c>
    </row>
    <row r="547" spans="1:7" ht="12.75">
      <c r="A547" s="30" t="str">
        <f>'De la BASE'!A543</f>
        <v>357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0.075773365083</v>
      </c>
      <c r="F547" s="9">
        <f>IF('De la BASE'!F543&gt;0,'De la BASE'!F543,'De la BASE'!F543+0.001)</f>
        <v>0.075773365083</v>
      </c>
      <c r="G547" s="15">
        <v>31352</v>
      </c>
    </row>
    <row r="548" spans="1:7" ht="12.75">
      <c r="A548" s="30" t="str">
        <f>'De la BASE'!A544</f>
        <v>357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0.197693399081</v>
      </c>
      <c r="F548" s="9">
        <f>IF('De la BASE'!F544&gt;0,'De la BASE'!F544,'De la BASE'!F544+0.001)</f>
        <v>0.197693399081</v>
      </c>
      <c r="G548" s="15">
        <v>31382</v>
      </c>
    </row>
    <row r="549" spans="1:7" ht="12.75">
      <c r="A549" s="30" t="str">
        <f>'De la BASE'!A545</f>
        <v>357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0.253397856582</v>
      </c>
      <c r="F549" s="9">
        <f>IF('De la BASE'!F545&gt;0,'De la BASE'!F545,'De la BASE'!F545+0.001)</f>
        <v>0.253397856582</v>
      </c>
      <c r="G549" s="15">
        <v>31413</v>
      </c>
    </row>
    <row r="550" spans="1:7" ht="12.75">
      <c r="A550" s="30" t="str">
        <f>'De la BASE'!A546</f>
        <v>357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0.360229447839</v>
      </c>
      <c r="F550" s="9">
        <f>IF('De la BASE'!F546&gt;0,'De la BASE'!F546,'De la BASE'!F546+0.001)</f>
        <v>0.360229447839</v>
      </c>
      <c r="G550" s="15">
        <v>31444</v>
      </c>
    </row>
    <row r="551" spans="1:7" ht="12.75">
      <c r="A551" s="30" t="str">
        <f>'De la BASE'!A547</f>
        <v>357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0.452319976126</v>
      </c>
      <c r="F551" s="9">
        <f>IF('De la BASE'!F547&gt;0,'De la BASE'!F547,'De la BASE'!F547+0.001)</f>
        <v>0.452319976126</v>
      </c>
      <c r="G551" s="15">
        <v>31472</v>
      </c>
    </row>
    <row r="552" spans="1:7" ht="12.75">
      <c r="A552" s="30" t="str">
        <f>'De la BASE'!A548</f>
        <v>357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0.501188271884</v>
      </c>
      <c r="F552" s="9">
        <f>IF('De la BASE'!F548&gt;0,'De la BASE'!F548,'De la BASE'!F548+0.001)</f>
        <v>0.501188271884</v>
      </c>
      <c r="G552" s="15">
        <v>31503</v>
      </c>
    </row>
    <row r="553" spans="1:7" ht="12.75">
      <c r="A553" s="30" t="str">
        <f>'De la BASE'!A549</f>
        <v>357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0.455560627989</v>
      </c>
      <c r="F553" s="9">
        <f>IF('De la BASE'!F549&gt;0,'De la BASE'!F549,'De la BASE'!F549+0.001)</f>
        <v>0.455560627989</v>
      </c>
      <c r="G553" s="15">
        <v>31533</v>
      </c>
    </row>
    <row r="554" spans="1:7" ht="12.75">
      <c r="A554" s="30" t="str">
        <f>'De la BASE'!A550</f>
        <v>357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0.219475761308</v>
      </c>
      <c r="F554" s="9">
        <f>IF('De la BASE'!F550&gt;0,'De la BASE'!F550,'De la BASE'!F550+0.001)</f>
        <v>0.219475761308</v>
      </c>
      <c r="G554" s="15">
        <v>31564</v>
      </c>
    </row>
    <row r="555" spans="1:7" ht="12.75">
      <c r="A555" s="30" t="str">
        <f>'De la BASE'!A551</f>
        <v>357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0.086082628436</v>
      </c>
      <c r="F555" s="9">
        <f>IF('De la BASE'!F551&gt;0,'De la BASE'!F551,'De la BASE'!F551+0.001)</f>
        <v>0.086082628436</v>
      </c>
      <c r="G555" s="15">
        <v>31594</v>
      </c>
    </row>
    <row r="556" spans="1:7" ht="12.75">
      <c r="A556" s="30" t="str">
        <f>'De la BASE'!A552</f>
        <v>357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0.048749776992</v>
      </c>
      <c r="F556" s="9">
        <f>IF('De la BASE'!F552&gt;0,'De la BASE'!F552,'De la BASE'!F552+0.001)</f>
        <v>0.048749776992</v>
      </c>
      <c r="G556" s="15">
        <v>31625</v>
      </c>
    </row>
    <row r="557" spans="1:7" ht="12.75">
      <c r="A557" s="30" t="str">
        <f>'De la BASE'!A553</f>
        <v>357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0.073927428822</v>
      </c>
      <c r="F557" s="9">
        <f>IF('De la BASE'!F553&gt;0,'De la BASE'!F553,'De la BASE'!F553+0.001)</f>
        <v>0.073927428822</v>
      </c>
      <c r="G557" s="15">
        <v>31656</v>
      </c>
    </row>
    <row r="558" spans="1:7" ht="12.75">
      <c r="A558" s="30" t="str">
        <f>'De la BASE'!A554</f>
        <v>357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0.089256110181</v>
      </c>
      <c r="F558" s="9">
        <f>IF('De la BASE'!F554&gt;0,'De la BASE'!F554,'De la BASE'!F554+0.001)</f>
        <v>0.089256110181</v>
      </c>
      <c r="G558" s="15">
        <v>31686</v>
      </c>
    </row>
    <row r="559" spans="1:7" ht="12.75">
      <c r="A559" s="30" t="str">
        <f>'De la BASE'!A555</f>
        <v>357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0.053978893731</v>
      </c>
      <c r="F559" s="9">
        <f>IF('De la BASE'!F555&gt;0,'De la BASE'!F555,'De la BASE'!F555+0.001)</f>
        <v>0.053978893731</v>
      </c>
      <c r="G559" s="15">
        <v>31717</v>
      </c>
    </row>
    <row r="560" spans="1:7" ht="12.75">
      <c r="A560" s="30" t="str">
        <f>'De la BASE'!A556</f>
        <v>357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0.062622538705</v>
      </c>
      <c r="F560" s="9">
        <f>IF('De la BASE'!F556&gt;0,'De la BASE'!F556,'De la BASE'!F556+0.001)</f>
        <v>0.062622538705</v>
      </c>
      <c r="G560" s="15">
        <v>31747</v>
      </c>
    </row>
    <row r="561" spans="1:7" ht="12.75">
      <c r="A561" s="30" t="str">
        <f>'De la BASE'!A557</f>
        <v>357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0.18569862126</v>
      </c>
      <c r="F561" s="9">
        <f>IF('De la BASE'!F557&gt;0,'De la BASE'!F557,'De la BASE'!F557+0.001)</f>
        <v>0.18569862126</v>
      </c>
      <c r="G561" s="15">
        <v>31778</v>
      </c>
    </row>
    <row r="562" spans="1:7" ht="12.75">
      <c r="A562" s="30" t="str">
        <f>'De la BASE'!A558</f>
        <v>357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0.375456947526</v>
      </c>
      <c r="F562" s="9">
        <f>IF('De la BASE'!F558&gt;0,'De la BASE'!F558,'De la BASE'!F558+0.001)</f>
        <v>0.375456947526</v>
      </c>
      <c r="G562" s="15">
        <v>31809</v>
      </c>
    </row>
    <row r="563" spans="1:7" ht="12.75">
      <c r="A563" s="30" t="str">
        <f>'De la BASE'!A559</f>
        <v>357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0.4220689518</v>
      </c>
      <c r="F563" s="9">
        <f>IF('De la BASE'!F559&gt;0,'De la BASE'!F559,'De la BASE'!F559+0.001)</f>
        <v>0.4220689518</v>
      </c>
      <c r="G563" s="15">
        <v>31837</v>
      </c>
    </row>
    <row r="564" spans="1:7" ht="12.75">
      <c r="A564" s="30" t="str">
        <f>'De la BASE'!A560</f>
        <v>357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0.586940952158</v>
      </c>
      <c r="F564" s="9">
        <f>IF('De la BASE'!F560&gt;0,'De la BASE'!F560,'De la BASE'!F560+0.001)</f>
        <v>0.586940952158</v>
      </c>
      <c r="G564" s="15">
        <v>31868</v>
      </c>
    </row>
    <row r="565" spans="1:7" ht="12.75">
      <c r="A565" s="30" t="str">
        <f>'De la BASE'!A561</f>
        <v>357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0.313879509252</v>
      </c>
      <c r="F565" s="9">
        <f>IF('De la BASE'!F561&gt;0,'De la BASE'!F561,'De la BASE'!F561+0.001)</f>
        <v>0.313879509252</v>
      </c>
      <c r="G565" s="15">
        <v>31898</v>
      </c>
    </row>
    <row r="566" spans="1:7" ht="12.75">
      <c r="A566" s="30" t="str">
        <f>'De la BASE'!A562</f>
        <v>357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0.174884351306</v>
      </c>
      <c r="F566" s="9">
        <f>IF('De la BASE'!F562&gt;0,'De la BASE'!F562,'De la BASE'!F562+0.001)</f>
        <v>0.174884351306</v>
      </c>
      <c r="G566" s="15">
        <v>31929</v>
      </c>
    </row>
    <row r="567" spans="1:7" ht="12.75">
      <c r="A567" s="30" t="str">
        <f>'De la BASE'!A563</f>
        <v>357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0.309258165888</v>
      </c>
      <c r="F567" s="9">
        <f>IF('De la BASE'!F563&gt;0,'De la BASE'!F563,'De la BASE'!F563+0.001)</f>
        <v>0.309258165888</v>
      </c>
      <c r="G567" s="15">
        <v>31959</v>
      </c>
    </row>
    <row r="568" spans="1:7" ht="12.75">
      <c r="A568" s="30" t="str">
        <f>'De la BASE'!A564</f>
        <v>357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0.199562138192</v>
      </c>
      <c r="F568" s="9">
        <f>IF('De la BASE'!F564&gt;0,'De la BASE'!F564,'De la BASE'!F564+0.001)</f>
        <v>0.199562138192</v>
      </c>
      <c r="G568" s="15">
        <v>31990</v>
      </c>
    </row>
    <row r="569" spans="1:7" ht="12.75">
      <c r="A569" s="30" t="str">
        <f>'De la BASE'!A565</f>
        <v>357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0.12183606834</v>
      </c>
      <c r="F569" s="9">
        <f>IF('De la BASE'!F565&gt;0,'De la BASE'!F565,'De la BASE'!F565+0.001)</f>
        <v>0.12183606834</v>
      </c>
      <c r="G569" s="15">
        <v>32021</v>
      </c>
    </row>
    <row r="570" spans="1:7" ht="12.75">
      <c r="A570" s="30" t="str">
        <f>'De la BASE'!A566</f>
        <v>357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0.370910589504</v>
      </c>
      <c r="F570" s="9">
        <f>IF('De la BASE'!F566&gt;0,'De la BASE'!F566,'De la BASE'!F566+0.001)</f>
        <v>0.370910589504</v>
      </c>
      <c r="G570" s="15">
        <v>32051</v>
      </c>
    </row>
    <row r="571" spans="1:7" ht="12.75">
      <c r="A571" s="30" t="str">
        <f>'De la BASE'!A567</f>
        <v>357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0.276054652986</v>
      </c>
      <c r="F571" s="9">
        <f>IF('De la BASE'!F567&gt;0,'De la BASE'!F567,'De la BASE'!F567+0.001)</f>
        <v>0.276054652986</v>
      </c>
      <c r="G571" s="15">
        <v>32082</v>
      </c>
    </row>
    <row r="572" spans="1:7" ht="12.75">
      <c r="A572" s="30" t="str">
        <f>'De la BASE'!A568</f>
        <v>357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0.474845509068</v>
      </c>
      <c r="F572" s="9">
        <f>IF('De la BASE'!F568&gt;0,'De la BASE'!F568,'De la BASE'!F568+0.001)</f>
        <v>0.474845509068</v>
      </c>
      <c r="G572" s="15">
        <v>32112</v>
      </c>
    </row>
    <row r="573" spans="1:7" ht="12.75">
      <c r="A573" s="30" t="str">
        <f>'De la BASE'!A569</f>
        <v>357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1.166323233975</v>
      </c>
      <c r="F573" s="9">
        <f>IF('De la BASE'!F569&gt;0,'De la BASE'!F569,'De la BASE'!F569+0.001)</f>
        <v>1.166323233975</v>
      </c>
      <c r="G573" s="15">
        <v>32143</v>
      </c>
    </row>
    <row r="574" spans="1:7" ht="12.75">
      <c r="A574" s="30" t="str">
        <f>'De la BASE'!A570</f>
        <v>357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0.876273339368</v>
      </c>
      <c r="F574" s="9">
        <f>IF('De la BASE'!F570&gt;0,'De la BASE'!F570,'De la BASE'!F570+0.001)</f>
        <v>0.876273339368</v>
      </c>
      <c r="G574" s="15">
        <v>32174</v>
      </c>
    </row>
    <row r="575" spans="1:7" ht="12.75">
      <c r="A575" s="30" t="str">
        <f>'De la BASE'!A571</f>
        <v>357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0.486221001577</v>
      </c>
      <c r="F575" s="9">
        <f>IF('De la BASE'!F571&gt;0,'De la BASE'!F571,'De la BASE'!F571+0.001)</f>
        <v>0.486221001577</v>
      </c>
      <c r="G575" s="15">
        <v>32203</v>
      </c>
    </row>
    <row r="576" spans="1:7" ht="12.75">
      <c r="A576" s="30" t="str">
        <f>'De la BASE'!A572</f>
        <v>357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1.607047461666</v>
      </c>
      <c r="F576" s="9">
        <f>IF('De la BASE'!F572&gt;0,'De la BASE'!F572,'De la BASE'!F572+0.001)</f>
        <v>1.607047461666</v>
      </c>
      <c r="G576" s="15">
        <v>32234</v>
      </c>
    </row>
    <row r="577" spans="1:7" ht="12.75">
      <c r="A577" s="30" t="str">
        <f>'De la BASE'!A573</f>
        <v>357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1.424046916461</v>
      </c>
      <c r="F577" s="9">
        <f>IF('De la BASE'!F573&gt;0,'De la BASE'!F573,'De la BASE'!F573+0.001)</f>
        <v>1.424046916461</v>
      </c>
      <c r="G577" s="15">
        <v>32264</v>
      </c>
    </row>
    <row r="578" spans="1:7" ht="12.75">
      <c r="A578" s="30" t="str">
        <f>'De la BASE'!A574</f>
        <v>357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1.34283338436</v>
      </c>
      <c r="F578" s="9">
        <f>IF('De la BASE'!F574&gt;0,'De la BASE'!F574,'De la BASE'!F574+0.001)</f>
        <v>1.34283338436</v>
      </c>
      <c r="G578" s="15">
        <v>32295</v>
      </c>
    </row>
    <row r="579" spans="1:7" ht="12.75">
      <c r="A579" s="30" t="str">
        <f>'De la BASE'!A575</f>
        <v>357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0.654047279786</v>
      </c>
      <c r="F579" s="9">
        <f>IF('De la BASE'!F575&gt;0,'De la BASE'!F575,'De la BASE'!F575+0.001)</f>
        <v>0.654047279786</v>
      </c>
      <c r="G579" s="15">
        <v>32325</v>
      </c>
    </row>
    <row r="580" spans="1:7" ht="12.75">
      <c r="A580" s="30" t="str">
        <f>'De la BASE'!A576</f>
        <v>357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0.256810916141</v>
      </c>
      <c r="F580" s="9">
        <f>IF('De la BASE'!F576&gt;0,'De la BASE'!F576,'De la BASE'!F576+0.001)</f>
        <v>0.256810916141</v>
      </c>
      <c r="G580" s="15">
        <v>32356</v>
      </c>
    </row>
    <row r="581" spans="1:7" ht="12.75">
      <c r="A581" s="30" t="str">
        <f>'De la BASE'!A577</f>
        <v>357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0.100662329646</v>
      </c>
      <c r="F581" s="9">
        <f>IF('De la BASE'!F577&gt;0,'De la BASE'!F577,'De la BASE'!F577+0.001)</f>
        <v>0.100662329646</v>
      </c>
      <c r="G581" s="15">
        <v>32387</v>
      </c>
    </row>
    <row r="582" spans="1:7" ht="12.75">
      <c r="A582" s="30" t="str">
        <f>'De la BASE'!A578</f>
        <v>357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0.132884645049</v>
      </c>
      <c r="F582" s="9">
        <f>IF('De la BASE'!F578&gt;0,'De la BASE'!F578,'De la BASE'!F578+0.001)</f>
        <v>0.132884645049</v>
      </c>
      <c r="G582" s="15">
        <v>32417</v>
      </c>
    </row>
    <row r="583" spans="1:7" ht="12.75">
      <c r="A583" s="30" t="str">
        <f>'De la BASE'!A579</f>
        <v>357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0.078984262921</v>
      </c>
      <c r="F583" s="9">
        <f>IF('De la BASE'!F579&gt;0,'De la BASE'!F579,'De la BASE'!F579+0.001)</f>
        <v>0.078984262921</v>
      </c>
      <c r="G583" s="15">
        <v>32448</v>
      </c>
    </row>
    <row r="584" spans="1:7" ht="12.75">
      <c r="A584" s="30" t="str">
        <f>'De la BASE'!A580</f>
        <v>357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0.04215976614</v>
      </c>
      <c r="F584" s="9">
        <f>IF('De la BASE'!F580&gt;0,'De la BASE'!F580,'De la BASE'!F580+0.001)</f>
        <v>0.04215976614</v>
      </c>
      <c r="G584" s="15">
        <v>32478</v>
      </c>
    </row>
    <row r="585" spans="1:7" ht="12.75">
      <c r="A585" s="30" t="str">
        <f>'De la BASE'!A581</f>
        <v>357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0.019362485454</v>
      </c>
      <c r="F585" s="9">
        <f>IF('De la BASE'!F581&gt;0,'De la BASE'!F581,'De la BASE'!F581+0.001)</f>
        <v>0.019362485454</v>
      </c>
      <c r="G585" s="15">
        <v>32509</v>
      </c>
    </row>
    <row r="586" spans="1:7" ht="12.75">
      <c r="A586" s="30" t="str">
        <f>'De la BASE'!A582</f>
        <v>357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0.14993163585</v>
      </c>
      <c r="F586" s="9">
        <f>IF('De la BASE'!F582&gt;0,'De la BASE'!F582,'De la BASE'!F582+0.001)</f>
        <v>0.14993163585</v>
      </c>
      <c r="G586" s="15">
        <v>32540</v>
      </c>
    </row>
    <row r="587" spans="1:7" ht="12.75">
      <c r="A587" s="30" t="str">
        <f>'De la BASE'!A583</f>
        <v>357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0.101911404355</v>
      </c>
      <c r="F587" s="9">
        <f>IF('De la BASE'!F583&gt;0,'De la BASE'!F583,'De la BASE'!F583+0.001)</f>
        <v>0.101911404355</v>
      </c>
      <c r="G587" s="15">
        <v>32568</v>
      </c>
    </row>
    <row r="588" spans="1:7" ht="12.75">
      <c r="A588" s="30" t="str">
        <f>'De la BASE'!A584</f>
        <v>357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0.372625595105</v>
      </c>
      <c r="F588" s="9">
        <f>IF('De la BASE'!F584&gt;0,'De la BASE'!F584,'De la BASE'!F584+0.001)</f>
        <v>0.372625595105</v>
      </c>
      <c r="G588" s="15">
        <v>32599</v>
      </c>
    </row>
    <row r="589" spans="1:7" ht="12.75">
      <c r="A589" s="30" t="str">
        <f>'De la BASE'!A585</f>
        <v>357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0.459344030745</v>
      </c>
      <c r="F589" s="9">
        <f>IF('De la BASE'!F585&gt;0,'De la BASE'!F585,'De la BASE'!F585+0.001)</f>
        <v>0.459344030745</v>
      </c>
      <c r="G589" s="15">
        <v>32629</v>
      </c>
    </row>
    <row r="590" spans="1:7" ht="12.75">
      <c r="A590" s="30" t="str">
        <f>'De la BASE'!A586</f>
        <v>357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0.186976198986</v>
      </c>
      <c r="F590" s="9">
        <f>IF('De la BASE'!F586&gt;0,'De la BASE'!F586,'De la BASE'!F586+0.001)</f>
        <v>0.186976198986</v>
      </c>
      <c r="G590" s="15">
        <v>32660</v>
      </c>
    </row>
    <row r="591" spans="1:7" ht="12.75">
      <c r="A591" s="30" t="str">
        <f>'De la BASE'!A587</f>
        <v>357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0.10021341079</v>
      </c>
      <c r="F591" s="9">
        <f>IF('De la BASE'!F587&gt;0,'De la BASE'!F587,'De la BASE'!F587+0.001)</f>
        <v>0.10021341079</v>
      </c>
      <c r="G591" s="15">
        <v>32690</v>
      </c>
    </row>
    <row r="592" spans="1:7" ht="12.75">
      <c r="A592" s="30" t="str">
        <f>'De la BASE'!A588</f>
        <v>357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0.07130319426</v>
      </c>
      <c r="F592" s="9">
        <f>IF('De la BASE'!F588&gt;0,'De la BASE'!F588,'De la BASE'!F588+0.001)</f>
        <v>0.07130319426</v>
      </c>
      <c r="G592" s="15">
        <v>32721</v>
      </c>
    </row>
    <row r="593" spans="1:7" ht="12.75">
      <c r="A593" s="30" t="str">
        <f>'De la BASE'!A589</f>
        <v>357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0.05095229832</v>
      </c>
      <c r="F593" s="9">
        <f>IF('De la BASE'!F589&gt;0,'De la BASE'!F589,'De la BASE'!F589+0.001)</f>
        <v>0.05095229832</v>
      </c>
      <c r="G593" s="15">
        <v>32752</v>
      </c>
    </row>
    <row r="594" spans="1:7" ht="12.75">
      <c r="A594" s="30" t="str">
        <f>'De la BASE'!A590</f>
        <v>357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0.035381439324</v>
      </c>
      <c r="F594" s="9">
        <f>IF('De la BASE'!F590&gt;0,'De la BASE'!F590,'De la BASE'!F590+0.001)</f>
        <v>0.035381439324</v>
      </c>
      <c r="G594" s="15">
        <v>32782</v>
      </c>
    </row>
    <row r="595" spans="1:7" ht="12.75">
      <c r="A595" s="30" t="str">
        <f>'De la BASE'!A591</f>
        <v>357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0.249838265712</v>
      </c>
      <c r="F595" s="9">
        <f>IF('De la BASE'!F591&gt;0,'De la BASE'!F591,'De la BASE'!F591+0.001)</f>
        <v>0.249838265712</v>
      </c>
      <c r="G595" s="15">
        <v>32813</v>
      </c>
    </row>
    <row r="596" spans="1:7" ht="12.75">
      <c r="A596" s="30" t="str">
        <f>'De la BASE'!A592</f>
        <v>357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0.870343401088</v>
      </c>
      <c r="F596" s="9">
        <f>IF('De la BASE'!F592&gt;0,'De la BASE'!F592,'De la BASE'!F592+0.001)</f>
        <v>0.870343401088</v>
      </c>
      <c r="G596" s="15">
        <v>32843</v>
      </c>
    </row>
    <row r="597" spans="1:7" ht="12.75">
      <c r="A597" s="30" t="str">
        <f>'De la BASE'!A593</f>
        <v>357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0.46363256328</v>
      </c>
      <c r="F597" s="9">
        <f>IF('De la BASE'!F593&gt;0,'De la BASE'!F593,'De la BASE'!F593+0.001)</f>
        <v>0.46363256328</v>
      </c>
      <c r="G597" s="15">
        <v>32874</v>
      </c>
    </row>
    <row r="598" spans="1:7" ht="12.75">
      <c r="A598" s="30" t="str">
        <f>'De la BASE'!A594</f>
        <v>357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0.257390169124</v>
      </c>
      <c r="F598" s="9">
        <f>IF('De la BASE'!F594&gt;0,'De la BASE'!F594,'De la BASE'!F594+0.001)</f>
        <v>0.257390169124</v>
      </c>
      <c r="G598" s="15">
        <v>32905</v>
      </c>
    </row>
    <row r="599" spans="1:7" ht="12.75">
      <c r="A599" s="30" t="str">
        <f>'De la BASE'!A595</f>
        <v>357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0.11776669125</v>
      </c>
      <c r="F599" s="9">
        <f>IF('De la BASE'!F595&gt;0,'De la BASE'!F595,'De la BASE'!F595+0.001)</f>
        <v>0.11776669125</v>
      </c>
      <c r="G599" s="15">
        <v>32933</v>
      </c>
    </row>
    <row r="600" spans="1:7" ht="12.75">
      <c r="A600" s="30" t="str">
        <f>'De la BASE'!A596</f>
        <v>357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0.11502838764</v>
      </c>
      <c r="F600" s="9">
        <f>IF('De la BASE'!F596&gt;0,'De la BASE'!F596,'De la BASE'!F596+0.001)</f>
        <v>0.11502838764</v>
      </c>
      <c r="G600" s="15">
        <v>32964</v>
      </c>
    </row>
    <row r="601" spans="1:7" ht="12.75">
      <c r="A601" s="30" t="str">
        <f>'De la BASE'!A597</f>
        <v>357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0.14622653934</v>
      </c>
      <c r="F601" s="9">
        <f>IF('De la BASE'!F597&gt;0,'De la BASE'!F597,'De la BASE'!F597+0.001)</f>
        <v>0.14622653934</v>
      </c>
      <c r="G601" s="15">
        <v>32994</v>
      </c>
    </row>
    <row r="602" spans="1:7" ht="12.75">
      <c r="A602" s="30" t="str">
        <f>'De la BASE'!A598</f>
        <v>357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0.164004058722</v>
      </c>
      <c r="F602" s="9">
        <f>IF('De la BASE'!F598&gt;0,'De la BASE'!F598,'De la BASE'!F598+0.001)</f>
        <v>0.164004058722</v>
      </c>
      <c r="G602" s="15">
        <v>33025</v>
      </c>
    </row>
    <row r="603" spans="1:7" ht="12.75">
      <c r="A603" s="30" t="str">
        <f>'De la BASE'!A599</f>
        <v>357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0.089477970386</v>
      </c>
      <c r="F603" s="9">
        <f>IF('De la BASE'!F599&gt;0,'De la BASE'!F599,'De la BASE'!F599+0.001)</f>
        <v>0.089477970386</v>
      </c>
      <c r="G603" s="15">
        <v>33055</v>
      </c>
    </row>
    <row r="604" spans="1:7" ht="12.75">
      <c r="A604" s="30" t="str">
        <f>'De la BASE'!A600</f>
        <v>357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0.06345250604</v>
      </c>
      <c r="F604" s="9">
        <f>IF('De la BASE'!F600&gt;0,'De la BASE'!F600,'De la BASE'!F600+0.001)</f>
        <v>0.06345250604</v>
      </c>
      <c r="G604" s="15">
        <v>33086</v>
      </c>
    </row>
    <row r="605" spans="1:7" ht="12.75">
      <c r="A605" s="30" t="str">
        <f>'De la BASE'!A601</f>
        <v>357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0.045790123411</v>
      </c>
      <c r="F605" s="9">
        <f>IF('De la BASE'!F601&gt;0,'De la BASE'!F601,'De la BASE'!F601+0.001)</f>
        <v>0.045790123411</v>
      </c>
      <c r="G605" s="15">
        <v>33117</v>
      </c>
    </row>
    <row r="606" spans="1:7" ht="12.75">
      <c r="A606" s="30" t="str">
        <f>'De la BASE'!A602</f>
        <v>357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0.238122793216</v>
      </c>
      <c r="F606" s="9">
        <f>IF('De la BASE'!F602&gt;0,'De la BASE'!F602,'De la BASE'!F602+0.001)</f>
        <v>0.238122793216</v>
      </c>
      <c r="G606" s="15">
        <v>33147</v>
      </c>
    </row>
    <row r="607" spans="1:7" ht="12.75">
      <c r="A607" s="30" t="str">
        <f>'De la BASE'!A603</f>
        <v>357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0.237260694118</v>
      </c>
      <c r="F607" s="9">
        <f>IF('De la BASE'!F603&gt;0,'De la BASE'!F603,'De la BASE'!F603+0.001)</f>
        <v>0.237260694118</v>
      </c>
      <c r="G607" s="15">
        <v>33178</v>
      </c>
    </row>
    <row r="608" spans="1:7" ht="12.75">
      <c r="A608" s="30" t="str">
        <f>'De la BASE'!A604</f>
        <v>357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0.25525028522</v>
      </c>
      <c r="F608" s="9">
        <f>IF('De la BASE'!F604&gt;0,'De la BASE'!F604,'De la BASE'!F604+0.001)</f>
        <v>0.25525028522</v>
      </c>
      <c r="G608" s="15">
        <v>33208</v>
      </c>
    </row>
    <row r="609" spans="1:7" ht="12.75">
      <c r="A609" s="30" t="str">
        <f>'De la BASE'!A605</f>
        <v>357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0.198340533019</v>
      </c>
      <c r="F609" s="9">
        <f>IF('De la BASE'!F605&gt;0,'De la BASE'!F605,'De la BASE'!F605+0.001)</f>
        <v>0.198340533019</v>
      </c>
      <c r="G609" s="15">
        <v>33239</v>
      </c>
    </row>
    <row r="610" spans="1:7" ht="12.75">
      <c r="A610" s="30" t="str">
        <f>'De la BASE'!A606</f>
        <v>357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0.411177696996</v>
      </c>
      <c r="F610" s="9">
        <f>IF('De la BASE'!F606&gt;0,'De la BASE'!F606,'De la BASE'!F606+0.001)</f>
        <v>0.411177696996</v>
      </c>
      <c r="G610" s="15">
        <v>33270</v>
      </c>
    </row>
    <row r="611" spans="1:7" ht="12.75">
      <c r="A611" s="30" t="str">
        <f>'De la BASE'!A607</f>
        <v>357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0.740333655828</v>
      </c>
      <c r="F611" s="9">
        <f>IF('De la BASE'!F607&gt;0,'De la BASE'!F607,'De la BASE'!F607+0.001)</f>
        <v>0.740333655828</v>
      </c>
      <c r="G611" s="15">
        <v>33298</v>
      </c>
    </row>
    <row r="612" spans="1:7" ht="12.75">
      <c r="A612" s="30" t="str">
        <f>'De la BASE'!A608</f>
        <v>357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1.25550428134</v>
      </c>
      <c r="F612" s="9">
        <f>IF('De la BASE'!F608&gt;0,'De la BASE'!F608,'De la BASE'!F608+0.001)</f>
        <v>1.25550428134</v>
      </c>
      <c r="G612" s="15">
        <v>33329</v>
      </c>
    </row>
    <row r="613" spans="1:7" ht="12.75">
      <c r="A613" s="30" t="str">
        <f>'De la BASE'!A609</f>
        <v>357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0.65018202146</v>
      </c>
      <c r="F613" s="9">
        <f>IF('De la BASE'!F609&gt;0,'De la BASE'!F609,'De la BASE'!F609+0.001)</f>
        <v>0.65018202146</v>
      </c>
      <c r="G613" s="15">
        <v>33359</v>
      </c>
    </row>
    <row r="614" spans="1:7" ht="12.75">
      <c r="A614" s="30" t="str">
        <f>'De la BASE'!A610</f>
        <v>357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0.27402211424</v>
      </c>
      <c r="F614" s="9">
        <f>IF('De la BASE'!F610&gt;0,'De la BASE'!F610,'De la BASE'!F610+0.001)</f>
        <v>0.27402211424</v>
      </c>
      <c r="G614" s="15">
        <v>33390</v>
      </c>
    </row>
    <row r="615" spans="1:7" ht="12.75">
      <c r="A615" s="30" t="str">
        <f>'De la BASE'!A611</f>
        <v>357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0.10766390138</v>
      </c>
      <c r="F615" s="9">
        <f>IF('De la BASE'!F611&gt;0,'De la BASE'!F611,'De la BASE'!F611+0.001)</f>
        <v>0.10766390138</v>
      </c>
      <c r="G615" s="15">
        <v>33420</v>
      </c>
    </row>
    <row r="616" spans="1:7" ht="12.75">
      <c r="A616" s="30" t="str">
        <f>'De la BASE'!A612</f>
        <v>357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0.053066122898</v>
      </c>
      <c r="F616" s="9">
        <f>IF('De la BASE'!F612&gt;0,'De la BASE'!F612,'De la BASE'!F612+0.001)</f>
        <v>0.053066122898</v>
      </c>
      <c r="G616" s="15">
        <v>33451</v>
      </c>
    </row>
    <row r="617" spans="1:7" ht="12.75">
      <c r="A617" s="30" t="str">
        <f>'De la BASE'!A613</f>
        <v>357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0.10115845038</v>
      </c>
      <c r="F617" s="9">
        <f>IF('De la BASE'!F613&gt;0,'De la BASE'!F613,'De la BASE'!F613+0.001)</f>
        <v>0.10115845038</v>
      </c>
      <c r="G617" s="15">
        <v>33482</v>
      </c>
    </row>
    <row r="618" spans="1:7" ht="12.75">
      <c r="A618" s="30" t="str">
        <f>'De la BASE'!A614</f>
        <v>357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0.17502723747</v>
      </c>
      <c r="F618" s="9">
        <f>IF('De la BASE'!F614&gt;0,'De la BASE'!F614,'De la BASE'!F614+0.001)</f>
        <v>0.17502723747</v>
      </c>
      <c r="G618" s="15">
        <v>33512</v>
      </c>
    </row>
    <row r="619" spans="1:7" ht="12.75">
      <c r="A619" s="30" t="str">
        <f>'De la BASE'!A615</f>
        <v>357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0.340603148301</v>
      </c>
      <c r="F619" s="9">
        <f>IF('De la BASE'!F615&gt;0,'De la BASE'!F615,'De la BASE'!F615+0.001)</f>
        <v>0.340603148301</v>
      </c>
      <c r="G619" s="15">
        <v>33543</v>
      </c>
    </row>
    <row r="620" spans="1:7" ht="12.75">
      <c r="A620" s="30" t="str">
        <f>'De la BASE'!A616</f>
        <v>357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0.110722409559</v>
      </c>
      <c r="F620" s="9">
        <f>IF('De la BASE'!F616&gt;0,'De la BASE'!F616,'De la BASE'!F616+0.001)</f>
        <v>0.110722409559</v>
      </c>
      <c r="G620" s="15">
        <v>33573</v>
      </c>
    </row>
    <row r="621" spans="1:7" ht="12.75">
      <c r="A621" s="30" t="str">
        <f>'De la BASE'!A617</f>
        <v>357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0.019020010548</v>
      </c>
      <c r="F621" s="9">
        <f>IF('De la BASE'!F617&gt;0,'De la BASE'!F617,'De la BASE'!F617+0.001)</f>
        <v>0.019020010548</v>
      </c>
      <c r="G621" s="15">
        <v>33604</v>
      </c>
    </row>
    <row r="622" spans="1:7" ht="12.75">
      <c r="A622" s="30" t="str">
        <f>'De la BASE'!A618</f>
        <v>357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0.01630459194</v>
      </c>
      <c r="F622" s="9">
        <f>IF('De la BASE'!F618&gt;0,'De la BASE'!F618,'De la BASE'!F618+0.001)</f>
        <v>0.01630459194</v>
      </c>
      <c r="G622" s="15">
        <v>33635</v>
      </c>
    </row>
    <row r="623" spans="1:7" ht="12.75">
      <c r="A623" s="30" t="str">
        <f>'De la BASE'!A619</f>
        <v>357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0.033592682907</v>
      </c>
      <c r="F623" s="9">
        <f>IF('De la BASE'!F619&gt;0,'De la BASE'!F619,'De la BASE'!F619+0.001)</f>
        <v>0.033592682907</v>
      </c>
      <c r="G623" s="15">
        <v>33664</v>
      </c>
    </row>
    <row r="624" spans="1:7" ht="12.75">
      <c r="A624" s="30" t="str">
        <f>'De la BASE'!A620</f>
        <v>357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0.039155822132</v>
      </c>
      <c r="F624" s="9">
        <f>IF('De la BASE'!F620&gt;0,'De la BASE'!F620,'De la BASE'!F620+0.001)</f>
        <v>0.039155822132</v>
      </c>
      <c r="G624" s="15">
        <v>33695</v>
      </c>
    </row>
    <row r="625" spans="1:7" ht="12.75">
      <c r="A625" s="30" t="str">
        <f>'De la BASE'!A621</f>
        <v>357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0.051582034645</v>
      </c>
      <c r="F625" s="9">
        <f>IF('De la BASE'!F621&gt;0,'De la BASE'!F621,'De la BASE'!F621+0.001)</f>
        <v>0.051582034645</v>
      </c>
      <c r="G625" s="15">
        <v>33725</v>
      </c>
    </row>
    <row r="626" spans="1:7" ht="12.75">
      <c r="A626" s="30" t="str">
        <f>'De la BASE'!A622</f>
        <v>357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0.066584389215</v>
      </c>
      <c r="F626" s="9">
        <f>IF('De la BASE'!F622&gt;0,'De la BASE'!F622,'De la BASE'!F622+0.001)</f>
        <v>0.066584389215</v>
      </c>
      <c r="G626" s="15">
        <v>33756</v>
      </c>
    </row>
    <row r="627" spans="1:7" ht="12.75">
      <c r="A627" s="30" t="str">
        <f>'De la BASE'!A623</f>
        <v>357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0.049532337426</v>
      </c>
      <c r="F627" s="9">
        <f>IF('De la BASE'!F623&gt;0,'De la BASE'!F623,'De la BASE'!F623+0.001)</f>
        <v>0.049532337426</v>
      </c>
      <c r="G627" s="15">
        <v>33786</v>
      </c>
    </row>
    <row r="628" spans="1:7" ht="12.75">
      <c r="A628" s="30" t="str">
        <f>'De la BASE'!A624</f>
        <v>357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0.029721029672</v>
      </c>
      <c r="F628" s="9">
        <f>IF('De la BASE'!F624&gt;0,'De la BASE'!F624,'De la BASE'!F624+0.001)</f>
        <v>0.029721029672</v>
      </c>
      <c r="G628" s="15">
        <v>33817</v>
      </c>
    </row>
    <row r="629" spans="1:7" ht="12.75">
      <c r="A629" s="30" t="str">
        <f>'De la BASE'!A625</f>
        <v>357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0.022412565868</v>
      </c>
      <c r="F629" s="9">
        <f>IF('De la BASE'!F625&gt;0,'De la BASE'!F625,'De la BASE'!F625+0.001)</f>
        <v>0.022412565868</v>
      </c>
      <c r="G629" s="15">
        <v>33848</v>
      </c>
    </row>
    <row r="630" spans="1:7" ht="12.75">
      <c r="A630" s="30" t="str">
        <f>'De la BASE'!A626</f>
        <v>357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0.123961366519</v>
      </c>
      <c r="F630" s="9">
        <f>IF('De la BASE'!F626&gt;0,'De la BASE'!F626,'De la BASE'!F626+0.001)</f>
        <v>0.123961366519</v>
      </c>
      <c r="G630" s="15">
        <v>33878</v>
      </c>
    </row>
    <row r="631" spans="1:7" ht="12.75">
      <c r="A631" s="30" t="str">
        <f>'De la BASE'!A627</f>
        <v>357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0.060138657292</v>
      </c>
      <c r="F631" s="9">
        <f>IF('De la BASE'!F627&gt;0,'De la BASE'!F627,'De la BASE'!F627+0.001)</f>
        <v>0.060138657292</v>
      </c>
      <c r="G631" s="15">
        <v>33909</v>
      </c>
    </row>
    <row r="632" spans="1:7" ht="12.75">
      <c r="A632" s="30" t="str">
        <f>'De la BASE'!A628</f>
        <v>357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0.155867261404</v>
      </c>
      <c r="F632" s="9">
        <f>IF('De la BASE'!F628&gt;0,'De la BASE'!F628,'De la BASE'!F628+0.001)</f>
        <v>0.155867261404</v>
      </c>
      <c r="G632" s="15">
        <v>33939</v>
      </c>
    </row>
    <row r="633" spans="1:7" ht="12.75">
      <c r="A633" s="30" t="str">
        <f>'De la BASE'!A629</f>
        <v>357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0.033478323785</v>
      </c>
      <c r="F633" s="9">
        <f>IF('De la BASE'!F629&gt;0,'De la BASE'!F629,'De la BASE'!F629+0.001)</f>
        <v>0.033478323785</v>
      </c>
      <c r="G633" s="15">
        <v>33970</v>
      </c>
    </row>
    <row r="634" spans="1:7" ht="12.75">
      <c r="A634" s="30" t="str">
        <f>'De la BASE'!A630</f>
        <v>357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0.01890159786</v>
      </c>
      <c r="F634" s="9">
        <f>IF('De la BASE'!F630&gt;0,'De la BASE'!F630,'De la BASE'!F630+0.001)</f>
        <v>0.01890159786</v>
      </c>
      <c r="G634" s="15">
        <v>34001</v>
      </c>
    </row>
    <row r="635" spans="1:7" ht="12.75">
      <c r="A635" s="30" t="str">
        <f>'De la BASE'!A631</f>
        <v>357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0.019088461155</v>
      </c>
      <c r="F635" s="9">
        <f>IF('De la BASE'!F631&gt;0,'De la BASE'!F631,'De la BASE'!F631+0.001)</f>
        <v>0.019088461155</v>
      </c>
      <c r="G635" s="15">
        <v>34029</v>
      </c>
    </row>
    <row r="636" spans="1:7" ht="12.75">
      <c r="A636" s="30" t="str">
        <f>'De la BASE'!A632</f>
        <v>357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0.029640927708</v>
      </c>
      <c r="F636" s="9">
        <f>IF('De la BASE'!F632&gt;0,'De la BASE'!F632,'De la BASE'!F632+0.001)</f>
        <v>0.029640927708</v>
      </c>
      <c r="G636" s="15">
        <v>34060</v>
      </c>
    </row>
    <row r="637" spans="1:7" ht="12.75">
      <c r="A637" s="30" t="str">
        <f>'De la BASE'!A633</f>
        <v>357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0.171872656128</v>
      </c>
      <c r="F637" s="9">
        <f>IF('De la BASE'!F633&gt;0,'De la BASE'!F633,'De la BASE'!F633+0.001)</f>
        <v>0.171872656128</v>
      </c>
      <c r="G637" s="15">
        <v>34090</v>
      </c>
    </row>
    <row r="638" spans="1:7" ht="12.75">
      <c r="A638" s="30" t="str">
        <f>'De la BASE'!A634</f>
        <v>357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0.067411880928</v>
      </c>
      <c r="F638" s="9">
        <f>IF('De la BASE'!F634&gt;0,'De la BASE'!F634,'De la BASE'!F634+0.001)</f>
        <v>0.067411880928</v>
      </c>
      <c r="G638" s="15">
        <v>34121</v>
      </c>
    </row>
    <row r="639" spans="1:7" ht="12.75">
      <c r="A639" s="30" t="str">
        <f>'De la BASE'!A635</f>
        <v>357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0.030723384228</v>
      </c>
      <c r="F639" s="9">
        <f>IF('De la BASE'!F635&gt;0,'De la BASE'!F635,'De la BASE'!F635+0.001)</f>
        <v>0.030723384228</v>
      </c>
      <c r="G639" s="15">
        <v>34151</v>
      </c>
    </row>
    <row r="640" spans="1:7" ht="12.75">
      <c r="A640" s="30" t="str">
        <f>'De la BASE'!A636</f>
        <v>357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0.014684431475</v>
      </c>
      <c r="F640" s="9">
        <f>IF('De la BASE'!F636&gt;0,'De la BASE'!F636,'De la BASE'!F636+0.001)</f>
        <v>0.014684431475</v>
      </c>
      <c r="G640" s="15">
        <v>34182</v>
      </c>
    </row>
    <row r="641" spans="1:7" ht="12.75">
      <c r="A641" s="30" t="str">
        <f>'De la BASE'!A637</f>
        <v>357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0.011494563856</v>
      </c>
      <c r="F641" s="9">
        <f>IF('De la BASE'!F637&gt;0,'De la BASE'!F637,'De la BASE'!F637+0.001)</f>
        <v>0.011494563856</v>
      </c>
      <c r="G641" s="15">
        <v>34213</v>
      </c>
    </row>
    <row r="642" spans="1:7" ht="12.75">
      <c r="A642" s="30" t="str">
        <f>'De la BASE'!A638</f>
        <v>357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0.11295714049</v>
      </c>
      <c r="F642" s="9">
        <f>IF('De la BASE'!F638&gt;0,'De la BASE'!F638,'De la BASE'!F638+0.001)</f>
        <v>0.11295714049</v>
      </c>
      <c r="G642" s="15">
        <v>34243</v>
      </c>
    </row>
    <row r="643" spans="1:7" ht="12.75">
      <c r="A643" s="30" t="str">
        <f>'De la BASE'!A639</f>
        <v>357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0.050025214716</v>
      </c>
      <c r="F643" s="9">
        <f>IF('De la BASE'!F639&gt;0,'De la BASE'!F639,'De la BASE'!F639+0.001)</f>
        <v>0.050025214716</v>
      </c>
      <c r="G643" s="15">
        <v>34274</v>
      </c>
    </row>
    <row r="644" spans="1:7" ht="12.75">
      <c r="A644" s="30" t="str">
        <f>'De la BASE'!A640</f>
        <v>357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0.03360553984</v>
      </c>
      <c r="F644" s="9">
        <f>IF('De la BASE'!F640&gt;0,'De la BASE'!F640,'De la BASE'!F640+0.001)</f>
        <v>0.03360553984</v>
      </c>
      <c r="G644" s="15">
        <v>34304</v>
      </c>
    </row>
    <row r="645" spans="1:7" ht="12.75">
      <c r="A645" s="30" t="str">
        <f>'De la BASE'!A641</f>
        <v>357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0.481252397652</v>
      </c>
      <c r="F645" s="9">
        <f>IF('De la BASE'!F641&gt;0,'De la BASE'!F641,'De la BASE'!F641+0.001)</f>
        <v>0.481252397652</v>
      </c>
      <c r="G645" s="15">
        <v>34335</v>
      </c>
    </row>
    <row r="646" spans="1:7" ht="12.75">
      <c r="A646" s="30" t="str">
        <f>'De la BASE'!A642</f>
        <v>357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0.6199189108</v>
      </c>
      <c r="F646" s="9">
        <f>IF('De la BASE'!F642&gt;0,'De la BASE'!F642,'De la BASE'!F642+0.001)</f>
        <v>0.6199189108</v>
      </c>
      <c r="G646" s="15">
        <v>34366</v>
      </c>
    </row>
    <row r="647" spans="1:7" ht="12.75">
      <c r="A647" s="30" t="str">
        <f>'De la BASE'!A643</f>
        <v>357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0.39517795958</v>
      </c>
      <c r="F647" s="9">
        <f>IF('De la BASE'!F643&gt;0,'De la BASE'!F643,'De la BASE'!F643+0.001)</f>
        <v>0.39517795958</v>
      </c>
      <c r="G647" s="15">
        <v>34394</v>
      </c>
    </row>
    <row r="648" spans="1:7" ht="12.75">
      <c r="A648" s="30" t="str">
        <f>'De la BASE'!A644</f>
        <v>357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0.17993112872</v>
      </c>
      <c r="F648" s="9">
        <f>IF('De la BASE'!F644&gt;0,'De la BASE'!F644,'De la BASE'!F644+0.001)</f>
        <v>0.17993112872</v>
      </c>
      <c r="G648" s="15">
        <v>34425</v>
      </c>
    </row>
    <row r="649" spans="1:7" ht="12.75">
      <c r="A649" s="30" t="str">
        <f>'De la BASE'!A645</f>
        <v>357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0.297640449246</v>
      </c>
      <c r="F649" s="9">
        <f>IF('De la BASE'!F645&gt;0,'De la BASE'!F645,'De la BASE'!F645+0.001)</f>
        <v>0.297640449246</v>
      </c>
      <c r="G649" s="15">
        <v>34455</v>
      </c>
    </row>
    <row r="650" spans="1:7" ht="12.75">
      <c r="A650" s="30" t="str">
        <f>'De la BASE'!A646</f>
        <v>357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0.184729045922</v>
      </c>
      <c r="F650" s="9">
        <f>IF('De la BASE'!F646&gt;0,'De la BASE'!F646,'De la BASE'!F646+0.001)</f>
        <v>0.184729045922</v>
      </c>
      <c r="G650" s="15">
        <v>34486</v>
      </c>
    </row>
    <row r="651" spans="1:7" ht="12.75">
      <c r="A651" s="30" t="str">
        <f>'De la BASE'!A647</f>
        <v>357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0.10879320243</v>
      </c>
      <c r="F651" s="9">
        <f>IF('De la BASE'!F647&gt;0,'De la BASE'!F647,'De la BASE'!F647+0.001)</f>
        <v>0.10879320243</v>
      </c>
      <c r="G651" s="15">
        <v>34516</v>
      </c>
    </row>
    <row r="652" spans="1:7" ht="12.75">
      <c r="A652" s="30" t="str">
        <f>'De la BASE'!A648</f>
        <v>357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0.0729387178</v>
      </c>
      <c r="F652" s="9">
        <f>IF('De la BASE'!F648&gt;0,'De la BASE'!F648,'De la BASE'!F648+0.001)</f>
        <v>0.0729387178</v>
      </c>
      <c r="G652" s="15">
        <v>34547</v>
      </c>
    </row>
    <row r="653" spans="1:7" ht="12.75">
      <c r="A653" s="30" t="str">
        <f>'De la BASE'!A649</f>
        <v>357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0.064293863</v>
      </c>
      <c r="F653" s="9">
        <f>IF('De la BASE'!F649&gt;0,'De la BASE'!F649,'De la BASE'!F649+0.001)</f>
        <v>0.064293863</v>
      </c>
      <c r="G653" s="15">
        <v>34578</v>
      </c>
    </row>
    <row r="654" spans="1:7" ht="12.75">
      <c r="A654" s="30" t="str">
        <f>'De la BASE'!A650</f>
        <v>357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0.347976716172</v>
      </c>
      <c r="F654" s="9">
        <f>IF('De la BASE'!F650&gt;0,'De la BASE'!F650,'De la BASE'!F650+0.001)</f>
        <v>0.347976716172</v>
      </c>
      <c r="G654" s="15">
        <v>34608</v>
      </c>
    </row>
    <row r="655" spans="1:7" ht="12.75">
      <c r="A655" s="30" t="str">
        <f>'De la BASE'!A651</f>
        <v>357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0.291084331706</v>
      </c>
      <c r="F655" s="9">
        <f>IF('De la BASE'!F651&gt;0,'De la BASE'!F651,'De la BASE'!F651+0.001)</f>
        <v>0.291084331706</v>
      </c>
      <c r="G655" s="15">
        <v>34639</v>
      </c>
    </row>
    <row r="656" spans="1:7" ht="12.75">
      <c r="A656" s="30" t="str">
        <f>'De la BASE'!A652</f>
        <v>357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0.31761781632</v>
      </c>
      <c r="F656" s="9">
        <f>IF('De la BASE'!F652&gt;0,'De la BASE'!F652,'De la BASE'!F652+0.001)</f>
        <v>0.31761781632</v>
      </c>
      <c r="G656" s="15">
        <v>34669</v>
      </c>
    </row>
    <row r="657" spans="1:7" ht="12.75">
      <c r="A657" s="30" t="str">
        <f>'De la BASE'!A653</f>
        <v>357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0.063717199044</v>
      </c>
      <c r="F657" s="9">
        <f>IF('De la BASE'!F653&gt;0,'De la BASE'!F653,'De la BASE'!F653+0.001)</f>
        <v>0.063717199044</v>
      </c>
      <c r="G657" s="15">
        <v>34700</v>
      </c>
    </row>
    <row r="658" spans="1:7" ht="12.75">
      <c r="A658" s="30" t="str">
        <f>'De la BASE'!A654</f>
        <v>357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0.10124203474</v>
      </c>
      <c r="F658" s="9">
        <f>IF('De la BASE'!F654&gt;0,'De la BASE'!F654,'De la BASE'!F654+0.001)</f>
        <v>0.10124203474</v>
      </c>
      <c r="G658" s="15">
        <v>34731</v>
      </c>
    </row>
    <row r="659" spans="1:7" ht="12.75">
      <c r="A659" s="30" t="str">
        <f>'De la BASE'!A655</f>
        <v>357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0.06076567956</v>
      </c>
      <c r="F659" s="9">
        <f>IF('De la BASE'!F655&gt;0,'De la BASE'!F655,'De la BASE'!F655+0.001)</f>
        <v>0.06076567956</v>
      </c>
      <c r="G659" s="15">
        <v>34759</v>
      </c>
    </row>
    <row r="660" spans="1:7" ht="12.75">
      <c r="A660" s="30" t="str">
        <f>'De la BASE'!A656</f>
        <v>357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0.034422894962</v>
      </c>
      <c r="F660" s="9">
        <f>IF('De la BASE'!F656&gt;0,'De la BASE'!F656,'De la BASE'!F656+0.001)</f>
        <v>0.034422894962</v>
      </c>
      <c r="G660" s="15">
        <v>34790</v>
      </c>
    </row>
    <row r="661" spans="1:7" ht="12.75">
      <c r="A661" s="30" t="str">
        <f>'De la BASE'!A657</f>
        <v>357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0.038717929362</v>
      </c>
      <c r="F661" s="9">
        <f>IF('De la BASE'!F657&gt;0,'De la BASE'!F657,'De la BASE'!F657+0.001)</f>
        <v>0.038717929362</v>
      </c>
      <c r="G661" s="15">
        <v>34820</v>
      </c>
    </row>
    <row r="662" spans="1:7" ht="12.75">
      <c r="A662" s="30" t="str">
        <f>'De la BASE'!A658</f>
        <v>357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0.024941159425</v>
      </c>
      <c r="F662" s="9">
        <f>IF('De la BASE'!F658&gt;0,'De la BASE'!F658,'De la BASE'!F658+0.001)</f>
        <v>0.024941159425</v>
      </c>
      <c r="G662" s="15">
        <v>34851</v>
      </c>
    </row>
    <row r="663" spans="1:7" ht="12.75">
      <c r="A663" s="30" t="str">
        <f>'De la BASE'!A659</f>
        <v>357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0.015919219696</v>
      </c>
      <c r="F663" s="9">
        <f>IF('De la BASE'!F659&gt;0,'De la BASE'!F659,'De la BASE'!F659+0.001)</f>
        <v>0.015919219696</v>
      </c>
      <c r="G663" s="15">
        <v>34881</v>
      </c>
    </row>
    <row r="664" spans="1:7" ht="12.75">
      <c r="A664" s="30" t="str">
        <f>'De la BASE'!A660</f>
        <v>357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0.012239277968</v>
      </c>
      <c r="F664" s="9">
        <f>IF('De la BASE'!F660&gt;0,'De la BASE'!F660,'De la BASE'!F660+0.001)</f>
        <v>0.012239277968</v>
      </c>
      <c r="G664" s="15">
        <v>34912</v>
      </c>
    </row>
    <row r="665" spans="1:7" ht="12.75">
      <c r="A665" s="30" t="str">
        <f>'De la BASE'!A661</f>
        <v>357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0.010212840278</v>
      </c>
      <c r="F665" s="9">
        <f>IF('De la BASE'!F661&gt;0,'De la BASE'!F661,'De la BASE'!F661+0.001)</f>
        <v>0.010212840278</v>
      </c>
      <c r="G665" s="15">
        <v>34943</v>
      </c>
    </row>
    <row r="666" spans="1:7" ht="12.75">
      <c r="A666" s="30" t="str">
        <f>'De la BASE'!A662</f>
        <v>357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0.007045010479</v>
      </c>
      <c r="F666" s="9">
        <f>IF('De la BASE'!F662&gt;0,'De la BASE'!F662,'De la BASE'!F662+0.001)</f>
        <v>0.007045010479</v>
      </c>
      <c r="G666" s="15">
        <v>34973</v>
      </c>
    </row>
    <row r="667" spans="1:7" ht="12.75">
      <c r="A667" s="30" t="str">
        <f>'De la BASE'!A663</f>
        <v>357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0.042506195352</v>
      </c>
      <c r="F667" s="9">
        <f>IF('De la BASE'!F663&gt;0,'De la BASE'!F663,'De la BASE'!F663+0.001)</f>
        <v>0.042506195352</v>
      </c>
      <c r="G667" s="15">
        <v>35004</v>
      </c>
    </row>
    <row r="668" spans="1:7" ht="12.75">
      <c r="A668" s="30" t="str">
        <f>'De la BASE'!A664</f>
        <v>357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0.381417162896</v>
      </c>
      <c r="F668" s="9">
        <f>IF('De la BASE'!F664&gt;0,'De la BASE'!F664,'De la BASE'!F664+0.001)</f>
        <v>0.381417162896</v>
      </c>
      <c r="G668" s="15">
        <v>35034</v>
      </c>
    </row>
    <row r="669" spans="1:7" ht="12.75">
      <c r="A669" s="30" t="str">
        <f>'De la BASE'!A665</f>
        <v>357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0.078668207464</v>
      </c>
      <c r="F669" s="9">
        <f>IF('De la BASE'!F665&gt;0,'De la BASE'!F665,'De la BASE'!F665+0.001)</f>
        <v>0.078668207464</v>
      </c>
      <c r="G669" s="15">
        <v>35065</v>
      </c>
    </row>
    <row r="670" spans="1:7" ht="12.75">
      <c r="A670" s="30" t="str">
        <f>'De la BASE'!A666</f>
        <v>357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0.04778022934</v>
      </c>
      <c r="F670" s="9">
        <f>IF('De la BASE'!F666&gt;0,'De la BASE'!F666,'De la BASE'!F666+0.001)</f>
        <v>0.04778022934</v>
      </c>
      <c r="G670" s="15">
        <v>35096</v>
      </c>
    </row>
    <row r="671" spans="1:7" ht="12.75">
      <c r="A671" s="30" t="str">
        <f>'De la BASE'!A667</f>
        <v>357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0.040456752906</v>
      </c>
      <c r="F671" s="9">
        <f>IF('De la BASE'!F667&gt;0,'De la BASE'!F667,'De la BASE'!F667+0.001)</f>
        <v>0.040456752906</v>
      </c>
      <c r="G671" s="15">
        <v>35125</v>
      </c>
    </row>
    <row r="672" spans="1:7" ht="12.75">
      <c r="A672" s="30" t="str">
        <f>'De la BASE'!A668</f>
        <v>357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0.03554430425</v>
      </c>
      <c r="F672" s="9">
        <f>IF('De la BASE'!F668&gt;0,'De la BASE'!F668,'De la BASE'!F668+0.001)</f>
        <v>0.03554430425</v>
      </c>
      <c r="G672" s="15">
        <v>35156</v>
      </c>
    </row>
    <row r="673" spans="1:7" ht="12.75">
      <c r="A673" s="30" t="str">
        <f>'De la BASE'!A669</f>
        <v>357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0.027806852656</v>
      </c>
      <c r="F673" s="9">
        <f>IF('De la BASE'!F669&gt;0,'De la BASE'!F669,'De la BASE'!F669+0.001)</f>
        <v>0.027806852656</v>
      </c>
      <c r="G673" s="15">
        <v>35186</v>
      </c>
    </row>
    <row r="674" spans="1:7" ht="12.75">
      <c r="A674" s="30" t="str">
        <f>'De la BASE'!A670</f>
        <v>357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0.0165941313</v>
      </c>
      <c r="F674" s="9">
        <f>IF('De la BASE'!F670&gt;0,'De la BASE'!F670,'De la BASE'!F670+0.001)</f>
        <v>0.0165941313</v>
      </c>
      <c r="G674" s="15">
        <v>35217</v>
      </c>
    </row>
    <row r="675" spans="1:7" ht="12.75">
      <c r="A675" s="30" t="str">
        <f>'De la BASE'!A671</f>
        <v>357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0.007028741832</v>
      </c>
      <c r="F675" s="9">
        <f>IF('De la BASE'!F671&gt;0,'De la BASE'!F671,'De la BASE'!F671+0.001)</f>
        <v>0.007028741832</v>
      </c>
      <c r="G675" s="15">
        <v>35247</v>
      </c>
    </row>
    <row r="676" spans="1:7" ht="12.75">
      <c r="A676" s="30" t="str">
        <f>'De la BASE'!A672</f>
        <v>357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0.00325181742</v>
      </c>
      <c r="F676" s="9">
        <f>IF('De la BASE'!F672&gt;0,'De la BASE'!F672,'De la BASE'!F672+0.001)</f>
        <v>0.00325181742</v>
      </c>
      <c r="G676" s="15">
        <v>35278</v>
      </c>
    </row>
    <row r="677" spans="1:7" ht="12.75">
      <c r="A677" s="30" t="str">
        <f>'De la BASE'!A673</f>
        <v>357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0.0022287357</v>
      </c>
      <c r="F677" s="9">
        <f>IF('De la BASE'!F673&gt;0,'De la BASE'!F673,'De la BASE'!F673+0.001)</f>
        <v>0.0022287357</v>
      </c>
      <c r="G677" s="15">
        <v>35309</v>
      </c>
    </row>
    <row r="678" spans="1:7" ht="12.75">
      <c r="A678" s="30" t="str">
        <f>'De la BASE'!A674</f>
        <v>357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0.00158230968</v>
      </c>
      <c r="F678" s="9">
        <f>IF('De la BASE'!F674&gt;0,'De la BASE'!F674,'De la BASE'!F674+0.001)</f>
        <v>0.00158230968</v>
      </c>
      <c r="G678" s="15">
        <v>35339</v>
      </c>
    </row>
    <row r="679" spans="1:7" ht="12.75">
      <c r="A679" s="30" t="str">
        <f>'De la BASE'!A675</f>
        <v>357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0.013083845106</v>
      </c>
      <c r="F679" s="9">
        <f>IF('De la BASE'!F675&gt;0,'De la BASE'!F675,'De la BASE'!F675+0.001)</f>
        <v>0.013083845106</v>
      </c>
      <c r="G679" s="15">
        <v>35370</v>
      </c>
    </row>
    <row r="680" spans="1:7" ht="12.75">
      <c r="A680" s="30" t="str">
        <f>'De la BASE'!A676</f>
        <v>357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0.040426926856</v>
      </c>
      <c r="F680" s="9">
        <f>IF('De la BASE'!F676&gt;0,'De la BASE'!F676,'De la BASE'!F676+0.001)</f>
        <v>0.040426926856</v>
      </c>
      <c r="G680" s="15">
        <v>35400</v>
      </c>
    </row>
    <row r="681" spans="1:7" ht="12.75">
      <c r="A681" s="30" t="str">
        <f>'De la BASE'!A677</f>
        <v>357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0.848890202253</v>
      </c>
      <c r="F681" s="9">
        <f>IF('De la BASE'!F677&gt;0,'De la BASE'!F677,'De la BASE'!F677+0.001)</f>
        <v>0.848890202253</v>
      </c>
      <c r="G681" s="15">
        <v>35431</v>
      </c>
    </row>
    <row r="682" spans="1:7" ht="12.75">
      <c r="A682" s="30" t="str">
        <f>'De la BASE'!A678</f>
        <v>357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0.5066746386</v>
      </c>
      <c r="F682" s="9">
        <f>IF('De la BASE'!F678&gt;0,'De la BASE'!F678,'De la BASE'!F678+0.001)</f>
        <v>0.5066746386</v>
      </c>
      <c r="G682" s="15">
        <v>35462</v>
      </c>
    </row>
    <row r="683" spans="1:7" ht="12.75">
      <c r="A683" s="30" t="str">
        <f>'De la BASE'!A679</f>
        <v>357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0.210439073433</v>
      </c>
      <c r="F683" s="9">
        <f>IF('De la BASE'!F679&gt;0,'De la BASE'!F679,'De la BASE'!F679+0.001)</f>
        <v>0.210439073433</v>
      </c>
      <c r="G683" s="15">
        <v>35490</v>
      </c>
    </row>
    <row r="684" spans="1:7" ht="12.75">
      <c r="A684" s="30" t="str">
        <f>'De la BASE'!A680</f>
        <v>357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0.156518943945</v>
      </c>
      <c r="F684" s="9">
        <f>IF('De la BASE'!F680&gt;0,'De la BASE'!F680,'De la BASE'!F680+0.001)</f>
        <v>0.156518943945</v>
      </c>
      <c r="G684" s="15">
        <v>35521</v>
      </c>
    </row>
    <row r="685" spans="1:7" ht="12.75">
      <c r="A685" s="30" t="str">
        <f>'De la BASE'!A681</f>
        <v>357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0.358137163422</v>
      </c>
      <c r="F685" s="9">
        <f>IF('De la BASE'!F681&gt;0,'De la BASE'!F681,'De la BASE'!F681+0.001)</f>
        <v>0.358137163422</v>
      </c>
      <c r="G685" s="15">
        <v>35551</v>
      </c>
    </row>
    <row r="686" spans="1:7" ht="12.75">
      <c r="A686" s="30" t="str">
        <f>'De la BASE'!A682</f>
        <v>357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0.283072107234</v>
      </c>
      <c r="F686" s="9">
        <f>IF('De la BASE'!F682&gt;0,'De la BASE'!F682,'De la BASE'!F682+0.001)</f>
        <v>0.283072107234</v>
      </c>
      <c r="G686" s="15">
        <v>35582</v>
      </c>
    </row>
    <row r="687" spans="1:7" ht="12.75">
      <c r="A687" s="30" t="str">
        <f>'De la BASE'!A683</f>
        <v>357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0.23839477945</v>
      </c>
      <c r="F687" s="9">
        <f>IF('De la BASE'!F683&gt;0,'De la BASE'!F683,'De la BASE'!F683+0.001)</f>
        <v>0.23839477945</v>
      </c>
      <c r="G687" s="15">
        <v>35612</v>
      </c>
    </row>
    <row r="688" spans="1:7" ht="12.75">
      <c r="A688" s="30" t="str">
        <f>'De la BASE'!A684</f>
        <v>357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0.154357922646</v>
      </c>
      <c r="F688" s="9">
        <f>IF('De la BASE'!F684&gt;0,'De la BASE'!F684,'De la BASE'!F684+0.001)</f>
        <v>0.154357922646</v>
      </c>
      <c r="G688" s="15">
        <v>35643</v>
      </c>
    </row>
    <row r="689" spans="1:7" ht="12.75">
      <c r="A689" s="30" t="str">
        <f>'De la BASE'!A685</f>
        <v>357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0.078367889896</v>
      </c>
      <c r="F689" s="9">
        <f>IF('De la BASE'!F685&gt;0,'De la BASE'!F685,'De la BASE'!F685+0.001)</f>
        <v>0.078367889896</v>
      </c>
      <c r="G689" s="15">
        <v>35674</v>
      </c>
    </row>
    <row r="690" spans="1:7" ht="12.75">
      <c r="A690" s="30" t="str">
        <f>'De la BASE'!A686</f>
        <v>357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0.053852173685</v>
      </c>
      <c r="F690" s="9">
        <f>IF('De la BASE'!F686&gt;0,'De la BASE'!F686,'De la BASE'!F686+0.001)</f>
        <v>0.053852173685</v>
      </c>
      <c r="G690" s="15">
        <v>35704</v>
      </c>
    </row>
    <row r="691" spans="1:7" ht="12.75">
      <c r="A691" s="30" t="str">
        <f>'De la BASE'!A687</f>
        <v>357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0.58481517567</v>
      </c>
      <c r="F691" s="9">
        <f>IF('De la BASE'!F687&gt;0,'De la BASE'!F687,'De la BASE'!F687+0.001)</f>
        <v>0.58481517567</v>
      </c>
      <c r="G691" s="15">
        <v>35735</v>
      </c>
    </row>
    <row r="692" spans="1:7" ht="12.75">
      <c r="A692" s="30" t="str">
        <f>'De la BASE'!A688</f>
        <v>357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0.84728294406</v>
      </c>
      <c r="F692" s="9">
        <f>IF('De la BASE'!F688&gt;0,'De la BASE'!F688,'De la BASE'!F688+0.001)</f>
        <v>0.84728294406</v>
      </c>
      <c r="G692" s="15">
        <v>35765</v>
      </c>
    </row>
    <row r="693" spans="1:7" ht="12.75">
      <c r="A693" s="30" t="str">
        <f>'De la BASE'!A689</f>
        <v>357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0.70809919427</v>
      </c>
      <c r="F693" s="9">
        <f>IF('De la BASE'!F689&gt;0,'De la BASE'!F689,'De la BASE'!F689+0.001)</f>
        <v>0.70809919427</v>
      </c>
      <c r="G693" s="15">
        <v>35796</v>
      </c>
    </row>
    <row r="694" spans="1:7" ht="12.75">
      <c r="A694" s="30" t="str">
        <f>'De la BASE'!A690</f>
        <v>357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0.365635984192</v>
      </c>
      <c r="F694" s="9">
        <f>IF('De la BASE'!F690&gt;0,'De la BASE'!F690,'De la BASE'!F690+0.001)</f>
        <v>0.365635984192</v>
      </c>
      <c r="G694" s="15">
        <v>35827</v>
      </c>
    </row>
    <row r="695" spans="1:7" ht="12.75">
      <c r="A695" s="30" t="str">
        <f>'De la BASE'!A691</f>
        <v>357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0.228562209629</v>
      </c>
      <c r="F695" s="9">
        <f>IF('De la BASE'!F691&gt;0,'De la BASE'!F691,'De la BASE'!F691+0.001)</f>
        <v>0.228562209629</v>
      </c>
      <c r="G695" s="15">
        <v>35855</v>
      </c>
    </row>
    <row r="696" spans="1:7" ht="12.75">
      <c r="A696" s="30" t="str">
        <f>'De la BASE'!A692</f>
        <v>357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0.647947891083</v>
      </c>
      <c r="F696" s="9">
        <f>IF('De la BASE'!F692&gt;0,'De la BASE'!F692,'De la BASE'!F692+0.001)</f>
        <v>0.647947891083</v>
      </c>
      <c r="G696" s="15">
        <v>35886</v>
      </c>
    </row>
    <row r="697" spans="1:7" ht="12.75">
      <c r="A697" s="30" t="str">
        <f>'De la BASE'!A693</f>
        <v>357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0.852673236774</v>
      </c>
      <c r="F697" s="9">
        <f>IF('De la BASE'!F693&gt;0,'De la BASE'!F693,'De la BASE'!F693+0.001)</f>
        <v>0.852673236774</v>
      </c>
      <c r="G697" s="15">
        <v>35916</v>
      </c>
    </row>
    <row r="698" spans="1:7" ht="12.75">
      <c r="A698" s="30" t="str">
        <f>'De la BASE'!A694</f>
        <v>357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0.563923044912</v>
      </c>
      <c r="F698" s="9">
        <f>IF('De la BASE'!F694&gt;0,'De la BASE'!F694,'De la BASE'!F694+0.001)</f>
        <v>0.563923044912</v>
      </c>
      <c r="G698" s="15">
        <v>35947</v>
      </c>
    </row>
    <row r="699" spans="1:7" ht="12.75">
      <c r="A699" s="30" t="str">
        <f>'De la BASE'!A695</f>
        <v>357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0.240473562818</v>
      </c>
      <c r="F699" s="9">
        <f>IF('De la BASE'!F695&gt;0,'De la BASE'!F695,'De la BASE'!F695+0.001)</f>
        <v>0.240473562818</v>
      </c>
      <c r="G699" s="15">
        <v>35977</v>
      </c>
    </row>
    <row r="700" spans="1:7" ht="12.75">
      <c r="A700" s="30" t="str">
        <f>'De la BASE'!A696</f>
        <v>357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0.1074749547</v>
      </c>
      <c r="F700" s="9">
        <f>IF('De la BASE'!F696&gt;0,'De la BASE'!F696,'De la BASE'!F696+0.001)</f>
        <v>0.1074749547</v>
      </c>
      <c r="G700" s="15">
        <v>36008</v>
      </c>
    </row>
    <row r="701" spans="1:7" ht="12.75">
      <c r="A701" s="30" t="str">
        <f>'De la BASE'!A697</f>
        <v>357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0.10354544088</v>
      </c>
      <c r="F701" s="9">
        <f>IF('De la BASE'!F697&gt;0,'De la BASE'!F697,'De la BASE'!F697+0.001)</f>
        <v>0.10354544088</v>
      </c>
      <c r="G701" s="15">
        <v>36039</v>
      </c>
    </row>
    <row r="702" spans="1:7" ht="12.75">
      <c r="A702" s="30" t="str">
        <f>'De la BASE'!A698</f>
        <v>357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0.06547752333</v>
      </c>
      <c r="F702" s="9">
        <f>IF('De la BASE'!F698&gt;0,'De la BASE'!F698,'De la BASE'!F698+0.001)</f>
        <v>0.06547752333</v>
      </c>
      <c r="G702" s="15">
        <v>36069</v>
      </c>
    </row>
    <row r="703" spans="1:7" ht="12.75">
      <c r="A703" s="30" t="str">
        <f>'De la BASE'!A699</f>
        <v>357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0.061232899264</v>
      </c>
      <c r="F703" s="9">
        <f>IF('De la BASE'!F699&gt;0,'De la BASE'!F699,'De la BASE'!F699+0.001)</f>
        <v>0.061232899264</v>
      </c>
      <c r="G703" s="15">
        <v>36100</v>
      </c>
    </row>
    <row r="704" spans="1:7" ht="12.75">
      <c r="A704" s="30" t="str">
        <f>'De la BASE'!A700</f>
        <v>357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0.0548726879</v>
      </c>
      <c r="F704" s="9">
        <f>IF('De la BASE'!F700&gt;0,'De la BASE'!F700,'De la BASE'!F700+0.001)</f>
        <v>0.0548726879</v>
      </c>
      <c r="G704" s="15">
        <v>36130</v>
      </c>
    </row>
    <row r="705" spans="1:7" ht="12.75">
      <c r="A705" s="30" t="str">
        <f>'De la BASE'!A701</f>
        <v>357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0.094070234174</v>
      </c>
      <c r="F705" s="9">
        <f>IF('De la BASE'!F701&gt;0,'De la BASE'!F701,'De la BASE'!F701+0.001)</f>
        <v>0.094070234174</v>
      </c>
      <c r="G705" s="15">
        <v>36161</v>
      </c>
    </row>
    <row r="706" spans="1:7" ht="12.75">
      <c r="A706" s="30" t="str">
        <f>'De la BASE'!A702</f>
        <v>357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0.10159769466</v>
      </c>
      <c r="F706" s="9">
        <f>IF('De la BASE'!F702&gt;0,'De la BASE'!F702,'De la BASE'!F702+0.001)</f>
        <v>0.10159769466</v>
      </c>
      <c r="G706" s="15">
        <v>36192</v>
      </c>
    </row>
    <row r="707" spans="1:7" ht="12.75">
      <c r="A707" s="30" t="str">
        <f>'De la BASE'!A703</f>
        <v>357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0.120649396416</v>
      </c>
      <c r="F707" s="9">
        <f>IF('De la BASE'!F703&gt;0,'De la BASE'!F703,'De la BASE'!F703+0.001)</f>
        <v>0.120649396416</v>
      </c>
      <c r="G707" s="15">
        <v>36220</v>
      </c>
    </row>
    <row r="708" spans="1:7" ht="12.75">
      <c r="A708" s="30" t="str">
        <f>'De la BASE'!A704</f>
        <v>357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0.214551004858</v>
      </c>
      <c r="F708" s="9">
        <f>IF('De la BASE'!F704&gt;0,'De la BASE'!F704,'De la BASE'!F704+0.001)</f>
        <v>0.214551004858</v>
      </c>
      <c r="G708" s="15">
        <v>36251</v>
      </c>
    </row>
    <row r="709" spans="1:7" ht="12.75">
      <c r="A709" s="30" t="str">
        <f>'De la BASE'!A705</f>
        <v>357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0.20791067614</v>
      </c>
      <c r="F709" s="9">
        <f>IF('De la BASE'!F705&gt;0,'De la BASE'!F705,'De la BASE'!F705+0.001)</f>
        <v>0.20791067614</v>
      </c>
      <c r="G709" s="15">
        <v>36281</v>
      </c>
    </row>
    <row r="710" spans="1:7" ht="12.75">
      <c r="A710" s="30" t="str">
        <f>'De la BASE'!A706</f>
        <v>357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0.144743595744</v>
      </c>
      <c r="F710" s="9">
        <f>IF('De la BASE'!F706&gt;0,'De la BASE'!F706,'De la BASE'!F706+0.001)</f>
        <v>0.144743595744</v>
      </c>
      <c r="G710" s="15">
        <v>36312</v>
      </c>
    </row>
    <row r="711" spans="1:7" ht="12.75">
      <c r="A711" s="30" t="str">
        <f>'De la BASE'!A707</f>
        <v>357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0.152453414876</v>
      </c>
      <c r="F711" s="9">
        <f>IF('De la BASE'!F707&gt;0,'De la BASE'!F707,'De la BASE'!F707+0.001)</f>
        <v>0.152453414876</v>
      </c>
      <c r="G711" s="15">
        <v>36342</v>
      </c>
    </row>
    <row r="712" spans="1:7" ht="12.75">
      <c r="A712" s="30" t="str">
        <f>'De la BASE'!A708</f>
        <v>357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0.07877125386</v>
      </c>
      <c r="F712" s="9">
        <f>IF('De la BASE'!F708&gt;0,'De la BASE'!F708,'De la BASE'!F708+0.001)</f>
        <v>0.07877125386</v>
      </c>
      <c r="G712" s="15">
        <v>36373</v>
      </c>
    </row>
    <row r="713" spans="1:7" ht="12.75">
      <c r="A713" s="30" t="str">
        <f>'De la BASE'!A709</f>
        <v>357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0.09956491363</v>
      </c>
      <c r="F713" s="9">
        <f>IF('De la BASE'!F709&gt;0,'De la BASE'!F709,'De la BASE'!F709+0.001)</f>
        <v>0.09956491363</v>
      </c>
      <c r="G713" s="15">
        <v>36404</v>
      </c>
    </row>
    <row r="714" spans="1:7" ht="12.75">
      <c r="A714" s="30" t="str">
        <f>'De la BASE'!A710</f>
        <v>357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0.541779435306</v>
      </c>
      <c r="F714" s="9">
        <f>IF('De la BASE'!F710&gt;0,'De la BASE'!F710,'De la BASE'!F710+0.001)</f>
        <v>0.541779435306</v>
      </c>
      <c r="G714" s="15">
        <v>36434</v>
      </c>
    </row>
    <row r="715" spans="1:7" ht="12.75">
      <c r="A715" s="30" t="str">
        <f>'De la BASE'!A711</f>
        <v>357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0.268837020065</v>
      </c>
      <c r="F715" s="9">
        <f>IF('De la BASE'!F711&gt;0,'De la BASE'!F711,'De la BASE'!F711+0.001)</f>
        <v>0.268837020065</v>
      </c>
      <c r="G715" s="15">
        <v>36465</v>
      </c>
    </row>
    <row r="716" spans="1:7" ht="12.75">
      <c r="A716" s="30" t="str">
        <f>'De la BASE'!A712</f>
        <v>357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0.3631908224</v>
      </c>
      <c r="F716" s="9">
        <f>IF('De la BASE'!F712&gt;0,'De la BASE'!F712,'De la BASE'!F712+0.001)</f>
        <v>0.3631908224</v>
      </c>
      <c r="G716" s="15">
        <v>36495</v>
      </c>
    </row>
    <row r="717" spans="1:7" ht="12.75">
      <c r="A717" s="30" t="str">
        <f>'De la BASE'!A713</f>
        <v>357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0.10833404715</v>
      </c>
      <c r="F717" s="9">
        <f>IF('De la BASE'!F713&gt;0,'De la BASE'!F713,'De la BASE'!F713+0.001)</f>
        <v>0.10833404715</v>
      </c>
      <c r="G717" s="15">
        <v>36526</v>
      </c>
    </row>
    <row r="718" spans="1:7" ht="12.75">
      <c r="A718" s="30" t="str">
        <f>'De la BASE'!A714</f>
        <v>357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0.096211654656</v>
      </c>
      <c r="F718" s="9">
        <f>IF('De la BASE'!F714&gt;0,'De la BASE'!F714,'De la BASE'!F714+0.001)</f>
        <v>0.096211654656</v>
      </c>
      <c r="G718" s="15">
        <v>36557</v>
      </c>
    </row>
    <row r="719" spans="1:7" ht="12.75">
      <c r="A719" s="30" t="str">
        <f>'De la BASE'!A715</f>
        <v>357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0.099202792608</v>
      </c>
      <c r="F719" s="9">
        <f>IF('De la BASE'!F715&gt;0,'De la BASE'!F715,'De la BASE'!F715+0.001)</f>
        <v>0.099202792608</v>
      </c>
      <c r="G719" s="15">
        <v>36586</v>
      </c>
    </row>
    <row r="720" spans="1:7" ht="12.75">
      <c r="A720" s="30" t="str">
        <f>'De la BASE'!A716</f>
        <v>357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0.476893605</v>
      </c>
      <c r="F720" s="9">
        <f>IF('De la BASE'!F716&gt;0,'De la BASE'!F716,'De la BASE'!F716+0.001)</f>
        <v>0.476893605</v>
      </c>
      <c r="G720" s="15">
        <v>36617</v>
      </c>
    </row>
    <row r="721" spans="1:7" ht="12.75">
      <c r="A721" s="30" t="str">
        <f>'De la BASE'!A717</f>
        <v>357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0.350714535033</v>
      </c>
      <c r="F721" s="9">
        <f>IF('De la BASE'!F717&gt;0,'De la BASE'!F717,'De la BASE'!F717+0.001)</f>
        <v>0.350714535033</v>
      </c>
      <c r="G721" s="15">
        <v>36647</v>
      </c>
    </row>
    <row r="722" spans="1:7" ht="12.75">
      <c r="A722" s="30" t="str">
        <f>'De la BASE'!A718</f>
        <v>357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0.17749079065</v>
      </c>
      <c r="F722" s="9">
        <f>IF('De la BASE'!F718&gt;0,'De la BASE'!F718,'De la BASE'!F718+0.001)</f>
        <v>0.17749079065</v>
      </c>
      <c r="G722" s="15">
        <v>36678</v>
      </c>
    </row>
    <row r="723" spans="1:7" ht="12.75">
      <c r="A723" s="30" t="str">
        <f>'De la BASE'!A719</f>
        <v>357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0.081501706685</v>
      </c>
      <c r="F723" s="9">
        <f>IF('De la BASE'!F719&gt;0,'De la BASE'!F719,'De la BASE'!F719+0.001)</f>
        <v>0.081501706685</v>
      </c>
      <c r="G723" s="15">
        <v>36708</v>
      </c>
    </row>
    <row r="724" spans="1:7" ht="12.75">
      <c r="A724" s="30" t="str">
        <f>'De la BASE'!A720</f>
        <v>357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0.045225337251</v>
      </c>
      <c r="F724" s="9">
        <f>IF('De la BASE'!F720&gt;0,'De la BASE'!F720,'De la BASE'!F720+0.001)</f>
        <v>0.045225337251</v>
      </c>
      <c r="G724" s="15">
        <v>36739</v>
      </c>
    </row>
    <row r="725" spans="1:7" ht="12.75">
      <c r="A725" s="30" t="str">
        <f>'De la BASE'!A721</f>
        <v>357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0.032737137664</v>
      </c>
      <c r="F725" s="9">
        <f>IF('De la BASE'!F721&gt;0,'De la BASE'!F721,'De la BASE'!F721+0.001)</f>
        <v>0.032737137664</v>
      </c>
      <c r="G725" s="15">
        <v>36770</v>
      </c>
    </row>
    <row r="726" spans="1:7" ht="12.75">
      <c r="A726" s="30" t="str">
        <f>'De la BASE'!A722</f>
        <v>357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0.05377815938</v>
      </c>
      <c r="F726" s="9">
        <f>IF('De la BASE'!F722&gt;0,'De la BASE'!F722,'De la BASE'!F722+0.001)</f>
        <v>0.05377815938</v>
      </c>
      <c r="G726" s="15">
        <v>36800</v>
      </c>
    </row>
    <row r="727" spans="1:7" ht="12.75">
      <c r="A727" s="30" t="str">
        <f>'De la BASE'!A723</f>
        <v>357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0.727552016496</v>
      </c>
      <c r="F727" s="9">
        <f>IF('De la BASE'!F723&gt;0,'De la BASE'!F723,'De la BASE'!F723+0.001)</f>
        <v>0.727552016496</v>
      </c>
      <c r="G727" s="15">
        <v>36831</v>
      </c>
    </row>
    <row r="728" spans="1:7" ht="12.75">
      <c r="A728" s="30" t="str">
        <f>'De la BASE'!A724</f>
        <v>357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1.037397267008</v>
      </c>
      <c r="F728" s="9">
        <f>IF('De la BASE'!F724&gt;0,'De la BASE'!F724,'De la BASE'!F724+0.001)</f>
        <v>1.037397267008</v>
      </c>
      <c r="G728" s="15">
        <v>36861</v>
      </c>
    </row>
    <row r="729" spans="1:7" ht="12.75">
      <c r="A729" s="30" t="str">
        <f>'De la BASE'!A725</f>
        <v>357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1.408848105191</v>
      </c>
      <c r="F729" s="9">
        <f>IF('De la BASE'!F725&gt;0,'De la BASE'!F725,'De la BASE'!F725+0.001)</f>
        <v>1.408848105191</v>
      </c>
      <c r="G729" s="15">
        <v>36892</v>
      </c>
    </row>
    <row r="730" spans="1:7" ht="12.75">
      <c r="A730" s="30" t="str">
        <f>'De la BASE'!A726</f>
        <v>357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0.688912027175</v>
      </c>
      <c r="F730" s="9">
        <f>IF('De la BASE'!F726&gt;0,'De la BASE'!F726,'De la BASE'!F726+0.001)</f>
        <v>0.688912027175</v>
      </c>
      <c r="G730" s="15">
        <v>36923</v>
      </c>
    </row>
    <row r="731" spans="1:7" ht="12.75">
      <c r="A731" s="30" t="str">
        <f>'De la BASE'!A727</f>
        <v>357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1.52810504343</v>
      </c>
      <c r="F731" s="9">
        <f>IF('De la BASE'!F727&gt;0,'De la BASE'!F727,'De la BASE'!F727+0.001)</f>
        <v>1.52810504343</v>
      </c>
      <c r="G731" s="15">
        <v>36951</v>
      </c>
    </row>
    <row r="732" spans="1:7" ht="12.75">
      <c r="A732" s="30" t="str">
        <f>'De la BASE'!A728</f>
        <v>357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0.533740758705</v>
      </c>
      <c r="F732" s="9">
        <f>IF('De la BASE'!F728&gt;0,'De la BASE'!F728,'De la BASE'!F728+0.001)</f>
        <v>0.533740758705</v>
      </c>
      <c r="G732" s="15">
        <v>36982</v>
      </c>
    </row>
    <row r="733" spans="1:7" ht="12.75">
      <c r="A733" s="30" t="str">
        <f>'De la BASE'!A729</f>
        <v>357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0.252809875824</v>
      </c>
      <c r="F733" s="9">
        <f>IF('De la BASE'!F729&gt;0,'De la BASE'!F729,'De la BASE'!F729+0.001)</f>
        <v>0.252809875824</v>
      </c>
      <c r="G733" s="15">
        <v>37012</v>
      </c>
    </row>
    <row r="734" spans="1:7" ht="12.75">
      <c r="A734" s="30" t="str">
        <f>'De la BASE'!A730</f>
        <v>357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0.106418094846</v>
      </c>
      <c r="F734" s="9">
        <f>IF('De la BASE'!F730&gt;0,'De la BASE'!F730,'De la BASE'!F730+0.001)</f>
        <v>0.106418094846</v>
      </c>
      <c r="G734" s="15">
        <v>37043</v>
      </c>
    </row>
    <row r="735" spans="1:7" ht="12.75">
      <c r="A735" s="30" t="str">
        <f>'De la BASE'!A731</f>
        <v>357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0.058435472256</v>
      </c>
      <c r="F735" s="9">
        <f>IF('De la BASE'!F731&gt;0,'De la BASE'!F731,'De la BASE'!F731+0.001)</f>
        <v>0.058435472256</v>
      </c>
      <c r="G735" s="15">
        <v>37073</v>
      </c>
    </row>
    <row r="736" spans="1:7" ht="12.75">
      <c r="A736" s="30" t="str">
        <f>'De la BASE'!A732</f>
        <v>357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0.039767013911</v>
      </c>
      <c r="F736" s="9">
        <f>IF('De la BASE'!F732&gt;0,'De la BASE'!F732,'De la BASE'!F732+0.001)</f>
        <v>0.039767013911</v>
      </c>
      <c r="G736" s="15">
        <v>37104</v>
      </c>
    </row>
    <row r="737" spans="1:7" ht="12.75">
      <c r="A737" s="30" t="str">
        <f>'De la BASE'!A733</f>
        <v>357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0.02456132042</v>
      </c>
      <c r="F737" s="9">
        <f>IF('De la BASE'!F733&gt;0,'De la BASE'!F733,'De la BASE'!F733+0.001)</f>
        <v>0.02456132042</v>
      </c>
      <c r="G737" s="15">
        <v>37135</v>
      </c>
    </row>
    <row r="738" spans="1:7" ht="12.75">
      <c r="A738" s="30" t="str">
        <f>'De la BASE'!A734</f>
        <v>357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0.077452107304</v>
      </c>
      <c r="F738" s="9">
        <f>IF('De la BASE'!F734&gt;0,'De la BASE'!F734,'De la BASE'!F734+0.001)</f>
        <v>0.077452107304</v>
      </c>
      <c r="G738" s="15">
        <v>37165</v>
      </c>
    </row>
    <row r="739" spans="1:7" ht="12.75">
      <c r="A739" s="30" t="str">
        <f>'De la BASE'!A735</f>
        <v>357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0.045959786033</v>
      </c>
      <c r="F739" s="9">
        <f>IF('De la BASE'!F735&gt;0,'De la BASE'!F735,'De la BASE'!F735+0.001)</f>
        <v>0.045959786033</v>
      </c>
      <c r="G739" s="15">
        <v>37196</v>
      </c>
    </row>
    <row r="740" spans="1:7" ht="12.75">
      <c r="A740" s="30" t="str">
        <f>'De la BASE'!A736</f>
        <v>357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0.02585980674</v>
      </c>
      <c r="F740" s="9">
        <f>IF('De la BASE'!F736&gt;0,'De la BASE'!F736,'De la BASE'!F736+0.001)</f>
        <v>0.02585980674</v>
      </c>
      <c r="G740" s="15">
        <v>37226</v>
      </c>
    </row>
    <row r="741" spans="1:7" ht="12.75">
      <c r="A741" s="30" t="str">
        <f>'De la BASE'!A737</f>
        <v>357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0.0288235304</v>
      </c>
      <c r="F741" s="9">
        <f>IF('De la BASE'!F737&gt;0,'De la BASE'!F737,'De la BASE'!F737+0.001)</f>
        <v>0.0288235304</v>
      </c>
      <c r="G741" s="15">
        <v>37257</v>
      </c>
    </row>
    <row r="742" spans="1:7" ht="12.75">
      <c r="A742" s="30" t="str">
        <f>'De la BASE'!A738</f>
        <v>357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0.030757562838</v>
      </c>
      <c r="F742" s="9">
        <f>IF('De la BASE'!F738&gt;0,'De la BASE'!F738,'De la BASE'!F738+0.001)</f>
        <v>0.030757562838</v>
      </c>
      <c r="G742" s="15">
        <v>37288</v>
      </c>
    </row>
    <row r="743" spans="1:7" ht="12.75">
      <c r="A743" s="30" t="str">
        <f>'De la BASE'!A739</f>
        <v>357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0.0462761334</v>
      </c>
      <c r="F743" s="9">
        <f>IF('De la BASE'!F739&gt;0,'De la BASE'!F739,'De la BASE'!F739+0.001)</f>
        <v>0.0462761334</v>
      </c>
      <c r="G743" s="15">
        <v>37316</v>
      </c>
    </row>
    <row r="744" spans="1:7" ht="12.75">
      <c r="A744" s="30" t="str">
        <f>'De la BASE'!A740</f>
        <v>357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0.036345540744</v>
      </c>
      <c r="F744" s="9">
        <f>IF('De la BASE'!F740&gt;0,'De la BASE'!F740,'De la BASE'!F740+0.001)</f>
        <v>0.036345540744</v>
      </c>
      <c r="G744" s="15">
        <v>37347</v>
      </c>
    </row>
    <row r="745" spans="1:7" ht="12.75">
      <c r="A745" s="30" t="str">
        <f>'De la BASE'!A741</f>
        <v>357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0.04878201468</v>
      </c>
      <c r="F745" s="9">
        <f>IF('De la BASE'!F741&gt;0,'De la BASE'!F741,'De la BASE'!F741+0.001)</f>
        <v>0.04878201468</v>
      </c>
      <c r="G745" s="15">
        <v>37377</v>
      </c>
    </row>
    <row r="746" spans="1:7" ht="12.75">
      <c r="A746" s="30" t="str">
        <f>'De la BASE'!A742</f>
        <v>357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0.03806809182</v>
      </c>
      <c r="F746" s="9">
        <f>IF('De la BASE'!F742&gt;0,'De la BASE'!F742,'De la BASE'!F742+0.001)</f>
        <v>0.03806809182</v>
      </c>
      <c r="G746" s="15">
        <v>37408</v>
      </c>
    </row>
    <row r="747" spans="1:7" ht="12.75">
      <c r="A747" s="30" t="str">
        <f>'De la BASE'!A743</f>
        <v>357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0.025165988444</v>
      </c>
      <c r="F747" s="9">
        <f>IF('De la BASE'!F743&gt;0,'De la BASE'!F743,'De la BASE'!F743+0.001)</f>
        <v>0.025165988444</v>
      </c>
      <c r="G747" s="15">
        <v>37438</v>
      </c>
    </row>
    <row r="748" spans="1:7" ht="12.75">
      <c r="A748" s="30" t="str">
        <f>'De la BASE'!A744</f>
        <v>357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0.023800869558</v>
      </c>
      <c r="F748" s="9">
        <f>IF('De la BASE'!F744&gt;0,'De la BASE'!F744,'De la BASE'!F744+0.001)</f>
        <v>0.023800869558</v>
      </c>
      <c r="G748" s="15">
        <v>37469</v>
      </c>
    </row>
    <row r="749" spans="1:7" ht="12.75">
      <c r="A749" s="30" t="str">
        <f>'De la BASE'!A745</f>
        <v>357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0.02184498351</v>
      </c>
      <c r="F749" s="9">
        <f>IF('De la BASE'!F745&gt;0,'De la BASE'!F745,'De la BASE'!F745+0.001)</f>
        <v>0.02184498351</v>
      </c>
      <c r="G749" s="15">
        <v>37500</v>
      </c>
    </row>
    <row r="750" spans="1:7" ht="12.75">
      <c r="A750" s="30" t="str">
        <f>'De la BASE'!A746</f>
        <v>357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0.081720308428</v>
      </c>
      <c r="F750" s="9">
        <f>IF('De la BASE'!F746&gt;0,'De la BASE'!F746,'De la BASE'!F746+0.001)</f>
        <v>0.081720308428</v>
      </c>
      <c r="G750" s="15">
        <v>37530</v>
      </c>
    </row>
    <row r="751" spans="1:7" ht="12.75">
      <c r="A751" s="30" t="str">
        <f>'De la BASE'!A747</f>
        <v>357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0.202004845999</v>
      </c>
      <c r="F751" s="9">
        <f>IF('De la BASE'!F747&gt;0,'De la BASE'!F747,'De la BASE'!F747+0.001)</f>
        <v>0.202004845999</v>
      </c>
      <c r="G751" s="15">
        <v>37561</v>
      </c>
    </row>
    <row r="752" spans="1:7" ht="12.75">
      <c r="A752" s="30" t="str">
        <f>'De la BASE'!A748</f>
        <v>357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0.330080514008</v>
      </c>
      <c r="F752" s="9">
        <f>IF('De la BASE'!F748&gt;0,'De la BASE'!F748,'De la BASE'!F748+0.001)</f>
        <v>0.330080514008</v>
      </c>
      <c r="G752" s="15">
        <v>37591</v>
      </c>
    </row>
    <row r="753" spans="1:7" ht="12.75">
      <c r="A753" s="30" t="str">
        <f>'De la BASE'!A749</f>
        <v>357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0.301863452778</v>
      </c>
      <c r="F753" s="9">
        <f>IF('De la BASE'!F749&gt;0,'De la BASE'!F749,'De la BASE'!F749+0.001)</f>
        <v>0.301863452778</v>
      </c>
      <c r="G753" s="15">
        <v>37622</v>
      </c>
    </row>
    <row r="754" spans="1:7" ht="12.75">
      <c r="A754" s="30" t="str">
        <f>'De la BASE'!A750</f>
        <v>357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0.257273011152</v>
      </c>
      <c r="F754" s="9">
        <f>IF('De la BASE'!F750&gt;0,'De la BASE'!F750,'De la BASE'!F750+0.001)</f>
        <v>0.257273011152</v>
      </c>
      <c r="G754" s="15">
        <v>37653</v>
      </c>
    </row>
    <row r="755" spans="1:7" ht="12.75">
      <c r="A755" s="30" t="str">
        <f>'De la BASE'!A751</f>
        <v>357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0.21888935901</v>
      </c>
      <c r="F755" s="9">
        <f>IF('De la BASE'!F751&gt;0,'De la BASE'!F751,'De la BASE'!F751+0.001)</f>
        <v>0.21888935901</v>
      </c>
      <c r="G755" s="15">
        <v>37681</v>
      </c>
    </row>
    <row r="756" spans="1:7" ht="12.75">
      <c r="A756" s="30" t="str">
        <f>'De la BASE'!A752</f>
        <v>357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0.17934813687</v>
      </c>
      <c r="F756" s="9">
        <f>IF('De la BASE'!F752&gt;0,'De la BASE'!F752,'De la BASE'!F752+0.001)</f>
        <v>0.17934813687</v>
      </c>
      <c r="G756" s="15">
        <v>37712</v>
      </c>
    </row>
    <row r="757" spans="1:7" ht="12.75">
      <c r="A757" s="30" t="str">
        <f>'De la BASE'!A753</f>
        <v>357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0.079878156658</v>
      </c>
      <c r="F757" s="9">
        <f>IF('De la BASE'!F753&gt;0,'De la BASE'!F753,'De la BASE'!F753+0.001)</f>
        <v>0.079878156658</v>
      </c>
      <c r="G757" s="15">
        <v>37742</v>
      </c>
    </row>
    <row r="758" spans="1:7" ht="12.75">
      <c r="A758" s="30" t="str">
        <f>'De la BASE'!A754</f>
        <v>357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0.038190067284</v>
      </c>
      <c r="F758" s="9">
        <f>IF('De la BASE'!F754&gt;0,'De la BASE'!F754,'De la BASE'!F754+0.001)</f>
        <v>0.038190067284</v>
      </c>
      <c r="G758" s="15">
        <v>37773</v>
      </c>
    </row>
    <row r="759" spans="1:7" ht="12.75">
      <c r="A759" s="30" t="str">
        <f>'De la BASE'!A755</f>
        <v>357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0.0174119028</v>
      </c>
      <c r="F759" s="9">
        <f>IF('De la BASE'!F755&gt;0,'De la BASE'!F755,'De la BASE'!F755+0.001)</f>
        <v>0.0174119028</v>
      </c>
      <c r="G759" s="15">
        <v>37803</v>
      </c>
    </row>
    <row r="760" spans="1:7" ht="12.75">
      <c r="A760" s="30" t="str">
        <f>'De la BASE'!A756</f>
        <v>357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0.012095674053</v>
      </c>
      <c r="F760" s="9">
        <f>IF('De la BASE'!F756&gt;0,'De la BASE'!F756,'De la BASE'!F756+0.001)</f>
        <v>0.012095674053</v>
      </c>
      <c r="G760" s="15">
        <v>37834</v>
      </c>
    </row>
    <row r="761" spans="1:7" ht="12.75">
      <c r="A761" s="30" t="str">
        <f>'De la BASE'!A757</f>
        <v>357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0.021587661612</v>
      </c>
      <c r="F761" s="9">
        <f>IF('De la BASE'!F757&gt;0,'De la BASE'!F757,'De la BASE'!F757+0.001)</f>
        <v>0.021587661612</v>
      </c>
      <c r="G761" s="15">
        <v>37865</v>
      </c>
    </row>
    <row r="762" spans="1:7" ht="12.75">
      <c r="A762" s="30" t="str">
        <f>'De la BASE'!A758</f>
        <v>357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0.157249668132</v>
      </c>
      <c r="F762" s="9">
        <f>IF('De la BASE'!F758&gt;0,'De la BASE'!F758,'De la BASE'!F758+0.001)</f>
        <v>0.157249668132</v>
      </c>
      <c r="G762" s="15">
        <v>37895</v>
      </c>
    </row>
    <row r="763" spans="1:7" ht="12.75">
      <c r="A763" s="30" t="str">
        <f>'De la BASE'!A759</f>
        <v>357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0.099132801036</v>
      </c>
      <c r="F763" s="9">
        <f>IF('De la BASE'!F759&gt;0,'De la BASE'!F759,'De la BASE'!F759+0.001)</f>
        <v>0.099132801036</v>
      </c>
      <c r="G763" s="15">
        <v>37926</v>
      </c>
    </row>
    <row r="764" spans="1:7" ht="12.75">
      <c r="A764" s="30" t="str">
        <f>'De la BASE'!A760</f>
        <v>357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0.067979118996</v>
      </c>
      <c r="F764" s="9">
        <f>IF('De la BASE'!F760&gt;0,'De la BASE'!F760,'De la BASE'!F760+0.001)</f>
        <v>0.067979118996</v>
      </c>
      <c r="G764" s="15">
        <v>37956</v>
      </c>
    </row>
    <row r="765" spans="1:7" ht="12.75">
      <c r="A765" s="30" t="str">
        <f>'De la BASE'!A761</f>
        <v>357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0.414715712199</v>
      </c>
      <c r="F765" s="9">
        <f>IF('De la BASE'!F761&gt;0,'De la BASE'!F761,'De la BASE'!F761+0.001)</f>
        <v>0.414715712199</v>
      </c>
      <c r="G765" s="15">
        <v>37987</v>
      </c>
    </row>
    <row r="766" spans="1:7" ht="12.75">
      <c r="A766" s="30" t="str">
        <f>'De la BASE'!A762</f>
        <v>357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0.405340640075</v>
      </c>
      <c r="F766" s="9">
        <f>IF('De la BASE'!F762&gt;0,'De la BASE'!F762,'De la BASE'!F762+0.001)</f>
        <v>0.405340640075</v>
      </c>
      <c r="G766" s="15">
        <v>38018</v>
      </c>
    </row>
    <row r="767" spans="1:7" ht="12.75">
      <c r="A767" s="30" t="str">
        <f>'De la BASE'!A763</f>
        <v>357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0.523095550908</v>
      </c>
      <c r="F767" s="9">
        <f>IF('De la BASE'!F763&gt;0,'De la BASE'!F763,'De la BASE'!F763+0.001)</f>
        <v>0.523095550908</v>
      </c>
      <c r="G767" s="15">
        <v>38047</v>
      </c>
    </row>
    <row r="768" spans="1:7" ht="12.75">
      <c r="A768" s="30" t="str">
        <f>'De la BASE'!A764</f>
        <v>357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0.698050850792</v>
      </c>
      <c r="F768" s="9">
        <f>IF('De la BASE'!F764&gt;0,'De la BASE'!F764,'De la BASE'!F764+0.001)</f>
        <v>0.698050850792</v>
      </c>
      <c r="G768" s="15">
        <v>38078</v>
      </c>
    </row>
    <row r="769" spans="1:7" ht="12.75">
      <c r="A769" s="30" t="str">
        <f>'De la BASE'!A765</f>
        <v>357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0.455207277258</v>
      </c>
      <c r="F769" s="9">
        <f>IF('De la BASE'!F765&gt;0,'De la BASE'!F765,'De la BASE'!F765+0.001)</f>
        <v>0.455207277258</v>
      </c>
      <c r="G769" s="15">
        <v>38108</v>
      </c>
    </row>
    <row r="770" spans="1:7" ht="12.75">
      <c r="A770" s="30" t="str">
        <f>'De la BASE'!A766</f>
        <v>357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0.265075918316</v>
      </c>
      <c r="F770" s="9">
        <f>IF('De la BASE'!F766&gt;0,'De la BASE'!F766,'De la BASE'!F766+0.001)</f>
        <v>0.265075918316</v>
      </c>
      <c r="G770" s="15">
        <v>38139</v>
      </c>
    </row>
    <row r="771" spans="1:7" ht="12.75">
      <c r="A771" s="30" t="str">
        <f>'De la BASE'!A767</f>
        <v>357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0.10618438851</v>
      </c>
      <c r="F771" s="9">
        <f>IF('De la BASE'!F767&gt;0,'De la BASE'!F767,'De la BASE'!F767+0.001)</f>
        <v>0.10618438851</v>
      </c>
      <c r="G771" s="15">
        <v>38169</v>
      </c>
    </row>
    <row r="772" spans="1:7" ht="12.75">
      <c r="A772" s="30" t="str">
        <f>'De la BASE'!A768</f>
        <v>357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0.051628912328</v>
      </c>
      <c r="F772" s="9">
        <f>IF('De la BASE'!F768&gt;0,'De la BASE'!F768,'De la BASE'!F768+0.001)</f>
        <v>0.051628912328</v>
      </c>
      <c r="G772" s="15">
        <v>38200</v>
      </c>
    </row>
    <row r="773" spans="1:7" ht="12.75">
      <c r="A773" s="30" t="str">
        <f>'De la BASE'!A769</f>
        <v>357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0.026812933458</v>
      </c>
      <c r="F773" s="9">
        <f>IF('De la BASE'!F769&gt;0,'De la BASE'!F769,'De la BASE'!F769+0.001)</f>
        <v>0.026812933458</v>
      </c>
      <c r="G773" s="15">
        <v>38231</v>
      </c>
    </row>
    <row r="774" spans="1:7" ht="12.75">
      <c r="A774" s="30" t="str">
        <f>'De la BASE'!A770</f>
        <v>357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0.144693492948</v>
      </c>
      <c r="F774" s="9">
        <f>IF('De la BASE'!F770&gt;0,'De la BASE'!F770,'De la BASE'!F770+0.001)</f>
        <v>0.144693492948</v>
      </c>
      <c r="G774" s="15">
        <v>38261</v>
      </c>
    </row>
    <row r="775" spans="1:7" ht="12.75">
      <c r="A775" s="30" t="str">
        <f>'De la BASE'!A771</f>
        <v>357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0.072283222469</v>
      </c>
      <c r="F775" s="9">
        <f>IF('De la BASE'!F771&gt;0,'De la BASE'!F771,'De la BASE'!F771+0.001)</f>
        <v>0.072283222469</v>
      </c>
      <c r="G775" s="15">
        <v>38292</v>
      </c>
    </row>
    <row r="776" spans="1:7" ht="12.75">
      <c r="A776" s="30" t="str">
        <f>'De la BASE'!A772</f>
        <v>357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0.062185801475</v>
      </c>
      <c r="F776" s="9">
        <f>IF('De la BASE'!F772&gt;0,'De la BASE'!F772,'De la BASE'!F772+0.001)</f>
        <v>0.062185801475</v>
      </c>
      <c r="G776" s="15">
        <v>38322</v>
      </c>
    </row>
    <row r="777" spans="1:7" ht="12.75">
      <c r="A777" s="30" t="str">
        <f>'De la BASE'!A773</f>
        <v>357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0.036816096356</v>
      </c>
      <c r="F777" s="9">
        <f>IF('De la BASE'!F773&gt;0,'De la BASE'!F773,'De la BASE'!F773+0.001)</f>
        <v>0.036816096356</v>
      </c>
      <c r="G777" s="15">
        <v>38353</v>
      </c>
    </row>
    <row r="778" spans="1:7" ht="12.75">
      <c r="A778" s="30" t="str">
        <f>'De la BASE'!A774</f>
        <v>357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0.026641194332</v>
      </c>
      <c r="F778" s="9">
        <f>IF('De la BASE'!F774&gt;0,'De la BASE'!F774,'De la BASE'!F774+0.001)</f>
        <v>0.026641194332</v>
      </c>
      <c r="G778" s="15">
        <v>38384</v>
      </c>
    </row>
    <row r="779" spans="1:7" ht="12.75">
      <c r="A779" s="30" t="str">
        <f>'De la BASE'!A775</f>
        <v>357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0.05231854755</v>
      </c>
      <c r="F779" s="9">
        <f>IF('De la BASE'!F775&gt;0,'De la BASE'!F775,'De la BASE'!F775+0.001)</f>
        <v>0.05231854755</v>
      </c>
      <c r="G779" s="15">
        <v>38412</v>
      </c>
    </row>
    <row r="780" spans="1:7" ht="12.75">
      <c r="A780" s="30" t="str">
        <f>'De la BASE'!A776</f>
        <v>357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0.07479727164</v>
      </c>
      <c r="F780" s="9">
        <f>IF('De la BASE'!F776&gt;0,'De la BASE'!F776,'De la BASE'!F776+0.001)</f>
        <v>0.07479727164</v>
      </c>
      <c r="G780" s="15">
        <v>38443</v>
      </c>
    </row>
    <row r="781" spans="1:7" ht="12.75">
      <c r="A781" s="30" t="str">
        <f>'De la BASE'!A777</f>
        <v>357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0.054810118818</v>
      </c>
      <c r="F781" s="9">
        <f>IF('De la BASE'!F777&gt;0,'De la BASE'!F777,'De la BASE'!F777+0.001)</f>
        <v>0.054810118818</v>
      </c>
      <c r="G781" s="15">
        <v>38473</v>
      </c>
    </row>
    <row r="782" spans="1:7" ht="12.75">
      <c r="A782" s="30" t="str">
        <f>'De la BASE'!A778</f>
        <v>357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0.042049828964</v>
      </c>
      <c r="F782" s="9">
        <f>IF('De la BASE'!F778&gt;0,'De la BASE'!F778,'De la BASE'!F778+0.001)</f>
        <v>0.042049828964</v>
      </c>
      <c r="G782" s="15">
        <v>38504</v>
      </c>
    </row>
    <row r="783" spans="1:7" ht="12.75">
      <c r="A783" s="30" t="str">
        <f>'De la BASE'!A779</f>
        <v>357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0.031475422952</v>
      </c>
      <c r="F783" s="9">
        <f>IF('De la BASE'!F779&gt;0,'De la BASE'!F779,'De la BASE'!F779+0.001)</f>
        <v>0.031475422952</v>
      </c>
      <c r="G783" s="15">
        <v>38534</v>
      </c>
    </row>
    <row r="784" spans="1:7" ht="12.75">
      <c r="A784" s="30" t="str">
        <f>'De la BASE'!A780</f>
        <v>357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0.022704377906</v>
      </c>
      <c r="F784" s="9">
        <f>IF('De la BASE'!F780&gt;0,'De la BASE'!F780,'De la BASE'!F780+0.001)</f>
        <v>0.022704377906</v>
      </c>
      <c r="G784" s="15">
        <v>38565</v>
      </c>
    </row>
    <row r="785" spans="1:7" ht="12.75">
      <c r="A785" s="30" t="str">
        <f>'De la BASE'!A781</f>
        <v>357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0.014144578582</v>
      </c>
      <c r="F785" s="9">
        <f>IF('De la BASE'!F781&gt;0,'De la BASE'!F781,'De la BASE'!F781+0.001)</f>
        <v>0.014144578582</v>
      </c>
      <c r="G785" s="15">
        <v>38596</v>
      </c>
    </row>
    <row r="786" spans="1:7" ht="12.75">
      <c r="A786" s="30" t="str">
        <f>'De la BASE'!A782</f>
        <v>357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0.345580404708</v>
      </c>
      <c r="F786" s="9">
        <f>IF('De la BASE'!F782&gt;0,'De la BASE'!F782,'De la BASE'!F782+0.001)</f>
        <v>0.345580404708</v>
      </c>
      <c r="G786" s="15">
        <v>38626</v>
      </c>
    </row>
    <row r="787" spans="1:7" ht="12.75">
      <c r="A787" s="30" t="str">
        <f>'De la BASE'!A783</f>
        <v>357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0.216195303492</v>
      </c>
      <c r="F787" s="9">
        <f>IF('De la BASE'!F783&gt;0,'De la BASE'!F783,'De la BASE'!F783+0.001)</f>
        <v>0.216195303492</v>
      </c>
      <c r="G787" s="15">
        <v>38657</v>
      </c>
    </row>
    <row r="788" spans="1:7" ht="12.75">
      <c r="A788" s="30" t="str">
        <f>'De la BASE'!A784</f>
        <v>357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0.266074015892</v>
      </c>
      <c r="F788" s="9">
        <f>IF('De la BASE'!F784&gt;0,'De la BASE'!F784,'De la BASE'!F784+0.001)</f>
        <v>0.266074015892</v>
      </c>
      <c r="G788" s="15">
        <v>38687</v>
      </c>
    </row>
    <row r="789" spans="1:7" ht="12.75">
      <c r="A789" s="30" t="str">
        <f>'De la BASE'!A785</f>
        <v>357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0.109947958476</v>
      </c>
      <c r="F789" s="9">
        <f>IF('De la BASE'!F785&gt;0,'De la BASE'!F785,'De la BASE'!F785+0.001)</f>
        <v>0.109947958476</v>
      </c>
      <c r="G789" s="15">
        <v>38718</v>
      </c>
    </row>
    <row r="790" spans="1:7" ht="12.75">
      <c r="A790" s="30" t="str">
        <f>'De la BASE'!A786</f>
        <v>357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0.197440650729</v>
      </c>
      <c r="F790" s="9">
        <f>IF('De la BASE'!F786&gt;0,'De la BASE'!F786,'De la BASE'!F786+0.001)</f>
        <v>0.197440650729</v>
      </c>
      <c r="G790" s="15">
        <v>38749</v>
      </c>
    </row>
    <row r="791" spans="1:7" ht="12.75">
      <c r="A791" s="30" t="str">
        <f>'De la BASE'!A787</f>
        <v>357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0.286851976509</v>
      </c>
      <c r="F791" s="9">
        <f>IF('De la BASE'!F787&gt;0,'De la BASE'!F787,'De la BASE'!F787+0.001)</f>
        <v>0.286851976509</v>
      </c>
      <c r="G791" s="15">
        <v>38777</v>
      </c>
    </row>
    <row r="792" spans="1:7" ht="12.75">
      <c r="A792" s="30" t="str">
        <f>'De la BASE'!A788</f>
        <v>357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0.27560517831</v>
      </c>
      <c r="F792" s="9">
        <f>IF('De la BASE'!F788&gt;0,'De la BASE'!F788,'De la BASE'!F788+0.001)</f>
        <v>0.27560517831</v>
      </c>
      <c r="G792" s="15">
        <v>38808</v>
      </c>
    </row>
    <row r="793" spans="1:7" ht="12.75">
      <c r="A793" s="30" t="str">
        <f>'De la BASE'!A789</f>
        <v>357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0.159510026432</v>
      </c>
      <c r="F793" s="9">
        <f>IF('De la BASE'!F789&gt;0,'De la BASE'!F789,'De la BASE'!F789+0.001)</f>
        <v>0.159510026432</v>
      </c>
      <c r="G793" s="15">
        <v>38838</v>
      </c>
    </row>
    <row r="794" spans="1:7" ht="12.75">
      <c r="A794" s="30" t="str">
        <f>'De la BASE'!A790</f>
        <v>357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0.188891756592</v>
      </c>
      <c r="F794" s="9">
        <f>IF('De la BASE'!F790&gt;0,'De la BASE'!F790,'De la BASE'!F790+0.001)</f>
        <v>0.188891756592</v>
      </c>
      <c r="G794" s="15">
        <v>38869</v>
      </c>
    </row>
    <row r="795" spans="1:7" ht="12.75">
      <c r="A795" s="30" t="str">
        <f>'De la BASE'!A791</f>
        <v>357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0.088663208348</v>
      </c>
      <c r="F795" s="9">
        <f>IF('De la BASE'!F791&gt;0,'De la BASE'!F791,'De la BASE'!F791+0.001)</f>
        <v>0.088663208348</v>
      </c>
      <c r="G795" s="15">
        <v>38899</v>
      </c>
    </row>
    <row r="796" spans="1:7" ht="12.75">
      <c r="A796" s="30" t="str">
        <f>'De la BASE'!A792</f>
        <v>357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0.044050650948</v>
      </c>
      <c r="F796" s="9">
        <f>IF('De la BASE'!F792&gt;0,'De la BASE'!F792,'De la BASE'!F792+0.001)</f>
        <v>0.044050650948</v>
      </c>
      <c r="G796" s="15">
        <v>38930</v>
      </c>
    </row>
    <row r="797" spans="1:7" ht="12.75">
      <c r="A797" s="30" t="str">
        <f>'De la BASE'!A793</f>
        <v>357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0.0263947656</v>
      </c>
      <c r="F797" s="9">
        <f>IF('De la BASE'!F793&gt;0,'De la BASE'!F793,'De la BASE'!F793+0.001)</f>
        <v>0.0263947656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357 - Río Madre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0.00158230968</v>
      </c>
      <c r="C4" s="1">
        <f aca="true" t="shared" si="0" ref="C4:M4">MIN(C18:C83)</f>
        <v>0.013083845106</v>
      </c>
      <c r="D4" s="1">
        <f t="shared" si="0"/>
        <v>0.02585980674</v>
      </c>
      <c r="E4" s="1">
        <f t="shared" si="0"/>
        <v>0.019020010548</v>
      </c>
      <c r="F4" s="1">
        <f t="shared" si="0"/>
        <v>0.01630459194</v>
      </c>
      <c r="G4" s="1">
        <f t="shared" si="0"/>
        <v>0.019088461155</v>
      </c>
      <c r="H4" s="1">
        <f t="shared" si="0"/>
        <v>0.029640927708</v>
      </c>
      <c r="I4" s="1">
        <f t="shared" si="0"/>
        <v>0.027806852656</v>
      </c>
      <c r="J4" s="1">
        <f t="shared" si="0"/>
        <v>0.0165941313</v>
      </c>
      <c r="K4" s="1">
        <f t="shared" si="0"/>
        <v>0.007028741832</v>
      </c>
      <c r="L4" s="1">
        <f t="shared" si="0"/>
        <v>0.00325181742</v>
      </c>
      <c r="M4" s="1">
        <f t="shared" si="0"/>
        <v>0.0022287357</v>
      </c>
      <c r="N4" s="1">
        <f>MIN(N18:N83)</f>
        <v>0.4491364154709999</v>
      </c>
    </row>
    <row r="5" spans="1:14" ht="12.75">
      <c r="A5" s="13" t="s">
        <v>94</v>
      </c>
      <c r="B5" s="1">
        <f>MAX(B18:B83)</f>
        <v>3.376027288508</v>
      </c>
      <c r="C5" s="1">
        <f aca="true" t="shared" si="1" ref="C5:M5">MAX(C18:C83)</f>
        <v>2.14745805696</v>
      </c>
      <c r="D5" s="1">
        <f t="shared" si="1"/>
        <v>2.701141978002</v>
      </c>
      <c r="E5" s="1">
        <f t="shared" si="1"/>
        <v>3.945156026292</v>
      </c>
      <c r="F5" s="1">
        <f t="shared" si="1"/>
        <v>8.743537660455</v>
      </c>
      <c r="G5" s="1">
        <f t="shared" si="1"/>
        <v>8.105395348085</v>
      </c>
      <c r="H5" s="1">
        <f t="shared" si="1"/>
        <v>5.206309473882</v>
      </c>
      <c r="I5" s="1">
        <f t="shared" si="1"/>
        <v>6.34852181132</v>
      </c>
      <c r="J5" s="1">
        <f t="shared" si="1"/>
        <v>3.192020366152</v>
      </c>
      <c r="K5" s="1">
        <f t="shared" si="1"/>
        <v>1.445446563414</v>
      </c>
      <c r="L5" s="1">
        <f t="shared" si="1"/>
        <v>0.52172547324</v>
      </c>
      <c r="M5" s="1">
        <f t="shared" si="1"/>
        <v>0.505044522321</v>
      </c>
      <c r="N5" s="1">
        <f>MAX(N18:N83)</f>
        <v>36.074590328485</v>
      </c>
    </row>
    <row r="6" spans="1:14" ht="12.75">
      <c r="A6" s="13" t="s">
        <v>16</v>
      </c>
      <c r="B6" s="1">
        <f>AVERAGE(B18:B83)</f>
        <v>0.21563245503810605</v>
      </c>
      <c r="C6" s="1">
        <f aca="true" t="shared" si="2" ref="C6:M6">AVERAGE(C18:C83)</f>
        <v>0.29676434294866655</v>
      </c>
      <c r="D6" s="1">
        <f t="shared" si="2"/>
        <v>0.47448666011204566</v>
      </c>
      <c r="E6" s="1">
        <f t="shared" si="2"/>
        <v>0.5447018277887877</v>
      </c>
      <c r="F6" s="1">
        <f t="shared" si="2"/>
        <v>0.7182061374084092</v>
      </c>
      <c r="G6" s="1">
        <f t="shared" si="2"/>
        <v>0.8033883197086061</v>
      </c>
      <c r="H6" s="1">
        <f t="shared" si="2"/>
        <v>0.7239730309659549</v>
      </c>
      <c r="I6" s="1">
        <f t="shared" si="2"/>
        <v>0.6598110493429847</v>
      </c>
      <c r="J6" s="1">
        <f t="shared" si="2"/>
        <v>0.3952807620576363</v>
      </c>
      <c r="K6" s="1">
        <f t="shared" si="2"/>
        <v>0.2045036789705151</v>
      </c>
      <c r="L6" s="1">
        <f t="shared" si="2"/>
        <v>0.10766578905525755</v>
      </c>
      <c r="M6" s="1">
        <f t="shared" si="2"/>
        <v>0.0962300044616061</v>
      </c>
      <c r="N6" s="1">
        <f>SUM(B6:M6)</f>
        <v>5.240644057858577</v>
      </c>
    </row>
    <row r="7" spans="1:14" ht="12.75">
      <c r="A7" s="13" t="s">
        <v>17</v>
      </c>
      <c r="B7" s="1">
        <f>PERCENTILE(B18:B83,0.1)</f>
        <v>0.03569471142</v>
      </c>
      <c r="C7" s="1">
        <f aca="true" t="shared" si="3" ref="C7:M7">PERCENTILE(C18:C83,0.1)</f>
        <v>0.049914320952000005</v>
      </c>
      <c r="D7" s="1">
        <f t="shared" si="3"/>
        <v>0.052732558153</v>
      </c>
      <c r="E7" s="1">
        <f t="shared" si="3"/>
        <v>0.046218396279</v>
      </c>
      <c r="F7" s="1">
        <f t="shared" si="3"/>
        <v>0.059039987546</v>
      </c>
      <c r="G7" s="1">
        <f t="shared" si="3"/>
        <v>0.0735456380125</v>
      </c>
      <c r="H7" s="1">
        <f t="shared" si="3"/>
        <v>0.0663488815275</v>
      </c>
      <c r="I7" s="1">
        <f t="shared" si="3"/>
        <v>0.074484915911</v>
      </c>
      <c r="J7" s="1">
        <f t="shared" si="3"/>
        <v>0.058776628785499996</v>
      </c>
      <c r="K7" s="1">
        <f t="shared" si="3"/>
        <v>0.032507569777000006</v>
      </c>
      <c r="L7" s="1">
        <f t="shared" si="3"/>
        <v>0.023252623732</v>
      </c>
      <c r="M7" s="1">
        <f t="shared" si="3"/>
        <v>0.022505702194999998</v>
      </c>
      <c r="N7" s="1">
        <f>PERCENTILE(N18:N83,0.1)</f>
        <v>1.3573761970425</v>
      </c>
    </row>
    <row r="8" spans="1:14" ht="12.75">
      <c r="A8" s="13" t="s">
        <v>18</v>
      </c>
      <c r="B8" s="1">
        <f>PERCENTILE(B18:B83,0.25)</f>
        <v>0.059043398752500004</v>
      </c>
      <c r="C8" s="1">
        <f aca="true" t="shared" si="4" ref="C8:M8">PERCENTILE(C18:C83,0.25)</f>
        <v>0.0731557581225</v>
      </c>
      <c r="D8" s="1">
        <f t="shared" si="4"/>
        <v>0.10971638673975001</v>
      </c>
      <c r="E8" s="1">
        <f t="shared" si="4"/>
        <v>0.095704374599</v>
      </c>
      <c r="F8" s="1">
        <f t="shared" si="4"/>
        <v>0.131822918143</v>
      </c>
      <c r="G8" s="1">
        <f t="shared" si="4"/>
        <v>0.173719668367</v>
      </c>
      <c r="H8" s="1">
        <f t="shared" si="4"/>
        <v>0.188395369822</v>
      </c>
      <c r="I8" s="1">
        <f t="shared" si="4"/>
        <v>0.18818951429925002</v>
      </c>
      <c r="J8" s="1">
        <f t="shared" si="4"/>
        <v>0.15807982861</v>
      </c>
      <c r="K8" s="1">
        <f t="shared" si="4"/>
        <v>0.086727773414</v>
      </c>
      <c r="L8" s="1">
        <f t="shared" si="4"/>
        <v>0.049722908173750004</v>
      </c>
      <c r="M8" s="1">
        <f t="shared" si="4"/>
        <v>0.0402832164495</v>
      </c>
      <c r="N8" s="1">
        <f>PERCENTILE(N18:N83,0.25)</f>
        <v>2.21556654367975</v>
      </c>
    </row>
    <row r="9" spans="1:14" ht="12.75">
      <c r="A9" s="13" t="s">
        <v>19</v>
      </c>
      <c r="B9" s="1">
        <f>PERCENTILE(B18:B83,0.5)</f>
        <v>0.114636485035</v>
      </c>
      <c r="C9" s="1">
        <f aca="true" t="shared" si="5" ref="C9:N9">PERCENTILE(C18:C83,0.5)</f>
        <v>0.2066520953825</v>
      </c>
      <c r="D9" s="1">
        <f t="shared" si="5"/>
        <v>0.247425241583</v>
      </c>
      <c r="E9" s="1">
        <f t="shared" si="5"/>
        <v>0.24385921373</v>
      </c>
      <c r="F9" s="1">
        <f t="shared" si="5"/>
        <v>0.3234579883605</v>
      </c>
      <c r="G9" s="1">
        <f t="shared" si="5"/>
        <v>0.4519818213555</v>
      </c>
      <c r="H9" s="1">
        <f t="shared" si="5"/>
        <v>0.5174645152945</v>
      </c>
      <c r="I9" s="1">
        <f t="shared" si="5"/>
        <v>0.45538395262349995</v>
      </c>
      <c r="J9" s="1">
        <f t="shared" si="5"/>
        <v>0.269456962543</v>
      </c>
      <c r="K9" s="1">
        <f t="shared" si="5"/>
        <v>0.15045837470099999</v>
      </c>
      <c r="L9" s="1">
        <f t="shared" si="5"/>
        <v>0.07938660342250001</v>
      </c>
      <c r="M9" s="1">
        <f t="shared" si="5"/>
        <v>0.06665004380850001</v>
      </c>
      <c r="N9" s="1">
        <f t="shared" si="5"/>
        <v>3.335034742294</v>
      </c>
    </row>
    <row r="10" spans="1:14" ht="12.75">
      <c r="A10" s="13" t="s">
        <v>20</v>
      </c>
      <c r="B10" s="1">
        <f>PERCENTILE(B18:B83,0.75)</f>
        <v>0.19280752236675</v>
      </c>
      <c r="C10" s="1">
        <f aca="true" t="shared" si="6" ref="C10:M10">PERCENTILE(C18:C83,0.75)</f>
        <v>0.37229161689775</v>
      </c>
      <c r="D10" s="1">
        <f t="shared" si="6"/>
        <v>0.45506882318675</v>
      </c>
      <c r="E10" s="1">
        <f t="shared" si="6"/>
        <v>0.68972252827375</v>
      </c>
      <c r="F10" s="1">
        <f t="shared" si="6"/>
        <v>0.79232588497475</v>
      </c>
      <c r="G10" s="1">
        <f t="shared" si="6"/>
        <v>0.920663770152</v>
      </c>
      <c r="H10" s="1">
        <f t="shared" si="6"/>
        <v>0.90572348608425</v>
      </c>
      <c r="I10" s="1">
        <f t="shared" si="6"/>
        <v>0.745112030457</v>
      </c>
      <c r="J10" s="1">
        <f t="shared" si="6"/>
        <v>0.497330270781</v>
      </c>
      <c r="K10" s="1">
        <f t="shared" si="6"/>
        <v>0.27779487164850003</v>
      </c>
      <c r="L10" s="1">
        <f t="shared" si="6"/>
        <v>0.13897131977850002</v>
      </c>
      <c r="M10" s="1">
        <f t="shared" si="6"/>
        <v>0.115888907907</v>
      </c>
      <c r="N10" s="1">
        <f>PERCENTILE(N18:N83,0.75)</f>
        <v>6.92431332719975</v>
      </c>
    </row>
    <row r="11" spans="1:14" ht="12.75">
      <c r="A11" s="13" t="s">
        <v>21</v>
      </c>
      <c r="B11" s="1">
        <f>PERCENTILE(B18:B83,0.9)</f>
        <v>0.40855680209449996</v>
      </c>
      <c r="C11" s="1">
        <f aca="true" t="shared" si="7" ref="C11:M11">PERCENTILE(C18:C83,0.9)</f>
        <v>0.6545162973800001</v>
      </c>
      <c r="D11" s="1">
        <f t="shared" si="7"/>
        <v>1.1293410413624998</v>
      </c>
      <c r="E11" s="1">
        <f t="shared" si="7"/>
        <v>1.531945463562</v>
      </c>
      <c r="F11" s="1">
        <f t="shared" si="7"/>
        <v>1.579226770756</v>
      </c>
      <c r="G11" s="1">
        <f t="shared" si="7"/>
        <v>1.5805481727335</v>
      </c>
      <c r="H11" s="1">
        <f t="shared" si="7"/>
        <v>1.6538252199505</v>
      </c>
      <c r="I11" s="1">
        <f t="shared" si="7"/>
        <v>1.2992322564730001</v>
      </c>
      <c r="J11" s="1">
        <f t="shared" si="7"/>
        <v>0.7631671095945001</v>
      </c>
      <c r="K11" s="1">
        <f t="shared" si="7"/>
        <v>0.3658218421485</v>
      </c>
      <c r="L11" s="1">
        <f t="shared" si="7"/>
        <v>0.23178467983700002</v>
      </c>
      <c r="M11" s="1">
        <f t="shared" si="7"/>
        <v>0.1998177393825</v>
      </c>
      <c r="N11" s="1">
        <f>PERCENTILE(N18:N83,0.9)</f>
        <v>10.681872819162002</v>
      </c>
    </row>
    <row r="12" spans="1:14" ht="12.75">
      <c r="A12" s="13" t="s">
        <v>25</v>
      </c>
      <c r="B12" s="1">
        <f>STDEV(B18:B83)</f>
        <v>0.4308934398661257</v>
      </c>
      <c r="C12" s="1">
        <f aca="true" t="shared" si="8" ref="C12:M12">STDEV(C18:C83)</f>
        <v>0.349277832177626</v>
      </c>
      <c r="D12" s="1">
        <f t="shared" si="8"/>
        <v>0.6071479210993872</v>
      </c>
      <c r="E12" s="1">
        <f t="shared" si="8"/>
        <v>0.7266597181461596</v>
      </c>
      <c r="F12" s="1">
        <f t="shared" si="8"/>
        <v>1.241832100344599</v>
      </c>
      <c r="G12" s="1">
        <f t="shared" si="8"/>
        <v>1.2278172152934947</v>
      </c>
      <c r="H12" s="1">
        <f t="shared" si="8"/>
        <v>0.8166514218041401</v>
      </c>
      <c r="I12" s="1">
        <f t="shared" si="8"/>
        <v>0.9235679086189745</v>
      </c>
      <c r="J12" s="1">
        <f t="shared" si="8"/>
        <v>0.4650539222210742</v>
      </c>
      <c r="K12" s="1">
        <f t="shared" si="8"/>
        <v>0.21122719562877112</v>
      </c>
      <c r="L12" s="1">
        <f t="shared" si="8"/>
        <v>0.08948562133938463</v>
      </c>
      <c r="M12" s="1">
        <f t="shared" si="8"/>
        <v>0.09504027774973867</v>
      </c>
      <c r="N12" s="1">
        <f>STDEV(N18:N83)</f>
        <v>5.320589387391343</v>
      </c>
    </row>
    <row r="13" spans="1:14" ht="12.75">
      <c r="A13" s="13" t="s">
        <v>127</v>
      </c>
      <c r="B13" s="1">
        <f aca="true" t="shared" si="9" ref="B13:L13">ROUND(B12/B6,2)</f>
        <v>2</v>
      </c>
      <c r="C13" s="1">
        <f t="shared" si="9"/>
        <v>1.18</v>
      </c>
      <c r="D13" s="1">
        <f t="shared" si="9"/>
        <v>1.28</v>
      </c>
      <c r="E13" s="1">
        <f t="shared" si="9"/>
        <v>1.33</v>
      </c>
      <c r="F13" s="1">
        <f t="shared" si="9"/>
        <v>1.73</v>
      </c>
      <c r="G13" s="1">
        <f t="shared" si="9"/>
        <v>1.53</v>
      </c>
      <c r="H13" s="1">
        <f t="shared" si="9"/>
        <v>1.13</v>
      </c>
      <c r="I13" s="1">
        <f t="shared" si="9"/>
        <v>1.4</v>
      </c>
      <c r="J13" s="1">
        <f t="shared" si="9"/>
        <v>1.18</v>
      </c>
      <c r="K13" s="1">
        <f t="shared" si="9"/>
        <v>1.03</v>
      </c>
      <c r="L13" s="1">
        <f t="shared" si="9"/>
        <v>0.83</v>
      </c>
      <c r="M13" s="1">
        <f>ROUND(M12/M6,2)</f>
        <v>0.99</v>
      </c>
      <c r="N13" s="1">
        <f>ROUND(N12/N6,2)</f>
        <v>1.02</v>
      </c>
    </row>
    <row r="14" spans="1:14" ht="12.75">
      <c r="A14" s="13" t="s">
        <v>126</v>
      </c>
      <c r="B14" s="53">
        <f aca="true" t="shared" si="10" ref="B14:N14">66*P84/(65*64*B12^3)</f>
        <v>6.37633619873142</v>
      </c>
      <c r="C14" s="53">
        <f t="shared" si="10"/>
        <v>3.0650535961046192</v>
      </c>
      <c r="D14" s="53">
        <f t="shared" si="10"/>
        <v>2.1772784631269944</v>
      </c>
      <c r="E14" s="53">
        <f t="shared" si="10"/>
        <v>2.4240375823350417</v>
      </c>
      <c r="F14" s="53">
        <f t="shared" si="10"/>
        <v>4.643755737653443</v>
      </c>
      <c r="G14" s="53">
        <f t="shared" si="10"/>
        <v>4.042884339205419</v>
      </c>
      <c r="H14" s="53">
        <f t="shared" si="10"/>
        <v>3.004000143102523</v>
      </c>
      <c r="I14" s="53">
        <f t="shared" si="10"/>
        <v>4.368775454108324</v>
      </c>
      <c r="J14" s="53">
        <f t="shared" si="10"/>
        <v>3.826967648749172</v>
      </c>
      <c r="K14" s="53">
        <f t="shared" si="10"/>
        <v>3.5064195573310366</v>
      </c>
      <c r="L14" s="53">
        <f t="shared" si="10"/>
        <v>2.016325930527879</v>
      </c>
      <c r="M14" s="53">
        <f t="shared" si="10"/>
        <v>2.380397037673542</v>
      </c>
      <c r="N14" s="53">
        <f t="shared" si="10"/>
        <v>3.333565283992613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0.32405442197727014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0.39485510842</v>
      </c>
      <c r="C18" s="1">
        <f>'DATOS MENSUALES'!F7</f>
        <v>0.417327961571</v>
      </c>
      <c r="D18" s="1">
        <f>'DATOS MENSUALES'!F8</f>
        <v>0.21286842531</v>
      </c>
      <c r="E18" s="1">
        <f>'DATOS MENSUALES'!F9</f>
        <v>1.2042209432</v>
      </c>
      <c r="F18" s="1">
        <f>'DATOS MENSUALES'!F10</f>
        <v>8.743537660455</v>
      </c>
      <c r="G18" s="1">
        <f>'DATOS MENSUALES'!F11</f>
        <v>8.105395348085</v>
      </c>
      <c r="H18" s="1">
        <f>'DATOS MENSUALES'!F12</f>
        <v>5.206309473882</v>
      </c>
      <c r="I18" s="1">
        <f>'DATOS MENSUALES'!F13</f>
        <v>6.34852181132</v>
      </c>
      <c r="J18" s="1">
        <f>'DATOS MENSUALES'!F14</f>
        <v>3.192020366152</v>
      </c>
      <c r="K18" s="1">
        <f>'DATOS MENSUALES'!F15</f>
        <v>1.445446563414</v>
      </c>
      <c r="L18" s="1">
        <f>'DATOS MENSUALES'!F16</f>
        <v>0.52172547324</v>
      </c>
      <c r="M18" s="1">
        <f>'DATOS MENSUALES'!F17</f>
        <v>0.282361193436</v>
      </c>
      <c r="N18" s="1">
        <f>SUM(B18:M18)</f>
        <v>36.074590328485</v>
      </c>
      <c r="O18" s="1"/>
      <c r="P18" s="60">
        <f>(B18-B$6)^3</f>
        <v>0.005756767743587516</v>
      </c>
      <c r="Q18" s="60">
        <f>(C18-C$6)^3</f>
        <v>0.0017524628632697697</v>
      </c>
      <c r="R18" s="60">
        <f aca="true" t="shared" si="11" ref="R18:AB18">(D18-D$6)^3</f>
        <v>-0.01790622482892239</v>
      </c>
      <c r="S18" s="60">
        <f t="shared" si="11"/>
        <v>0.2868680377831433</v>
      </c>
      <c r="T18" s="60">
        <f t="shared" si="11"/>
        <v>516.8790691452676</v>
      </c>
      <c r="U18" s="60">
        <f t="shared" si="11"/>
        <v>389.3379518513864</v>
      </c>
      <c r="V18" s="60">
        <f t="shared" si="11"/>
        <v>90.05614541295748</v>
      </c>
      <c r="W18" s="60">
        <f t="shared" si="11"/>
        <v>184.0948158730282</v>
      </c>
      <c r="X18" s="60">
        <f t="shared" si="11"/>
        <v>21.875404747165117</v>
      </c>
      <c r="Y18" s="60">
        <f t="shared" si="11"/>
        <v>1.910976645394755</v>
      </c>
      <c r="Z18" s="60">
        <f t="shared" si="11"/>
        <v>0.07098863731605172</v>
      </c>
      <c r="AA18" s="60">
        <f t="shared" si="11"/>
        <v>0.006448481447017459</v>
      </c>
      <c r="AB18" s="60">
        <f t="shared" si="11"/>
        <v>29314.82688669346</v>
      </c>
    </row>
    <row r="19" spans="1:28" ht="12.75">
      <c r="A19" s="12" t="s">
        <v>29</v>
      </c>
      <c r="B19" s="1">
        <f>'DATOS MENSUALES'!F18</f>
        <v>0.144834197838</v>
      </c>
      <c r="C19" s="1">
        <f>'DATOS MENSUALES'!F19</f>
        <v>0.344179251328</v>
      </c>
      <c r="D19" s="1">
        <f>'DATOS MENSUALES'!F20</f>
        <v>0.1784547</v>
      </c>
      <c r="E19" s="1">
        <f>'DATOS MENSUALES'!F21</f>
        <v>0.24182037759</v>
      </c>
      <c r="F19" s="1">
        <f>'DATOS MENSUALES'!F22</f>
        <v>0.286686528882</v>
      </c>
      <c r="G19" s="1">
        <f>'DATOS MENSUALES'!F23</f>
        <v>0.82947719151</v>
      </c>
      <c r="H19" s="1">
        <f>'DATOS MENSUALES'!F24</f>
        <v>1.70781057557</v>
      </c>
      <c r="I19" s="1">
        <f>'DATOS MENSUALES'!F25</f>
        <v>1.167400111787</v>
      </c>
      <c r="J19" s="1">
        <f>'DATOS MENSUALES'!F26</f>
        <v>0.7979148546</v>
      </c>
      <c r="K19" s="1">
        <f>'DATOS MENSUALES'!F27</f>
        <v>0.401586932544</v>
      </c>
      <c r="L19" s="1">
        <f>'DATOS MENSUALES'!F28</f>
        <v>0.325346906001</v>
      </c>
      <c r="M19" s="1">
        <f>'DATOS MENSUALES'!F29</f>
        <v>0.505044522321</v>
      </c>
      <c r="N19" s="1">
        <f aca="true" t="shared" si="12" ref="N19:N82">SUM(B19:M19)</f>
        <v>6.930556149971</v>
      </c>
      <c r="O19" s="10"/>
      <c r="P19" s="60">
        <f aca="true" t="shared" si="13" ref="P19:P82">(B19-B$6)^3</f>
        <v>-0.00035486870455974685</v>
      </c>
      <c r="Q19" s="60">
        <f aca="true" t="shared" si="14" ref="Q19:Q82">(C19-C$6)^3</f>
        <v>0.00010659694225970698</v>
      </c>
      <c r="R19" s="60">
        <f aca="true" t="shared" si="15" ref="R19:R82">(D19-D$6)^3</f>
        <v>-0.025942737558610134</v>
      </c>
      <c r="S19" s="60">
        <f aca="true" t="shared" si="16" ref="S19:S82">(E19-E$6)^3</f>
        <v>-0.027785487957371742</v>
      </c>
      <c r="T19" s="60">
        <f aca="true" t="shared" si="17" ref="T19:T82">(F19-F$6)^3</f>
        <v>-0.08035290923968935</v>
      </c>
      <c r="U19" s="60">
        <f aca="true" t="shared" si="18" ref="U19:U82">(G19-G$6)^3</f>
        <v>1.775684877452621E-05</v>
      </c>
      <c r="V19" s="60">
        <f aca="true" t="shared" si="19" ref="V19:V82">(H19-H$6)^3</f>
        <v>0.952292086668578</v>
      </c>
      <c r="W19" s="60">
        <f aca="true" t="shared" si="20" ref="W19:W82">(I19-I$6)^3</f>
        <v>0.13077862471964682</v>
      </c>
      <c r="X19" s="60">
        <f aca="true" t="shared" si="21" ref="X19:X82">(J19-J$6)^3</f>
        <v>0.065272708829063</v>
      </c>
      <c r="Y19" s="60">
        <f aca="true" t="shared" si="22" ref="Y19:Y82">(K19-K$6)^3</f>
        <v>0.007655070060691252</v>
      </c>
      <c r="Z19" s="60">
        <f aca="true" t="shared" si="23" ref="Z19:Z82">(L19-L$6)^3</f>
        <v>0.010314834675669427</v>
      </c>
      <c r="AA19" s="60">
        <f aca="true" t="shared" si="24" ref="AA19:AA82">(M19-M$6)^3</f>
        <v>0.06832488829297777</v>
      </c>
      <c r="AB19" s="60">
        <f aca="true" t="shared" si="25" ref="AB19:AB82">(N19-N$6)^3</f>
        <v>4.826055818026124</v>
      </c>
    </row>
    <row r="20" spans="1:28" ht="12.75">
      <c r="A20" s="12" t="s">
        <v>30</v>
      </c>
      <c r="B20" s="1">
        <f>'DATOS MENSUALES'!F30</f>
        <v>1.073395111584</v>
      </c>
      <c r="C20" s="1">
        <f>'DATOS MENSUALES'!F31</f>
        <v>0.66053318994</v>
      </c>
      <c r="D20" s="1">
        <f>'DATOS MENSUALES'!F32</f>
        <v>1.11887127594</v>
      </c>
      <c r="E20" s="1">
        <f>'DATOS MENSUALES'!F33</f>
        <v>2.651491965744</v>
      </c>
      <c r="F20" s="1">
        <f>'DATOS MENSUALES'!F34</f>
        <v>1.015186717076</v>
      </c>
      <c r="G20" s="1">
        <f>'DATOS MENSUALES'!F35</f>
        <v>0.654877983798</v>
      </c>
      <c r="H20" s="1">
        <f>'DATOS MENSUALES'!F36</f>
        <v>2.076544799484</v>
      </c>
      <c r="I20" s="1">
        <f>'DATOS MENSUALES'!F37</f>
        <v>1.037579570283</v>
      </c>
      <c r="J20" s="1">
        <f>'DATOS MENSUALES'!F38</f>
        <v>0.406531049358</v>
      </c>
      <c r="K20" s="1">
        <f>'DATOS MENSUALES'!F39</f>
        <v>0.330639786384</v>
      </c>
      <c r="L20" s="1">
        <f>'DATOS MENSUALES'!F40</f>
        <v>0.21034542168</v>
      </c>
      <c r="M20" s="1">
        <f>'DATOS MENSUALES'!F41</f>
        <v>0.196449177405</v>
      </c>
      <c r="N20" s="1">
        <f t="shared" si="12"/>
        <v>11.432446048675999</v>
      </c>
      <c r="O20" s="10"/>
      <c r="P20" s="60">
        <f t="shared" si="13"/>
        <v>0.6311046858653341</v>
      </c>
      <c r="Q20" s="60">
        <f t="shared" si="14"/>
        <v>0.0481367217879713</v>
      </c>
      <c r="R20" s="60">
        <f t="shared" si="15"/>
        <v>0.2675688119464387</v>
      </c>
      <c r="S20" s="60">
        <f t="shared" si="16"/>
        <v>9.35112430584612</v>
      </c>
      <c r="T20" s="60">
        <f t="shared" si="17"/>
        <v>0.026192934191728273</v>
      </c>
      <c r="U20" s="60">
        <f t="shared" si="18"/>
        <v>-0.0032754429628483288</v>
      </c>
      <c r="V20" s="60">
        <f t="shared" si="19"/>
        <v>2.474462948054979</v>
      </c>
      <c r="W20" s="60">
        <f t="shared" si="20"/>
        <v>0.053910988788193774</v>
      </c>
      <c r="X20" s="60">
        <f t="shared" si="21"/>
        <v>1.4239372121426432E-06</v>
      </c>
      <c r="Y20" s="60">
        <f t="shared" si="22"/>
        <v>0.002006865528947065</v>
      </c>
      <c r="Z20" s="60">
        <f t="shared" si="23"/>
        <v>0.0010825623489605259</v>
      </c>
      <c r="AA20" s="60">
        <f t="shared" si="24"/>
        <v>0.0010065896098639146</v>
      </c>
      <c r="AB20" s="60">
        <f t="shared" si="25"/>
        <v>237.38385508689333</v>
      </c>
    </row>
    <row r="21" spans="1:28" ht="12.75">
      <c r="A21" s="12" t="s">
        <v>31</v>
      </c>
      <c r="B21" s="1">
        <f>'DATOS MENSUALES'!F42</f>
        <v>0.34504758255</v>
      </c>
      <c r="C21" s="1">
        <f>'DATOS MENSUALES'!F43</f>
        <v>0.448554763827</v>
      </c>
      <c r="D21" s="1">
        <f>'DATOS MENSUALES'!F44</f>
        <v>0.39037194</v>
      </c>
      <c r="E21" s="1">
        <f>'DATOS MENSUALES'!F45</f>
        <v>0.36689951606</v>
      </c>
      <c r="F21" s="1">
        <f>'DATOS MENSUALES'!F46</f>
        <v>0.192503798847</v>
      </c>
      <c r="G21" s="1">
        <f>'DATOS MENSUALES'!F47</f>
        <v>0.39580382593</v>
      </c>
      <c r="H21" s="1">
        <f>'DATOS MENSUALES'!F48</f>
        <v>0.99913833435</v>
      </c>
      <c r="I21" s="1">
        <f>'DATOS MENSUALES'!F49</f>
        <v>0.695757815128</v>
      </c>
      <c r="J21" s="1">
        <f>'DATOS MENSUALES'!F50</f>
        <v>0.547549814914</v>
      </c>
      <c r="K21" s="1">
        <f>'DATOS MENSUALES'!F51</f>
        <v>0.341930668308</v>
      </c>
      <c r="L21" s="1">
        <f>'DATOS MENSUALES'!F52</f>
        <v>0.229836096634</v>
      </c>
      <c r="M21" s="1">
        <f>'DATOS MENSUALES'!F53</f>
        <v>0.427515146588</v>
      </c>
      <c r="N21" s="1">
        <f t="shared" si="12"/>
        <v>5.380909303136</v>
      </c>
      <c r="O21" s="10"/>
      <c r="P21" s="60">
        <f t="shared" si="13"/>
        <v>0.0021674801743549474</v>
      </c>
      <c r="Q21" s="60">
        <f t="shared" si="14"/>
        <v>0.0034973016717877747</v>
      </c>
      <c r="R21" s="60">
        <f t="shared" si="15"/>
        <v>-0.0005951357133390157</v>
      </c>
      <c r="S21" s="60">
        <f t="shared" si="16"/>
        <v>-0.005620982195787421</v>
      </c>
      <c r="T21" s="60">
        <f t="shared" si="17"/>
        <v>-0.14528464845955583</v>
      </c>
      <c r="U21" s="60">
        <f t="shared" si="18"/>
        <v>-0.06771002276334452</v>
      </c>
      <c r="V21" s="60">
        <f t="shared" si="19"/>
        <v>0.020834400753069422</v>
      </c>
      <c r="W21" s="60">
        <f t="shared" si="20"/>
        <v>4.644933128049734E-05</v>
      </c>
      <c r="X21" s="60">
        <f t="shared" si="21"/>
        <v>0.0035304896206412874</v>
      </c>
      <c r="Y21" s="60">
        <f t="shared" si="22"/>
        <v>0.002595470499950981</v>
      </c>
      <c r="Z21" s="60">
        <f t="shared" si="23"/>
        <v>0.0018234631946554478</v>
      </c>
      <c r="AA21" s="60">
        <f t="shared" si="24"/>
        <v>0.03635849312960333</v>
      </c>
      <c r="AB21" s="60">
        <f t="shared" si="25"/>
        <v>0.0027596259900978222</v>
      </c>
    </row>
    <row r="22" spans="1:28" ht="12.75">
      <c r="A22" s="12" t="s">
        <v>32</v>
      </c>
      <c r="B22" s="1">
        <f>'DATOS MENSUALES'!F54</f>
        <v>0.459020005336</v>
      </c>
      <c r="C22" s="1">
        <f>'DATOS MENSUALES'!F55</f>
        <v>0.411576361728</v>
      </c>
      <c r="D22" s="1">
        <f>'DATOS MENSUALES'!F56</f>
        <v>0.820392631632</v>
      </c>
      <c r="E22" s="1">
        <f>'DATOS MENSUALES'!F57</f>
        <v>0.173285902608</v>
      </c>
      <c r="F22" s="1">
        <f>'DATOS MENSUALES'!F58</f>
        <v>0.623176961904</v>
      </c>
      <c r="G22" s="1">
        <f>'DATOS MENSUALES'!F59</f>
        <v>0.523980770004</v>
      </c>
      <c r="H22" s="1">
        <f>'DATOS MENSUALES'!F60</f>
        <v>0.43699321288</v>
      </c>
      <c r="I22" s="1">
        <f>'DATOS MENSUALES'!F61</f>
        <v>0.28801898168</v>
      </c>
      <c r="J22" s="1">
        <f>'DATOS MENSUALES'!F62</f>
        <v>0.260912075172</v>
      </c>
      <c r="K22" s="1">
        <f>'DATOS MENSUALES'!F63</f>
        <v>0.181195769942</v>
      </c>
      <c r="L22" s="1">
        <f>'DATOS MENSUALES'!F64</f>
        <v>0.18072044698</v>
      </c>
      <c r="M22" s="1">
        <f>'DATOS MENSUALES'!F65</f>
        <v>0.12097450368</v>
      </c>
      <c r="N22" s="1">
        <f t="shared" si="12"/>
        <v>4.480247623546</v>
      </c>
      <c r="O22" s="10"/>
      <c r="P22" s="60">
        <f t="shared" si="13"/>
        <v>0.014417669923154377</v>
      </c>
      <c r="Q22" s="60">
        <f t="shared" si="14"/>
        <v>0.0015134290296714402</v>
      </c>
      <c r="R22" s="60">
        <f t="shared" si="15"/>
        <v>0.0413879750359438</v>
      </c>
      <c r="S22" s="60">
        <f t="shared" si="16"/>
        <v>-0.0512367486874293</v>
      </c>
      <c r="T22" s="60">
        <f t="shared" si="17"/>
        <v>-0.0008581651694015816</v>
      </c>
      <c r="U22" s="60">
        <f t="shared" si="18"/>
        <v>-0.021812950320350986</v>
      </c>
      <c r="V22" s="60">
        <f t="shared" si="19"/>
        <v>-0.023634916258451454</v>
      </c>
      <c r="W22" s="60">
        <f t="shared" si="20"/>
        <v>-0.051392572716649466</v>
      </c>
      <c r="X22" s="60">
        <f t="shared" si="21"/>
        <v>-0.0024260191191389675</v>
      </c>
      <c r="Y22" s="60">
        <f t="shared" si="22"/>
        <v>-1.266222257040238E-05</v>
      </c>
      <c r="Z22" s="60">
        <f t="shared" si="23"/>
        <v>0.00038989147066618106</v>
      </c>
      <c r="AA22" s="60">
        <f t="shared" si="24"/>
        <v>1.5150815403936721E-05</v>
      </c>
      <c r="AB22" s="60">
        <f t="shared" si="25"/>
        <v>-0.4396632997643116</v>
      </c>
    </row>
    <row r="23" spans="1:28" ht="12.75">
      <c r="A23" s="12" t="s">
        <v>34</v>
      </c>
      <c r="B23" s="11">
        <f>'DATOS MENSUALES'!F66</f>
        <v>0.14391238914</v>
      </c>
      <c r="C23" s="1">
        <f>'DATOS MENSUALES'!F67</f>
        <v>0.24590679182</v>
      </c>
      <c r="D23" s="1">
        <f>'DATOS MENSUALES'!F68</f>
        <v>2.701141978002</v>
      </c>
      <c r="E23" s="1">
        <f>'DATOS MENSUALES'!F69</f>
        <v>0.848895876168</v>
      </c>
      <c r="F23" s="1">
        <f>'DATOS MENSUALES'!F70</f>
        <v>0.53490727154</v>
      </c>
      <c r="G23" s="1">
        <f>'DATOS MENSUALES'!F71</f>
        <v>0.56182151232</v>
      </c>
      <c r="H23" s="1">
        <f>'DATOS MENSUALES'!F72</f>
        <v>2.29334621547</v>
      </c>
      <c r="I23" s="1">
        <f>'DATOS MENSUALES'!F73</f>
        <v>3.830584472862</v>
      </c>
      <c r="J23" s="1">
        <f>'DATOS MENSUALES'!F74</f>
        <v>1.519750963246</v>
      </c>
      <c r="K23" s="1">
        <f>'DATOS MENSUALES'!F75</f>
        <v>0.6013960708</v>
      </c>
      <c r="L23" s="1">
        <f>'DATOS MENSUALES'!F76</f>
        <v>0.260003869488</v>
      </c>
      <c r="M23" s="1">
        <f>'DATOS MENSUALES'!F77</f>
        <v>0.130147691828</v>
      </c>
      <c r="N23" s="1">
        <f t="shared" si="12"/>
        <v>13.671815102684</v>
      </c>
      <c r="O23" s="10"/>
      <c r="P23" s="60">
        <f t="shared" si="13"/>
        <v>-0.00036891136934074373</v>
      </c>
      <c r="Q23" s="60">
        <f t="shared" si="14"/>
        <v>-0.00013154257319364252</v>
      </c>
      <c r="R23" s="60">
        <f t="shared" si="15"/>
        <v>11.039743493938655</v>
      </c>
      <c r="S23" s="60">
        <f t="shared" si="16"/>
        <v>0.028148297873500098</v>
      </c>
      <c r="T23" s="60">
        <f t="shared" si="17"/>
        <v>-0.006158562221019622</v>
      </c>
      <c r="U23" s="60">
        <f t="shared" si="18"/>
        <v>-0.014096515680566668</v>
      </c>
      <c r="V23" s="60">
        <f t="shared" si="19"/>
        <v>3.865259737753796</v>
      </c>
      <c r="W23" s="60">
        <f t="shared" si="20"/>
        <v>31.87833485599262</v>
      </c>
      <c r="X23" s="60">
        <f t="shared" si="21"/>
        <v>1.4218174923062465</v>
      </c>
      <c r="Y23" s="60">
        <f t="shared" si="22"/>
        <v>0.06251990674152016</v>
      </c>
      <c r="Z23" s="60">
        <f t="shared" si="23"/>
        <v>0.0035352931896571148</v>
      </c>
      <c r="AA23" s="60">
        <f t="shared" si="24"/>
        <v>3.9019230316660004E-05</v>
      </c>
      <c r="AB23" s="60">
        <f t="shared" si="25"/>
        <v>599.3268022331883</v>
      </c>
    </row>
    <row r="24" spans="1:28" ht="12.75">
      <c r="A24" s="12" t="s">
        <v>33</v>
      </c>
      <c r="B24" s="1">
        <f>'DATOS MENSUALES'!F78</f>
        <v>0.103269461904</v>
      </c>
      <c r="C24" s="1">
        <f>'DATOS MENSUALES'!F79</f>
        <v>0.183288984528</v>
      </c>
      <c r="D24" s="1">
        <f>'DATOS MENSUALES'!F80</f>
        <v>0.20391285555</v>
      </c>
      <c r="E24" s="1">
        <f>'DATOS MENSUALES'!F81</f>
        <v>0.23907344573</v>
      </c>
      <c r="F24" s="1">
        <f>'DATOS MENSUALES'!F82</f>
        <v>3.528627932266</v>
      </c>
      <c r="G24" s="1">
        <f>'DATOS MENSUALES'!F83</f>
        <v>4.86374286596</v>
      </c>
      <c r="H24" s="1">
        <f>'DATOS MENSUALES'!F84</f>
        <v>2.59645706388</v>
      </c>
      <c r="I24" s="1">
        <f>'DATOS MENSUALES'!F85</f>
        <v>2.006659634832</v>
      </c>
      <c r="J24" s="1">
        <f>'DATOS MENSUALES'!F86</f>
        <v>0.914939357</v>
      </c>
      <c r="K24" s="1">
        <f>'DATOS MENSUALES'!F87</f>
        <v>0.3687183429</v>
      </c>
      <c r="L24" s="1">
        <f>'DATOS MENSUALES'!F88</f>
        <v>0.235818482328</v>
      </c>
      <c r="M24" s="1">
        <f>'DATOS MENSUALES'!F89</f>
        <v>0.293581878581</v>
      </c>
      <c r="N24" s="1">
        <f t="shared" si="12"/>
        <v>15.538090305458999</v>
      </c>
      <c r="O24" s="10"/>
      <c r="P24" s="60">
        <f t="shared" si="13"/>
        <v>-0.0014186324781612885</v>
      </c>
      <c r="Q24" s="60">
        <f t="shared" si="14"/>
        <v>-0.0014611832647830631</v>
      </c>
      <c r="R24" s="60">
        <f t="shared" si="15"/>
        <v>-0.019808757940502592</v>
      </c>
      <c r="S24" s="60">
        <f t="shared" si="16"/>
        <v>-0.02854835227175245</v>
      </c>
      <c r="T24" s="60">
        <f t="shared" si="17"/>
        <v>22.198034102989023</v>
      </c>
      <c r="U24" s="60">
        <f t="shared" si="18"/>
        <v>66.94095012687606</v>
      </c>
      <c r="V24" s="60">
        <f t="shared" si="19"/>
        <v>6.565296875472394</v>
      </c>
      <c r="W24" s="60">
        <f t="shared" si="20"/>
        <v>2.4431848320875407</v>
      </c>
      <c r="X24" s="60">
        <f t="shared" si="21"/>
        <v>0.14033123400701697</v>
      </c>
      <c r="Y24" s="60">
        <f t="shared" si="22"/>
        <v>0.00442828748469061</v>
      </c>
      <c r="Z24" s="60">
        <f t="shared" si="23"/>
        <v>0.002104666136352366</v>
      </c>
      <c r="AA24" s="60">
        <f t="shared" si="24"/>
        <v>0.007686413866565082</v>
      </c>
      <c r="AB24" s="60">
        <f t="shared" si="25"/>
        <v>1091.9144187261577</v>
      </c>
    </row>
    <row r="25" spans="1:28" ht="12.75">
      <c r="A25" s="12" t="s">
        <v>35</v>
      </c>
      <c r="B25" s="1">
        <f>'DATOS MENSUALES'!F90</f>
        <v>0.15048778589</v>
      </c>
      <c r="C25" s="1">
        <f>'DATOS MENSUALES'!F91</f>
        <v>0.16434782546</v>
      </c>
      <c r="D25" s="1">
        <f>'DATOS MENSUALES'!F92</f>
        <v>0.460104758306</v>
      </c>
      <c r="E25" s="1">
        <f>'DATOS MENSUALES'!F93</f>
        <v>3.945156026292</v>
      </c>
      <c r="F25" s="1">
        <f>'DATOS MENSUALES'!F94</f>
        <v>1.219357130565</v>
      </c>
      <c r="G25" s="1">
        <f>'DATOS MENSUALES'!F95</f>
        <v>0.812596382388</v>
      </c>
      <c r="H25" s="1">
        <f>'DATOS MENSUALES'!F96</f>
        <v>0.648077503491</v>
      </c>
      <c r="I25" s="1">
        <f>'DATOS MENSUALES'!F97</f>
        <v>0.672742681674</v>
      </c>
      <c r="J25" s="1">
        <f>'DATOS MENSUALES'!F98</f>
        <v>0.372842019982</v>
      </c>
      <c r="K25" s="1">
        <f>'DATOS MENSUALES'!F99</f>
        <v>0.179590115016</v>
      </c>
      <c r="L25" s="1">
        <f>'DATOS MENSUALES'!F100</f>
        <v>0.092305343073</v>
      </c>
      <c r="M25" s="1">
        <f>'DATOS MENSUALES'!F101</f>
        <v>0.0547776</v>
      </c>
      <c r="N25" s="1">
        <f t="shared" si="12"/>
        <v>8.772385172137</v>
      </c>
      <c r="O25" s="10"/>
      <c r="P25" s="60">
        <f t="shared" si="13"/>
        <v>-0.0002764627656667189</v>
      </c>
      <c r="Q25" s="60">
        <f t="shared" si="14"/>
        <v>-0.0023218089752079433</v>
      </c>
      <c r="R25" s="60">
        <f t="shared" si="15"/>
        <v>-2.974739619504686E-06</v>
      </c>
      <c r="S25" s="60">
        <f t="shared" si="16"/>
        <v>39.31975370840716</v>
      </c>
      <c r="T25" s="60">
        <f t="shared" si="17"/>
        <v>0.12586523357013157</v>
      </c>
      <c r="U25" s="60">
        <f t="shared" si="18"/>
        <v>7.807370702634785E-07</v>
      </c>
      <c r="V25" s="60">
        <f t="shared" si="19"/>
        <v>-0.0004371681874536873</v>
      </c>
      <c r="W25" s="60">
        <f t="shared" si="20"/>
        <v>2.1625195636531306E-06</v>
      </c>
      <c r="X25" s="60">
        <f t="shared" si="21"/>
        <v>-1.1297842593497782E-05</v>
      </c>
      <c r="Y25" s="60">
        <f t="shared" si="22"/>
        <v>-1.5463492108182638E-05</v>
      </c>
      <c r="Z25" s="60">
        <f t="shared" si="23"/>
        <v>-3.6241943264122936E-06</v>
      </c>
      <c r="AA25" s="60">
        <f t="shared" si="24"/>
        <v>-7.122774267842516E-05</v>
      </c>
      <c r="AB25" s="60">
        <f t="shared" si="25"/>
        <v>44.05209666137601</v>
      </c>
    </row>
    <row r="26" spans="1:28" ht="12.75">
      <c r="A26" s="12" t="s">
        <v>36</v>
      </c>
      <c r="B26" s="1">
        <f>'DATOS MENSUALES'!F102</f>
        <v>0.08675129218</v>
      </c>
      <c r="C26" s="1">
        <f>'DATOS MENSUALES'!F103</f>
        <v>0.051930343805</v>
      </c>
      <c r="D26" s="1">
        <f>'DATOS MENSUALES'!F104</f>
        <v>0.229161423348</v>
      </c>
      <c r="E26" s="1">
        <f>'DATOS MENSUALES'!F105</f>
        <v>0.08171678648</v>
      </c>
      <c r="F26" s="1">
        <f>'DATOS MENSUALES'!F106</f>
        <v>0.070299745752</v>
      </c>
      <c r="G26" s="1">
        <f>'DATOS MENSUALES'!F107</f>
        <v>0.1067299376</v>
      </c>
      <c r="H26" s="1">
        <f>'DATOS MENSUALES'!F108</f>
        <v>0.102331239452</v>
      </c>
      <c r="I26" s="1">
        <f>'DATOS MENSUALES'!F109</f>
        <v>0.146388093365</v>
      </c>
      <c r="J26" s="1">
        <f>'DATOS MENSUALES'!F110</f>
        <v>0.120157559664</v>
      </c>
      <c r="K26" s="1">
        <f>'DATOS MENSUALES'!F111</f>
        <v>0.081353249124</v>
      </c>
      <c r="L26" s="1">
        <f>'DATOS MENSUALES'!F112</f>
        <v>0.051107957959</v>
      </c>
      <c r="M26" s="1">
        <f>'DATOS MENSUALES'!F113</f>
        <v>0.331167600144</v>
      </c>
      <c r="N26" s="1">
        <f t="shared" si="12"/>
        <v>1.459095228873</v>
      </c>
      <c r="O26" s="10"/>
      <c r="P26" s="60">
        <f t="shared" si="13"/>
        <v>-0.0021407617570040342</v>
      </c>
      <c r="Q26" s="60">
        <f t="shared" si="14"/>
        <v>-0.01467625264509035</v>
      </c>
      <c r="R26" s="60">
        <f t="shared" si="15"/>
        <v>-0.014764769792218952</v>
      </c>
      <c r="S26" s="60">
        <f t="shared" si="16"/>
        <v>-0.09924322727177322</v>
      </c>
      <c r="T26" s="60">
        <f t="shared" si="17"/>
        <v>-0.271979889479801</v>
      </c>
      <c r="U26" s="60">
        <f t="shared" si="18"/>
        <v>-0.33811123384705244</v>
      </c>
      <c r="V26" s="60">
        <f t="shared" si="19"/>
        <v>-0.24022633199094603</v>
      </c>
      <c r="W26" s="60">
        <f t="shared" si="20"/>
        <v>-0.1353398990953917</v>
      </c>
      <c r="X26" s="60">
        <f t="shared" si="21"/>
        <v>-0.02082483906746089</v>
      </c>
      <c r="Y26" s="60">
        <f t="shared" si="22"/>
        <v>-0.001867702913000068</v>
      </c>
      <c r="Z26" s="60">
        <f t="shared" si="23"/>
        <v>-0.00018091652602634703</v>
      </c>
      <c r="AA26" s="60">
        <f t="shared" si="24"/>
        <v>0.01296753890991828</v>
      </c>
      <c r="AB26" s="60">
        <f t="shared" si="25"/>
        <v>-54.07657007114771</v>
      </c>
    </row>
    <row r="27" spans="1:28" ht="12.75">
      <c r="A27" s="12" t="s">
        <v>37</v>
      </c>
      <c r="B27" s="1">
        <f>'DATOS MENSUALES'!F114</f>
        <v>0.187973762769</v>
      </c>
      <c r="C27" s="1">
        <f>'DATOS MENSUALES'!F115</f>
        <v>0.473513233908</v>
      </c>
      <c r="D27" s="1">
        <f>'DATOS MENSUALES'!F116</f>
        <v>0.226667390471</v>
      </c>
      <c r="E27" s="1">
        <f>'DATOS MENSUALES'!F117</f>
        <v>0.089236406823</v>
      </c>
      <c r="F27" s="1">
        <f>'DATOS MENSUALES'!F118</f>
        <v>0.285093650145</v>
      </c>
      <c r="G27" s="1">
        <f>'DATOS MENSUALES'!F119</f>
        <v>0.180615290356</v>
      </c>
      <c r="H27" s="1">
        <f>'DATOS MENSUALES'!F120</f>
        <v>0.145295686887</v>
      </c>
      <c r="I27" s="1">
        <f>'DATOS MENSUALES'!F121</f>
        <v>0.419233075998</v>
      </c>
      <c r="J27" s="1">
        <f>'DATOS MENSUALES'!F122</f>
        <v>0.220287805824</v>
      </c>
      <c r="K27" s="1">
        <f>'DATOS MENSUALES'!F123</f>
        <v>0.113285629716</v>
      </c>
      <c r="L27" s="1">
        <f>'DATOS MENSUALES'!F124</f>
        <v>0.060755155794</v>
      </c>
      <c r="M27" s="1">
        <f>'DATOS MENSUALES'!F125</f>
        <v>0.04129249328</v>
      </c>
      <c r="N27" s="1">
        <f t="shared" si="12"/>
        <v>2.443249581971</v>
      </c>
      <c r="O27" s="10"/>
      <c r="P27" s="60">
        <f t="shared" si="13"/>
        <v>-2.1158989698911877E-05</v>
      </c>
      <c r="Q27" s="60">
        <f t="shared" si="14"/>
        <v>0.005521665481364415</v>
      </c>
      <c r="R27" s="60">
        <f t="shared" si="15"/>
        <v>-0.015219669375721544</v>
      </c>
      <c r="S27" s="60">
        <f t="shared" si="16"/>
        <v>-0.09448573210890647</v>
      </c>
      <c r="T27" s="60">
        <f t="shared" si="17"/>
        <v>-0.08124602381175772</v>
      </c>
      <c r="U27" s="60">
        <f t="shared" si="18"/>
        <v>-0.24154018159989663</v>
      </c>
      <c r="V27" s="60">
        <f t="shared" si="19"/>
        <v>-0.19378021731911502</v>
      </c>
      <c r="W27" s="60">
        <f t="shared" si="20"/>
        <v>-0.013924114505382204</v>
      </c>
      <c r="X27" s="60">
        <f t="shared" si="21"/>
        <v>-0.005358727880012672</v>
      </c>
      <c r="Y27" s="60">
        <f t="shared" si="22"/>
        <v>-0.0007590009879125036</v>
      </c>
      <c r="Z27" s="60">
        <f t="shared" si="23"/>
        <v>-0.00010323189199300706</v>
      </c>
      <c r="AA27" s="60">
        <f t="shared" si="24"/>
        <v>-0.00016580855802971568</v>
      </c>
      <c r="AB27" s="60">
        <f t="shared" si="25"/>
        <v>-21.890775080737107</v>
      </c>
    </row>
    <row r="28" spans="1:28" ht="12.75">
      <c r="A28" s="12" t="s">
        <v>38</v>
      </c>
      <c r="B28" s="1">
        <f>'DATOS MENSUALES'!F126</f>
        <v>0.04312126589</v>
      </c>
      <c r="C28" s="1">
        <f>'DATOS MENSUALES'!F127</f>
        <v>0.214149054504</v>
      </c>
      <c r="D28" s="1">
        <f>'DATOS MENSUALES'!F128</f>
        <v>0.129375907332</v>
      </c>
      <c r="E28" s="1">
        <f>'DATOS MENSUALES'!F129</f>
        <v>0.634592530285</v>
      </c>
      <c r="F28" s="1">
        <f>'DATOS MENSUALES'!F130</f>
        <v>1.082787330625</v>
      </c>
      <c r="G28" s="1">
        <f>'DATOS MENSUALES'!F131</f>
        <v>2.047654916875</v>
      </c>
      <c r="H28" s="1">
        <f>'DATOS MENSUALES'!F132</f>
        <v>0.939429690831</v>
      </c>
      <c r="I28" s="1">
        <f>'DATOS MENSUALES'!F133</f>
        <v>0.725122519185</v>
      </c>
      <c r="J28" s="1">
        <f>'DATOS MENSUALES'!F134</f>
        <v>0.586349026704</v>
      </c>
      <c r="K28" s="1">
        <f>'DATOS MENSUALES'!F135</f>
        <v>0.308764763827</v>
      </c>
      <c r="L28" s="1">
        <f>'DATOS MENSUALES'!F136</f>
        <v>0.126563948694</v>
      </c>
      <c r="M28" s="1">
        <f>'DATOS MENSUALES'!F137</f>
        <v>0.067673904134</v>
      </c>
      <c r="N28" s="1">
        <f t="shared" si="12"/>
        <v>6.905584858885999</v>
      </c>
      <c r="O28" s="10"/>
      <c r="P28" s="60">
        <f t="shared" si="13"/>
        <v>-0.005133952031055857</v>
      </c>
      <c r="Q28" s="60">
        <f t="shared" si="14"/>
        <v>-0.0005638729620896873</v>
      </c>
      <c r="R28" s="60">
        <f t="shared" si="15"/>
        <v>-0.04110318474578784</v>
      </c>
      <c r="S28" s="60">
        <f t="shared" si="16"/>
        <v>0.0007263472947572655</v>
      </c>
      <c r="T28" s="60">
        <f t="shared" si="17"/>
        <v>0.048459930387420976</v>
      </c>
      <c r="U28" s="60">
        <f t="shared" si="18"/>
        <v>1.9263727554047765</v>
      </c>
      <c r="V28" s="60">
        <f t="shared" si="19"/>
        <v>0.010001836909176037</v>
      </c>
      <c r="W28" s="60">
        <f t="shared" si="20"/>
        <v>0.00027859182808949635</v>
      </c>
      <c r="X28" s="60">
        <f t="shared" si="21"/>
        <v>0.0069753447582255965</v>
      </c>
      <c r="Y28" s="60">
        <f t="shared" si="22"/>
        <v>0.0011333569667944638</v>
      </c>
      <c r="Z28" s="60">
        <f t="shared" si="23"/>
        <v>6.749297005698254E-06</v>
      </c>
      <c r="AA28" s="60">
        <f t="shared" si="24"/>
        <v>-2.3286096739453495E-05</v>
      </c>
      <c r="AB28" s="60">
        <f t="shared" si="25"/>
        <v>4.615262303889595</v>
      </c>
    </row>
    <row r="29" spans="1:28" ht="12.75">
      <c r="A29" s="12" t="s">
        <v>39</v>
      </c>
      <c r="B29" s="1">
        <f>'DATOS MENSUALES'!F138</f>
        <v>0.072450205689</v>
      </c>
      <c r="C29" s="1">
        <f>'DATOS MENSUALES'!F139</f>
        <v>0.284481276786</v>
      </c>
      <c r="D29" s="1">
        <f>'DATOS MENSUALES'!F140</f>
        <v>0.230821026315</v>
      </c>
      <c r="E29" s="1">
        <f>'DATOS MENSUALES'!F141</f>
        <v>0.0810274689</v>
      </c>
      <c r="F29" s="1">
        <f>'DATOS MENSUALES'!F142</f>
        <v>0.101755418448</v>
      </c>
      <c r="G29" s="1">
        <f>'DATOS MENSUALES'!F143</f>
        <v>0.555988923492</v>
      </c>
      <c r="H29" s="1">
        <f>'DATOS MENSUALES'!F144</f>
        <v>0.588625128324</v>
      </c>
      <c r="I29" s="1">
        <f>'DATOS MENSUALES'!F145</f>
        <v>0.463052914206</v>
      </c>
      <c r="J29" s="1">
        <f>'DATOS MENSUALES'!F146</f>
        <v>0.213395470407</v>
      </c>
      <c r="K29" s="1">
        <f>'DATOS MENSUALES'!F147</f>
        <v>0.362925341397</v>
      </c>
      <c r="L29" s="1">
        <f>'DATOS MENSUALES'!F148</f>
        <v>0.20637330192</v>
      </c>
      <c r="M29" s="1">
        <f>'DATOS MENSUALES'!F149</f>
        <v>0.116093874781</v>
      </c>
      <c r="N29" s="1">
        <f t="shared" si="12"/>
        <v>3.2769903506649993</v>
      </c>
      <c r="O29" s="10"/>
      <c r="P29" s="60">
        <f t="shared" si="13"/>
        <v>-0.002935401706033022</v>
      </c>
      <c r="Q29" s="60">
        <f t="shared" si="14"/>
        <v>-1.853191815647458E-06</v>
      </c>
      <c r="R29" s="60">
        <f t="shared" si="15"/>
        <v>-0.014467145321994954</v>
      </c>
      <c r="S29" s="60">
        <f t="shared" si="16"/>
        <v>-0.09968716389007921</v>
      </c>
      <c r="T29" s="60">
        <f t="shared" si="17"/>
        <v>-0.23425835554981583</v>
      </c>
      <c r="U29" s="60">
        <f t="shared" si="18"/>
        <v>-0.015142441557394727</v>
      </c>
      <c r="V29" s="60">
        <f t="shared" si="19"/>
        <v>-0.002479445638738265</v>
      </c>
      <c r="W29" s="60">
        <f t="shared" si="20"/>
        <v>-0.007617247958124635</v>
      </c>
      <c r="X29" s="60">
        <f t="shared" si="21"/>
        <v>-0.006017176384668654</v>
      </c>
      <c r="Y29" s="60">
        <f t="shared" si="22"/>
        <v>0.003975975494237255</v>
      </c>
      <c r="Z29" s="60">
        <f t="shared" si="23"/>
        <v>0.0009617243837112356</v>
      </c>
      <c r="AA29" s="60">
        <f t="shared" si="24"/>
        <v>7.837753738010621E-06</v>
      </c>
      <c r="AB29" s="60">
        <f t="shared" si="25"/>
        <v>-7.571722788948376</v>
      </c>
    </row>
    <row r="30" spans="1:28" ht="12.75">
      <c r="A30" s="12" t="s">
        <v>40</v>
      </c>
      <c r="B30" s="1">
        <f>'DATOS MENSUALES'!F150</f>
        <v>0.11631582958</v>
      </c>
      <c r="C30" s="1">
        <f>'DATOS MENSUALES'!F151</f>
        <v>0.295124653904</v>
      </c>
      <c r="D30" s="1">
        <f>'DATOS MENSUALES'!F152</f>
        <v>0.422033948044</v>
      </c>
      <c r="E30" s="1">
        <f>'DATOS MENSUALES'!F153</f>
        <v>0.183392337975</v>
      </c>
      <c r="F30" s="1">
        <f>'DATOS MENSUALES'!F154</f>
        <v>0.134707156012</v>
      </c>
      <c r="G30" s="1">
        <f>'DATOS MENSUALES'!F155</f>
        <v>0.141706448352</v>
      </c>
      <c r="H30" s="1">
        <f>'DATOS MENSUALES'!F156</f>
        <v>0.44171565067</v>
      </c>
      <c r="I30" s="1">
        <f>'DATOS MENSUALES'!F157</f>
        <v>0.183259573399</v>
      </c>
      <c r="J30" s="1">
        <f>'DATOS MENSUALES'!F158</f>
        <v>0.23908072526</v>
      </c>
      <c r="K30" s="1">
        <f>'DATOS MENSUALES'!F159</f>
        <v>0.159336512358</v>
      </c>
      <c r="L30" s="1">
        <f>'DATOS MENSUALES'!F160</f>
        <v>0.075369981254</v>
      </c>
      <c r="M30" s="1">
        <f>'DATOS MENSUALES'!F161</f>
        <v>0.040238124466</v>
      </c>
      <c r="N30" s="1">
        <f t="shared" si="12"/>
        <v>2.4322809412740005</v>
      </c>
      <c r="O30" s="10"/>
      <c r="P30" s="60">
        <f t="shared" si="13"/>
        <v>-0.0009796385448361006</v>
      </c>
      <c r="Q30" s="60">
        <f t="shared" si="14"/>
        <v>-4.408435439306014E-09</v>
      </c>
      <c r="R30" s="60">
        <f t="shared" si="15"/>
        <v>-0.00014431246500029961</v>
      </c>
      <c r="S30" s="60">
        <f t="shared" si="16"/>
        <v>-0.04716698382972431</v>
      </c>
      <c r="T30" s="60">
        <f t="shared" si="17"/>
        <v>-0.19866451745804697</v>
      </c>
      <c r="U30" s="60">
        <f t="shared" si="18"/>
        <v>-0.28969947505500293</v>
      </c>
      <c r="V30" s="60">
        <f t="shared" si="19"/>
        <v>-0.022487227791962373</v>
      </c>
      <c r="W30" s="60">
        <f t="shared" si="20"/>
        <v>-0.10822546409969445</v>
      </c>
      <c r="X30" s="60">
        <f t="shared" si="21"/>
        <v>-0.0038110390214153994</v>
      </c>
      <c r="Y30" s="60">
        <f t="shared" si="22"/>
        <v>-9.214431437375201E-05</v>
      </c>
      <c r="Z30" s="60">
        <f t="shared" si="23"/>
        <v>-3.368514766582025E-05</v>
      </c>
      <c r="AA30" s="60">
        <f t="shared" si="24"/>
        <v>-0.00017553961807511792</v>
      </c>
      <c r="AB30" s="60">
        <f t="shared" si="25"/>
        <v>-22.149288597439654</v>
      </c>
    </row>
    <row r="31" spans="1:28" ht="12.75">
      <c r="A31" s="12" t="s">
        <v>41</v>
      </c>
      <c r="B31" s="1">
        <f>'DATOS MENSUALES'!F162</f>
        <v>0.44544077142</v>
      </c>
      <c r="C31" s="1">
        <f>'DATOS MENSUALES'!F163</f>
        <v>0.12691696608</v>
      </c>
      <c r="D31" s="1">
        <f>'DATOS MENSUALES'!F164</f>
        <v>0.209867786058</v>
      </c>
      <c r="E31" s="1">
        <f>'DATOS MENSUALES'!F165</f>
        <v>0.082767384458</v>
      </c>
      <c r="F31" s="1">
        <f>'DATOS MENSUALES'!F166</f>
        <v>0.22743027832</v>
      </c>
      <c r="G31" s="1">
        <f>'DATOS MENSUALES'!F167</f>
        <v>0.92482532128</v>
      </c>
      <c r="H31" s="1">
        <f>'DATOS MENSUALES'!F168</f>
        <v>0.428391684195</v>
      </c>
      <c r="I31" s="1">
        <f>'DATOS MENSUALES'!F169</f>
        <v>0.719762173732</v>
      </c>
      <c r="J31" s="1">
        <f>'DATOS MENSUALES'!F170</f>
        <v>0.547889410016</v>
      </c>
      <c r="K31" s="1">
        <f>'DATOS MENSUALES'!F171</f>
        <v>0.276537455214</v>
      </c>
      <c r="L31" s="1">
        <f>'DATOS MENSUALES'!F172</f>
        <v>0.124388693538</v>
      </c>
      <c r="M31" s="1">
        <f>'DATOS MENSUALES'!F173</f>
        <v>0.06491868104</v>
      </c>
      <c r="N31" s="1">
        <f t="shared" si="12"/>
        <v>4.179136605351</v>
      </c>
      <c r="O31" s="10"/>
      <c r="P31" s="60">
        <f t="shared" si="13"/>
        <v>0.012136605155164133</v>
      </c>
      <c r="Q31" s="60">
        <f t="shared" si="14"/>
        <v>-0.004899779450806525</v>
      </c>
      <c r="R31" s="60">
        <f t="shared" si="15"/>
        <v>-0.01852944671527927</v>
      </c>
      <c r="S31" s="60">
        <f t="shared" si="16"/>
        <v>-0.09856915592318836</v>
      </c>
      <c r="T31" s="60">
        <f t="shared" si="17"/>
        <v>-0.11820873664568306</v>
      </c>
      <c r="U31" s="60">
        <f t="shared" si="18"/>
        <v>0.001790824825720228</v>
      </c>
      <c r="V31" s="60">
        <f t="shared" si="19"/>
        <v>-0.02582444940290163</v>
      </c>
      <c r="W31" s="60">
        <f t="shared" si="20"/>
        <v>0.00021547257327317264</v>
      </c>
      <c r="X31" s="60">
        <f t="shared" si="21"/>
        <v>0.0035541637590309366</v>
      </c>
      <c r="Y31" s="60">
        <f t="shared" si="22"/>
        <v>0.0003737735345974894</v>
      </c>
      <c r="Z31" s="60">
        <f t="shared" si="23"/>
        <v>4.6766527888201895E-06</v>
      </c>
      <c r="AA31" s="60">
        <f t="shared" si="24"/>
        <v>-3.0697589370038166E-05</v>
      </c>
      <c r="AB31" s="60">
        <f t="shared" si="25"/>
        <v>-1.1961045506116341</v>
      </c>
    </row>
    <row r="32" spans="1:28" ht="12.75">
      <c r="A32" s="12" t="s">
        <v>42</v>
      </c>
      <c r="B32" s="1">
        <f>'DATOS MENSUALES'!F174</f>
        <v>0.079225051422</v>
      </c>
      <c r="C32" s="1">
        <f>'DATOS MENSUALES'!F175</f>
        <v>0.864607004384</v>
      </c>
      <c r="D32" s="1">
        <f>'DATOS MENSUALES'!F176</f>
        <v>0.25869188161</v>
      </c>
      <c r="E32" s="1">
        <f>'DATOS MENSUALES'!F177</f>
        <v>2.107795902453</v>
      </c>
      <c r="F32" s="1">
        <f>'DATOS MENSUALES'!F178</f>
        <v>1.575521867552</v>
      </c>
      <c r="G32" s="1">
        <f>'DATOS MENSUALES'!F179</f>
        <v>0.93664750765</v>
      </c>
      <c r="H32" s="1">
        <f>'DATOS MENSUALES'!F180</f>
        <v>0.839958213742</v>
      </c>
      <c r="I32" s="1">
        <f>'DATOS MENSUALES'!F181</f>
        <v>0.48442231656</v>
      </c>
      <c r="J32" s="1">
        <f>'DATOS MENSUALES'!F182</f>
        <v>0.526214579226</v>
      </c>
      <c r="K32" s="1">
        <f>'DATOS MENSUALES'!F183</f>
        <v>0.24176453184</v>
      </c>
      <c r="L32" s="1">
        <f>'DATOS MENSUALES'!F184</f>
        <v>0.1180925438</v>
      </c>
      <c r="M32" s="1">
        <f>'DATOS MENSUALES'!F185</f>
        <v>0.07272119844</v>
      </c>
      <c r="N32" s="1">
        <f t="shared" si="12"/>
        <v>8.105662598679</v>
      </c>
      <c r="O32" s="10"/>
      <c r="P32" s="60">
        <f t="shared" si="13"/>
        <v>-0.0025381297983746273</v>
      </c>
      <c r="Q32" s="60">
        <f t="shared" si="14"/>
        <v>0.18309819058808635</v>
      </c>
      <c r="R32" s="60">
        <f t="shared" si="15"/>
        <v>-0.010048998839810613</v>
      </c>
      <c r="S32" s="60">
        <f t="shared" si="16"/>
        <v>3.8190500529637514</v>
      </c>
      <c r="T32" s="60">
        <f t="shared" si="17"/>
        <v>0.630118712387645</v>
      </c>
      <c r="U32" s="60">
        <f t="shared" si="18"/>
        <v>0.0023664181480749754</v>
      </c>
      <c r="V32" s="60">
        <f t="shared" si="19"/>
        <v>0.0015602979347035786</v>
      </c>
      <c r="W32" s="60">
        <f t="shared" si="20"/>
        <v>-0.005395169217597065</v>
      </c>
      <c r="X32" s="60">
        <f t="shared" si="21"/>
        <v>0.002244685430394689</v>
      </c>
      <c r="Y32" s="60">
        <f t="shared" si="22"/>
        <v>5.173189339287088E-05</v>
      </c>
      <c r="Z32" s="60">
        <f t="shared" si="23"/>
        <v>1.1335677321961437E-06</v>
      </c>
      <c r="AA32" s="60">
        <f t="shared" si="24"/>
        <v>-1.299246984397294E-05</v>
      </c>
      <c r="AB32" s="60">
        <f t="shared" si="25"/>
        <v>23.517021189631794</v>
      </c>
    </row>
    <row r="33" spans="1:28" ht="12.75">
      <c r="A33" s="12" t="s">
        <v>43</v>
      </c>
      <c r="B33" s="1">
        <f>'DATOS MENSUALES'!F186</f>
        <v>0.155199998739</v>
      </c>
      <c r="C33" s="1">
        <f>'DATOS MENSUALES'!F187</f>
        <v>0.16627975392</v>
      </c>
      <c r="D33" s="1">
        <f>'DATOS MENSUALES'!F188</f>
        <v>1.93366833651</v>
      </c>
      <c r="E33" s="1">
        <f>'DATOS MENSUALES'!F189</f>
        <v>1.649306036844</v>
      </c>
      <c r="F33" s="1">
        <f>'DATOS MENSUALES'!F190</f>
        <v>0.548648578555</v>
      </c>
      <c r="G33" s="1">
        <f>'DATOS MENSUALES'!F191</f>
        <v>3.008039677623</v>
      </c>
      <c r="H33" s="1">
        <f>'DATOS MENSUALES'!F192</f>
        <v>1.872895438432</v>
      </c>
      <c r="I33" s="1">
        <f>'DATOS MENSUALES'!F193</f>
        <v>1.482828416368</v>
      </c>
      <c r="J33" s="1">
        <f>'DATOS MENSUALES'!F194</f>
        <v>0.728419364589</v>
      </c>
      <c r="K33" s="1">
        <f>'DATOS MENSUALES'!F195</f>
        <v>0.335451312899</v>
      </c>
      <c r="L33" s="1">
        <f>'DATOS MENSUALES'!F196</f>
        <v>0.129876441344</v>
      </c>
      <c r="M33" s="1">
        <f>'DATOS MENSUALES'!F197</f>
        <v>0.126087721888</v>
      </c>
      <c r="N33" s="1">
        <f t="shared" si="12"/>
        <v>12.136701077710999</v>
      </c>
      <c r="O33" s="10"/>
      <c r="P33" s="60">
        <f t="shared" si="13"/>
        <v>-0.00022070427222876682</v>
      </c>
      <c r="Q33" s="60">
        <f t="shared" si="14"/>
        <v>-0.0022216603598931677</v>
      </c>
      <c r="R33" s="60">
        <f t="shared" si="15"/>
        <v>3.106905916764053</v>
      </c>
      <c r="S33" s="60">
        <f t="shared" si="16"/>
        <v>1.3477833323192359</v>
      </c>
      <c r="T33" s="60">
        <f t="shared" si="17"/>
        <v>-0.004874740100606657</v>
      </c>
      <c r="U33" s="60">
        <f t="shared" si="18"/>
        <v>10.71568060941069</v>
      </c>
      <c r="V33" s="60">
        <f t="shared" si="19"/>
        <v>1.5166036565297865</v>
      </c>
      <c r="W33" s="60">
        <f t="shared" si="20"/>
        <v>0.5574770573137485</v>
      </c>
      <c r="X33" s="60">
        <f t="shared" si="21"/>
        <v>0.03697216468241486</v>
      </c>
      <c r="Y33" s="60">
        <f t="shared" si="22"/>
        <v>0.002245396115083329</v>
      </c>
      <c r="Z33" s="60">
        <f t="shared" si="23"/>
        <v>1.095680518034584E-05</v>
      </c>
      <c r="AA33" s="60">
        <f t="shared" si="24"/>
        <v>2.6617656160615723E-05</v>
      </c>
      <c r="AB33" s="60">
        <f t="shared" si="25"/>
        <v>327.94614590903313</v>
      </c>
    </row>
    <row r="34" spans="1:28" ht="12.75">
      <c r="A34" s="12" t="s">
        <v>44</v>
      </c>
      <c r="B34" s="1">
        <f>'DATOS MENSUALES'!F198</f>
        <v>0.098073782784</v>
      </c>
      <c r="C34" s="1">
        <f>'DATOS MENSUALES'!F199</f>
        <v>0.07226266154</v>
      </c>
      <c r="D34" s="1">
        <f>'DATOS MENSUALES'!F200</f>
        <v>0.05282386659</v>
      </c>
      <c r="E34" s="1">
        <f>'DATOS MENSUALES'!F201</f>
        <v>0.05084960562</v>
      </c>
      <c r="F34" s="1">
        <f>'DATOS MENSUALES'!F202</f>
        <v>0.44274113338</v>
      </c>
      <c r="G34" s="1">
        <f>'DATOS MENSUALES'!F203</f>
        <v>0.358388322034</v>
      </c>
      <c r="H34" s="1">
        <f>'DATOS MENSUALES'!F204</f>
        <v>0.274633376744</v>
      </c>
      <c r="I34" s="1">
        <f>'DATOS MENSUALES'!F205</f>
        <v>0.562619041138</v>
      </c>
      <c r="J34" s="1">
        <f>'DATOS MENSUALES'!F206</f>
        <v>0.508546974624</v>
      </c>
      <c r="K34" s="1">
        <f>'DATOS MENSUALES'!F207</f>
        <v>0.285538584448</v>
      </c>
      <c r="L34" s="1">
        <f>'DATOS MENSUALES'!F208</f>
        <v>0.164948039823</v>
      </c>
      <c r="M34" s="1">
        <f>'DATOS MENSUALES'!F209</f>
        <v>0.115274007285</v>
      </c>
      <c r="N34" s="1">
        <f t="shared" si="12"/>
        <v>2.98669939601</v>
      </c>
      <c r="O34" s="10"/>
      <c r="P34" s="60">
        <f t="shared" si="13"/>
        <v>-0.0016246657200845044</v>
      </c>
      <c r="Q34" s="60">
        <f t="shared" si="14"/>
        <v>-0.01131511035715552</v>
      </c>
      <c r="R34" s="60">
        <f t="shared" si="15"/>
        <v>-0.07497143868098911</v>
      </c>
      <c r="S34" s="60">
        <f t="shared" si="16"/>
        <v>-0.12044562702866154</v>
      </c>
      <c r="T34" s="60">
        <f t="shared" si="17"/>
        <v>-0.020902551278208396</v>
      </c>
      <c r="U34" s="60">
        <f t="shared" si="18"/>
        <v>-0.08812112361854164</v>
      </c>
      <c r="V34" s="60">
        <f t="shared" si="19"/>
        <v>-0.09072442832822737</v>
      </c>
      <c r="W34" s="60">
        <f t="shared" si="20"/>
        <v>-0.0009181035510217773</v>
      </c>
      <c r="X34" s="60">
        <f t="shared" si="21"/>
        <v>0.001453118848281184</v>
      </c>
      <c r="Y34" s="60">
        <f t="shared" si="22"/>
        <v>0.000532128340625207</v>
      </c>
      <c r="Z34" s="60">
        <f t="shared" si="23"/>
        <v>0.0001879577435186304</v>
      </c>
      <c r="AA34" s="60">
        <f t="shared" si="24"/>
        <v>6.90676550909859E-06</v>
      </c>
      <c r="AB34" s="60">
        <f t="shared" si="25"/>
        <v>-11.450639645616032</v>
      </c>
    </row>
    <row r="35" spans="1:28" ht="12.75">
      <c r="A35" s="12" t="s">
        <v>45</v>
      </c>
      <c r="B35" s="1">
        <f>'DATOS MENSUALES'!F210</f>
        <v>0.165514093832</v>
      </c>
      <c r="C35" s="1">
        <f>'DATOS MENSUALES'!F211</f>
        <v>0.129120602292</v>
      </c>
      <c r="D35" s="1">
        <f>'DATOS MENSUALES'!F212</f>
        <v>0.1093810458</v>
      </c>
      <c r="E35" s="1">
        <f>'DATOS MENSUALES'!F213</f>
        <v>0.113901606632</v>
      </c>
      <c r="F35" s="1">
        <f>'DATOS MENSUALES'!F214</f>
        <v>0.274424140081</v>
      </c>
      <c r="G35" s="1">
        <f>'DATOS MENSUALES'!F215</f>
        <v>0.451643666585</v>
      </c>
      <c r="H35" s="1">
        <f>'DATOS MENSUALES'!F216</f>
        <v>0.2881460965</v>
      </c>
      <c r="I35" s="1">
        <f>'DATOS MENSUALES'!F217</f>
        <v>0.202979337</v>
      </c>
      <c r="J35" s="1">
        <f>'DATOS MENSUALES'!F218</f>
        <v>0.344638555164</v>
      </c>
      <c r="K35" s="1">
        <f>'DATOS MENSUALES'!F219</f>
        <v>0.148463334526</v>
      </c>
      <c r="L35" s="1">
        <f>'DATOS MENSUALES'!F220</f>
        <v>0.080031518378</v>
      </c>
      <c r="M35" s="1">
        <f>'DATOS MENSUALES'!F221</f>
        <v>0.055935871292</v>
      </c>
      <c r="N35" s="1">
        <f t="shared" si="12"/>
        <v>2.364179868082</v>
      </c>
      <c r="O35" s="10"/>
      <c r="P35" s="60">
        <f t="shared" si="13"/>
        <v>-0.00012588981211022853</v>
      </c>
      <c r="Q35" s="60">
        <f t="shared" si="14"/>
        <v>-0.004711530731707312</v>
      </c>
      <c r="R35" s="60">
        <f t="shared" si="15"/>
        <v>-0.04866934861539419</v>
      </c>
      <c r="S35" s="60">
        <f t="shared" si="16"/>
        <v>-0.07995170924462561</v>
      </c>
      <c r="T35" s="60">
        <f t="shared" si="17"/>
        <v>-0.08739951876856793</v>
      </c>
      <c r="U35" s="60">
        <f t="shared" si="18"/>
        <v>-0.043519361338573564</v>
      </c>
      <c r="V35" s="60">
        <f t="shared" si="19"/>
        <v>-0.0827831979743331</v>
      </c>
      <c r="W35" s="60">
        <f t="shared" si="20"/>
        <v>-0.09533859169632238</v>
      </c>
      <c r="X35" s="60">
        <f t="shared" si="21"/>
        <v>-0.00012987868102160013</v>
      </c>
      <c r="Y35" s="60">
        <f t="shared" si="22"/>
        <v>-0.00017599583404893191</v>
      </c>
      <c r="Z35" s="60">
        <f t="shared" si="23"/>
        <v>-2.1102991380460992E-05</v>
      </c>
      <c r="AA35" s="60">
        <f t="shared" si="24"/>
        <v>-6.542224637941635E-05</v>
      </c>
      <c r="AB35" s="60">
        <f t="shared" si="25"/>
        <v>-23.799997699725996</v>
      </c>
    </row>
    <row r="36" spans="1:28" ht="12.75">
      <c r="A36" s="12" t="s">
        <v>46</v>
      </c>
      <c r="B36" s="1">
        <f>'DATOS MENSUALES'!F222</f>
        <v>0.05988301626</v>
      </c>
      <c r="C36" s="1">
        <f>'DATOS MENSUALES'!F223</f>
        <v>0.04345728189</v>
      </c>
      <c r="D36" s="1">
        <f>'DATOS MENSUALES'!F224</f>
        <v>1.00002233266</v>
      </c>
      <c r="E36" s="1">
        <f>'DATOS MENSUALES'!F225</f>
        <v>0.469753499196</v>
      </c>
      <c r="F36" s="1">
        <f>'DATOS MENSUALES'!F226</f>
        <v>0.21888628596</v>
      </c>
      <c r="G36" s="1">
        <f>'DATOS MENSUALES'!F227</f>
        <v>0.56520487344</v>
      </c>
      <c r="H36" s="1">
        <f>'DATOS MENSUALES'!F228</f>
        <v>0.613557091485</v>
      </c>
      <c r="I36" s="1">
        <f>'DATOS MENSUALES'!F229</f>
        <v>0.659352564222</v>
      </c>
      <c r="J36" s="1">
        <f>'DATOS MENSUALES'!F230</f>
        <v>0.39378685956</v>
      </c>
      <c r="K36" s="1">
        <f>'DATOS MENSUALES'!F231</f>
        <v>0.195737101125</v>
      </c>
      <c r="L36" s="1">
        <f>'DATOS MENSUALES'!F232</f>
        <v>0.097386083644</v>
      </c>
      <c r="M36" s="1">
        <f>'DATOS MENSUALES'!F233</f>
        <v>0.234173151954</v>
      </c>
      <c r="N36" s="1">
        <f t="shared" si="12"/>
        <v>4.551200141396</v>
      </c>
      <c r="O36" s="10"/>
      <c r="P36" s="60">
        <f t="shared" si="13"/>
        <v>-0.0037781523920548295</v>
      </c>
      <c r="Q36" s="60">
        <f t="shared" si="14"/>
        <v>-0.016253312606313033</v>
      </c>
      <c r="R36" s="60">
        <f t="shared" si="15"/>
        <v>0.14514651133029716</v>
      </c>
      <c r="S36" s="60">
        <f t="shared" si="16"/>
        <v>-0.00042100364560055623</v>
      </c>
      <c r="T36" s="60">
        <f t="shared" si="17"/>
        <v>-0.12449058217474711</v>
      </c>
      <c r="U36" s="60">
        <f t="shared" si="18"/>
        <v>-0.013512469425399097</v>
      </c>
      <c r="V36" s="60">
        <f t="shared" si="19"/>
        <v>-0.0013461557669836417</v>
      </c>
      <c r="W36" s="60">
        <f t="shared" si="20"/>
        <v>-9.637751822934382E-11</v>
      </c>
      <c r="X36" s="60">
        <f t="shared" si="21"/>
        <v>-3.3340089402506444E-09</v>
      </c>
      <c r="Y36" s="60">
        <f t="shared" si="22"/>
        <v>-6.737368176030058E-07</v>
      </c>
      <c r="Z36" s="60">
        <f t="shared" si="23"/>
        <v>-1.0862805596754647E-06</v>
      </c>
      <c r="AA36" s="60">
        <f t="shared" si="24"/>
        <v>0.002624825240485644</v>
      </c>
      <c r="AB36" s="60">
        <f t="shared" si="25"/>
        <v>-0.3277153858153655</v>
      </c>
    </row>
    <row r="37" spans="1:28" ht="12.75">
      <c r="A37" s="12" t="s">
        <v>47</v>
      </c>
      <c r="B37" s="1">
        <f>'DATOS MENSUALES'!F234</f>
        <v>0.422258495769</v>
      </c>
      <c r="C37" s="1">
        <f>'DATOS MENSUALES'!F235</f>
        <v>0.587583638352</v>
      </c>
      <c r="D37" s="1">
        <f>'DATOS MENSUALES'!F236</f>
        <v>2.53232719146</v>
      </c>
      <c r="E37" s="1">
        <f>'DATOS MENSUALES'!F237</f>
        <v>1.885990399615</v>
      </c>
      <c r="F37" s="1">
        <f>'DATOS MENSUALES'!F238</f>
        <v>2.914173905798</v>
      </c>
      <c r="G37" s="1">
        <f>'DATOS MENSUALES'!F239</f>
        <v>2.863692087102</v>
      </c>
      <c r="H37" s="1">
        <f>'DATOS MENSUALES'!F240</f>
        <v>1.454910805992</v>
      </c>
      <c r="I37" s="1">
        <f>'DATOS MENSUALES'!F241</f>
        <v>0.999733747707</v>
      </c>
      <c r="J37" s="1">
        <f>'DATOS MENSUALES'!F242</f>
        <v>0.436248587775</v>
      </c>
      <c r="K37" s="1">
        <f>'DATOS MENSUALES'!F243</f>
        <v>0.193002977124</v>
      </c>
      <c r="L37" s="1">
        <f>'DATOS MENSUALES'!F244</f>
        <v>0.09729301637</v>
      </c>
      <c r="M37" s="1">
        <f>'DATOS MENSUALES'!F245</f>
        <v>0.08933041467</v>
      </c>
      <c r="N37" s="1">
        <f t="shared" si="12"/>
        <v>14.476545267733998</v>
      </c>
      <c r="O37" s="10"/>
      <c r="P37" s="60">
        <f t="shared" si="13"/>
        <v>0.008821758449614893</v>
      </c>
      <c r="Q37" s="60">
        <f t="shared" si="14"/>
        <v>0.02459629276332233</v>
      </c>
      <c r="R37" s="60">
        <f t="shared" si="15"/>
        <v>8.714353045638305</v>
      </c>
      <c r="S37" s="60">
        <f t="shared" si="16"/>
        <v>2.4130519557307593</v>
      </c>
      <c r="T37" s="60">
        <f t="shared" si="17"/>
        <v>10.589559240142854</v>
      </c>
      <c r="U37" s="60">
        <f t="shared" si="18"/>
        <v>8.745683772217058</v>
      </c>
      <c r="V37" s="60">
        <f t="shared" si="19"/>
        <v>0.39051814769301707</v>
      </c>
      <c r="W37" s="60">
        <f t="shared" si="20"/>
        <v>0.03927719788723235</v>
      </c>
      <c r="X37" s="60">
        <f t="shared" si="21"/>
        <v>6.87588723870477E-05</v>
      </c>
      <c r="Y37" s="60">
        <f t="shared" si="22"/>
        <v>-1.5211534745995201E-06</v>
      </c>
      <c r="Z37" s="60">
        <f t="shared" si="23"/>
        <v>-1.1160523901200787E-06</v>
      </c>
      <c r="AA37" s="60">
        <f t="shared" si="24"/>
        <v>-3.284504134182381E-07</v>
      </c>
      <c r="AB37" s="60">
        <f t="shared" si="25"/>
        <v>787.8396550381505</v>
      </c>
    </row>
    <row r="38" spans="1:28" ht="12.75">
      <c r="A38" s="12" t="s">
        <v>48</v>
      </c>
      <c r="B38" s="1">
        <f>'DATOS MENSUALES'!F246</f>
        <v>3.376027288508</v>
      </c>
      <c r="C38" s="1">
        <f>'DATOS MENSUALES'!F247</f>
        <v>2.14745805696</v>
      </c>
      <c r="D38" s="1">
        <f>'DATOS MENSUALES'!F248</f>
        <v>1.139810806785</v>
      </c>
      <c r="E38" s="1">
        <f>'DATOS MENSUALES'!F249</f>
        <v>0.777630907872</v>
      </c>
      <c r="F38" s="1">
        <f>'DATOS MENSUALES'!F250</f>
        <v>1.019200129787</v>
      </c>
      <c r="G38" s="1">
        <f>'DATOS MENSUALES'!F251</f>
        <v>0.51954897558</v>
      </c>
      <c r="H38" s="1">
        <f>'DATOS MENSUALES'!F252</f>
        <v>0.613943358644</v>
      </c>
      <c r="I38" s="1">
        <f>'DATOS MENSUALES'!F253</f>
        <v>0.491187640688</v>
      </c>
      <c r="J38" s="1">
        <f>'DATOS MENSUALES'!F254</f>
        <v>0.268008065103</v>
      </c>
      <c r="K38" s="1">
        <f>'DATOS MENSUALES'!F255</f>
        <v>0.14479305161</v>
      </c>
      <c r="L38" s="1">
        <f>'DATOS MENSUALES'!F256</f>
        <v>0.09017630475</v>
      </c>
      <c r="M38" s="1">
        <f>'DATOS MENSUALES'!F257</f>
        <v>0.20318630136</v>
      </c>
      <c r="N38" s="1">
        <f t="shared" si="12"/>
        <v>10.790970887647003</v>
      </c>
      <c r="O38" s="10"/>
      <c r="P38" s="60">
        <f t="shared" si="13"/>
        <v>31.56632542522255</v>
      </c>
      <c r="Q38" s="60">
        <f t="shared" si="14"/>
        <v>6.338750379822378</v>
      </c>
      <c r="R38" s="60">
        <f t="shared" si="15"/>
        <v>0.29450987193817585</v>
      </c>
      <c r="S38" s="60">
        <f t="shared" si="16"/>
        <v>0.012637790001270409</v>
      </c>
      <c r="T38" s="60">
        <f t="shared" si="17"/>
        <v>0.02726926814306851</v>
      </c>
      <c r="U38" s="60">
        <f t="shared" si="18"/>
        <v>-0.022867452406347265</v>
      </c>
      <c r="V38" s="60">
        <f t="shared" si="19"/>
        <v>-0.0013320773958604966</v>
      </c>
      <c r="W38" s="60">
        <f t="shared" si="20"/>
        <v>-0.0047946133736443365</v>
      </c>
      <c r="X38" s="60">
        <f t="shared" si="21"/>
        <v>-0.0020616063403653957</v>
      </c>
      <c r="Y38" s="60">
        <f t="shared" si="22"/>
        <v>-0.00021288982383691087</v>
      </c>
      <c r="Z38" s="60">
        <f t="shared" si="23"/>
        <v>-5.349719509733927E-06</v>
      </c>
      <c r="AA38" s="60">
        <f t="shared" si="24"/>
        <v>0.0012235425425831737</v>
      </c>
      <c r="AB38" s="60">
        <f t="shared" si="25"/>
        <v>170.98407830222374</v>
      </c>
    </row>
    <row r="39" spans="1:28" ht="12.75">
      <c r="A39" s="12" t="s">
        <v>49</v>
      </c>
      <c r="B39" s="1">
        <f>'DATOS MENSUALES'!F258</f>
        <v>0.222961240756</v>
      </c>
      <c r="C39" s="1">
        <f>'DATOS MENSUALES'!F259</f>
        <v>1.455622498705</v>
      </c>
      <c r="D39" s="1">
        <f>'DATOS MENSUALES'!F260</f>
        <v>1.453127135872</v>
      </c>
      <c r="E39" s="1">
        <f>'DATOS MENSUALES'!F261</f>
        <v>1.220302977192</v>
      </c>
      <c r="F39" s="1">
        <f>'DATOS MENSUALES'!F262</f>
        <v>0.767184882122</v>
      </c>
      <c r="G39" s="1">
        <f>'DATOS MENSUALES'!F263</f>
        <v>1.628952910387</v>
      </c>
      <c r="H39" s="1">
        <f>'DATOS MENSUALES'!F264</f>
        <v>1.308575399616</v>
      </c>
      <c r="I39" s="1">
        <f>'DATOS MENSUALES'!F265</f>
        <v>1.006152041713</v>
      </c>
      <c r="J39" s="1">
        <f>'DATOS MENSUALES'!F266</f>
        <v>0.463680159252</v>
      </c>
      <c r="K39" s="1">
        <f>'DATOS MENSUALES'!F267</f>
        <v>0.193065304352</v>
      </c>
      <c r="L39" s="1">
        <f>'DATOS MENSUALES'!F268</f>
        <v>0.090920636188</v>
      </c>
      <c r="M39" s="1">
        <f>'DATOS MENSUALES'!F269</f>
        <v>0.062966722648</v>
      </c>
      <c r="N39" s="1">
        <f t="shared" si="12"/>
        <v>9.873511908803</v>
      </c>
      <c r="O39" s="10"/>
      <c r="P39" s="60">
        <f t="shared" si="13"/>
        <v>3.936371432965031E-07</v>
      </c>
      <c r="Q39" s="60">
        <f t="shared" si="14"/>
        <v>1.5562911389212237</v>
      </c>
      <c r="R39" s="60">
        <f t="shared" si="15"/>
        <v>0.9372803702668715</v>
      </c>
      <c r="S39" s="60">
        <f t="shared" si="16"/>
        <v>0.30836930310348454</v>
      </c>
      <c r="T39" s="60">
        <f t="shared" si="17"/>
        <v>0.00011749596457510983</v>
      </c>
      <c r="U39" s="60">
        <f t="shared" si="18"/>
        <v>0.5626692377089353</v>
      </c>
      <c r="V39" s="60">
        <f t="shared" si="19"/>
        <v>0.19979366425517694</v>
      </c>
      <c r="W39" s="60">
        <f t="shared" si="20"/>
        <v>0.04154432346163211</v>
      </c>
      <c r="X39" s="60">
        <f t="shared" si="21"/>
        <v>0.0003200050432875512</v>
      </c>
      <c r="Y39" s="60">
        <f t="shared" si="22"/>
        <v>-1.4965559160856056E-06</v>
      </c>
      <c r="Z39" s="60">
        <f t="shared" si="23"/>
        <v>-4.695343284454417E-06</v>
      </c>
      <c r="AA39" s="60">
        <f t="shared" si="24"/>
        <v>-3.6804022349063276E-05</v>
      </c>
      <c r="AB39" s="60">
        <f t="shared" si="25"/>
        <v>99.43739476458228</v>
      </c>
    </row>
    <row r="40" spans="1:28" ht="12.75">
      <c r="A40" s="12" t="s">
        <v>50</v>
      </c>
      <c r="B40" s="1">
        <f>'DATOS MENSUALES'!F270</f>
        <v>0.042555479175</v>
      </c>
      <c r="C40" s="1">
        <f>'DATOS MENSUALES'!F271</f>
        <v>0.055544512881</v>
      </c>
      <c r="D40" s="1">
        <f>'DATOS MENSUALES'!F272</f>
        <v>0.051339031374</v>
      </c>
      <c r="E40" s="1">
        <f>'DATOS MENSUALES'!F273</f>
        <v>0.277997960914</v>
      </c>
      <c r="F40" s="1">
        <f>'DATOS MENSUALES'!F274</f>
        <v>0.219274856432</v>
      </c>
      <c r="G40" s="1">
        <f>'DATOS MENSUALES'!F275</f>
        <v>1.40197657514</v>
      </c>
      <c r="H40" s="1">
        <f>'DATOS MENSUALES'!F276</f>
        <v>1.136319634848</v>
      </c>
      <c r="I40" s="1">
        <f>'DATOS MENSUALES'!F277</f>
        <v>0.51356713421</v>
      </c>
      <c r="J40" s="1">
        <f>'DATOS MENSUALES'!F278</f>
        <v>0.689095652104</v>
      </c>
      <c r="K40" s="1">
        <f>'DATOS MENSUALES'!F279</f>
        <v>0.29978283112</v>
      </c>
      <c r="L40" s="1">
        <f>'DATOS MENSUALES'!F280</f>
        <v>0.13346123055</v>
      </c>
      <c r="M40" s="1">
        <f>'DATOS MENSUALES'!F281</f>
        <v>0.077023994719</v>
      </c>
      <c r="N40" s="1">
        <f t="shared" si="12"/>
        <v>4.897938893467</v>
      </c>
      <c r="O40" s="10"/>
      <c r="P40" s="60">
        <f t="shared" si="13"/>
        <v>-0.005184631507498944</v>
      </c>
      <c r="Q40" s="60">
        <f t="shared" si="14"/>
        <v>-0.014035859800265775</v>
      </c>
      <c r="R40" s="60">
        <f t="shared" si="15"/>
        <v>-0.07576623984752279</v>
      </c>
      <c r="S40" s="60">
        <f t="shared" si="16"/>
        <v>-0.018970900114497997</v>
      </c>
      <c r="T40" s="60">
        <f t="shared" si="17"/>
        <v>-0.12420017275218549</v>
      </c>
      <c r="U40" s="60">
        <f t="shared" si="18"/>
        <v>0.21447890049317492</v>
      </c>
      <c r="V40" s="60">
        <f t="shared" si="19"/>
        <v>0.0701111783156349</v>
      </c>
      <c r="W40" s="60">
        <f t="shared" si="20"/>
        <v>-0.0031277599580670787</v>
      </c>
      <c r="X40" s="60">
        <f t="shared" si="21"/>
        <v>0.0253642137241425</v>
      </c>
      <c r="Y40" s="60">
        <f t="shared" si="22"/>
        <v>0.0008649552750884219</v>
      </c>
      <c r="Z40" s="60">
        <f t="shared" si="23"/>
        <v>1.7164410637956076E-05</v>
      </c>
      <c r="AA40" s="60">
        <f t="shared" si="24"/>
        <v>-7.084536375099546E-06</v>
      </c>
      <c r="AB40" s="60">
        <f t="shared" si="25"/>
        <v>-0.04024963507983358</v>
      </c>
    </row>
    <row r="41" spans="1:28" ht="12.75">
      <c r="A41" s="12" t="s">
        <v>51</v>
      </c>
      <c r="B41" s="1">
        <f>'DATOS MENSUALES'!F282</f>
        <v>0.05876352625</v>
      </c>
      <c r="C41" s="1">
        <f>'DATOS MENSUALES'!F283</f>
        <v>0.77012005158</v>
      </c>
      <c r="D41" s="1">
        <f>'DATOS MENSUALES'!F284</f>
        <v>0.290589721491</v>
      </c>
      <c r="E41" s="1">
        <f>'DATOS MENSUALES'!F285</f>
        <v>0.188308114659</v>
      </c>
      <c r="F41" s="1">
        <f>'DATOS MENSUALES'!F286</f>
        <v>1.281914367085</v>
      </c>
      <c r="G41" s="1">
        <f>'DATOS MENSUALES'!F287</f>
        <v>1.277508661954</v>
      </c>
      <c r="H41" s="1">
        <f>'DATOS MENSUALES'!F288</f>
        <v>0.757029321244</v>
      </c>
      <c r="I41" s="1">
        <f>'DATOS MENSUALES'!F289</f>
        <v>0.422638797414</v>
      </c>
      <c r="J41" s="1">
        <f>'DATOS MENSUALES'!F290</f>
        <v>0.30204920575</v>
      </c>
      <c r="K41" s="1">
        <f>'DATOS MENSUALES'!F291</f>
        <v>0.18514622442</v>
      </c>
      <c r="L41" s="1">
        <f>'DATOS MENSUALES'!F292</f>
        <v>0.084496415742</v>
      </c>
      <c r="M41" s="1">
        <f>'DATOS MENSUALES'!F293</f>
        <v>0.065626183483</v>
      </c>
      <c r="N41" s="1">
        <f t="shared" si="12"/>
        <v>5.684190591072</v>
      </c>
      <c r="O41" s="10"/>
      <c r="P41" s="60">
        <f t="shared" si="13"/>
        <v>-0.003860208766463397</v>
      </c>
      <c r="Q41" s="60">
        <f t="shared" si="14"/>
        <v>0.10606274359827265</v>
      </c>
      <c r="R41" s="60">
        <f t="shared" si="15"/>
        <v>-0.006219042123917288</v>
      </c>
      <c r="S41" s="60">
        <f t="shared" si="16"/>
        <v>-0.04526787449339033</v>
      </c>
      <c r="T41" s="60">
        <f t="shared" si="17"/>
        <v>0.17912785509660342</v>
      </c>
      <c r="U41" s="60">
        <f t="shared" si="18"/>
        <v>0.10657755863848918</v>
      </c>
      <c r="V41" s="60">
        <f t="shared" si="19"/>
        <v>3.61212142076794E-05</v>
      </c>
      <c r="W41" s="60">
        <f t="shared" si="20"/>
        <v>-0.013341099756795195</v>
      </c>
      <c r="X41" s="60">
        <f t="shared" si="21"/>
        <v>-0.0008103801634421862</v>
      </c>
      <c r="Y41" s="60">
        <f t="shared" si="22"/>
        <v>-7.253452055592246E-06</v>
      </c>
      <c r="Z41" s="60">
        <f t="shared" si="23"/>
        <v>-1.2437779732033868E-05</v>
      </c>
      <c r="AA41" s="60">
        <f t="shared" si="24"/>
        <v>-2.8663350774907333E-05</v>
      </c>
      <c r="AB41" s="60">
        <f t="shared" si="25"/>
        <v>0.08726047392342938</v>
      </c>
    </row>
    <row r="42" spans="1:28" ht="12.75">
      <c r="A42" s="12" t="s">
        <v>52</v>
      </c>
      <c r="B42" s="1">
        <f>'DATOS MENSUALES'!F294</f>
        <v>0.161356398966</v>
      </c>
      <c r="C42" s="1">
        <f>'DATOS MENSUALES'!F295</f>
        <v>0.083448731206</v>
      </c>
      <c r="D42" s="1">
        <f>'DATOS MENSUALES'!F296</f>
        <v>0.052641249716</v>
      </c>
      <c r="E42" s="1">
        <f>'DATOS MENSUALES'!F297</f>
        <v>0.041587186938</v>
      </c>
      <c r="F42" s="1">
        <f>'DATOS MENSUALES'!F298</f>
        <v>0.03745179815</v>
      </c>
      <c r="G42" s="1">
        <f>'DATOS MENSUALES'!F299</f>
        <v>0.50088769417</v>
      </c>
      <c r="H42" s="1">
        <f>'DATOS MENSUALES'!F300</f>
        <v>0.257952706548</v>
      </c>
      <c r="I42" s="1">
        <f>'DATOS MENSUALES'!F301</f>
        <v>0.147043435275</v>
      </c>
      <c r="J42" s="1">
        <f>'DATOS MENSUALES'!F302</f>
        <v>0.06761181945</v>
      </c>
      <c r="K42" s="1">
        <f>'DATOS MENSUALES'!F303</f>
        <v>0.033539716602</v>
      </c>
      <c r="L42" s="1">
        <f>'DATOS MENSUALES'!F304</f>
        <v>0.021233056097</v>
      </c>
      <c r="M42" s="1">
        <f>'DATOS MENSUALES'!F305</f>
        <v>0.09664057242</v>
      </c>
      <c r="N42" s="1">
        <f t="shared" si="12"/>
        <v>1.501394365538</v>
      </c>
      <c r="O42" s="10"/>
      <c r="P42" s="60">
        <f t="shared" si="13"/>
        <v>-0.00015989130508287783</v>
      </c>
      <c r="Q42" s="60">
        <f t="shared" si="14"/>
        <v>-0.009706617650180823</v>
      </c>
      <c r="R42" s="60">
        <f t="shared" si="15"/>
        <v>-0.075068888446013</v>
      </c>
      <c r="S42" s="60">
        <f t="shared" si="16"/>
        <v>-0.12735056233462724</v>
      </c>
      <c r="T42" s="60">
        <f t="shared" si="17"/>
        <v>-0.31547958066504744</v>
      </c>
      <c r="U42" s="60">
        <f t="shared" si="18"/>
        <v>-0.027680812347431333</v>
      </c>
      <c r="V42" s="60">
        <f t="shared" si="19"/>
        <v>-0.10120793728541322</v>
      </c>
      <c r="W42" s="60">
        <f t="shared" si="20"/>
        <v>-0.13482230977838058</v>
      </c>
      <c r="X42" s="60">
        <f t="shared" si="21"/>
        <v>-0.035180810373629356</v>
      </c>
      <c r="Y42" s="60">
        <f t="shared" si="22"/>
        <v>-0.004997050337045132</v>
      </c>
      <c r="Z42" s="60">
        <f t="shared" si="23"/>
        <v>-0.0006457058724262417</v>
      </c>
      <c r="AA42" s="60">
        <f t="shared" si="24"/>
        <v>6.920781837064396E-11</v>
      </c>
      <c r="AB42" s="60">
        <f t="shared" si="25"/>
        <v>-52.28214530491682</v>
      </c>
    </row>
    <row r="43" spans="1:28" ht="12.75">
      <c r="A43" s="12" t="s">
        <v>53</v>
      </c>
      <c r="B43" s="1">
        <f>'DATOS MENSUALES'!F306</f>
        <v>0.176313963595</v>
      </c>
      <c r="C43" s="1">
        <f>'DATOS MENSUALES'!F307</f>
        <v>0.428587008309</v>
      </c>
      <c r="D43" s="1">
        <f>'DATOS MENSUALES'!F308</f>
        <v>0.393475778948</v>
      </c>
      <c r="E43" s="1">
        <f>'DATOS MENSUALES'!F309</f>
        <v>1.7513176233</v>
      </c>
      <c r="F43" s="1">
        <f>'DATOS MENSUALES'!F310</f>
        <v>2.180140837056</v>
      </c>
      <c r="G43" s="1">
        <f>'DATOS MENSUALES'!F311</f>
        <v>0.772723363126</v>
      </c>
      <c r="H43" s="1">
        <f>'DATOS MENSUALES'!F312</f>
        <v>1.506390315299</v>
      </c>
      <c r="I43" s="1">
        <f>'DATOS MENSUALES'!F313</f>
        <v>0.75689164512</v>
      </c>
      <c r="J43" s="1">
        <f>'DATOS MENSUALES'!F314</f>
        <v>0.42530831181</v>
      </c>
      <c r="K43" s="1">
        <f>'DATOS MENSUALES'!F315</f>
        <v>0.179237904786</v>
      </c>
      <c r="L43" s="1">
        <f>'DATOS MENSUALES'!F316</f>
        <v>0.078709228698</v>
      </c>
      <c r="M43" s="1">
        <f>'DATOS MENSUALES'!F317</f>
        <v>0.044020524548</v>
      </c>
      <c r="N43" s="1">
        <f t="shared" si="12"/>
        <v>8.693116504594997</v>
      </c>
      <c r="O43" s="10"/>
      <c r="P43" s="60">
        <f t="shared" si="13"/>
        <v>-6.078417686716726E-05</v>
      </c>
      <c r="Q43" s="60">
        <f t="shared" si="14"/>
        <v>0.0022907108113780776</v>
      </c>
      <c r="R43" s="60">
        <f t="shared" si="15"/>
        <v>-0.0005316552027243333</v>
      </c>
      <c r="S43" s="60">
        <f t="shared" si="16"/>
        <v>1.7567380936744246</v>
      </c>
      <c r="T43" s="60">
        <f t="shared" si="17"/>
        <v>3.124524419162856</v>
      </c>
      <c r="U43" s="60">
        <f t="shared" si="18"/>
        <v>-2.8835471848172213E-05</v>
      </c>
      <c r="V43" s="60">
        <f t="shared" si="19"/>
        <v>0.4789777147262027</v>
      </c>
      <c r="W43" s="60">
        <f t="shared" si="20"/>
        <v>0.0009149498677640014</v>
      </c>
      <c r="X43" s="60">
        <f t="shared" si="21"/>
        <v>2.7074452661288958E-05</v>
      </c>
      <c r="Y43" s="60">
        <f t="shared" si="22"/>
        <v>-1.612864306295572E-05</v>
      </c>
      <c r="Z43" s="60">
        <f t="shared" si="23"/>
        <v>-2.427956586861294E-05</v>
      </c>
      <c r="AA43" s="60">
        <f t="shared" si="24"/>
        <v>-0.0001423141558176714</v>
      </c>
      <c r="AB43" s="60">
        <f t="shared" si="25"/>
        <v>41.1519731764309</v>
      </c>
    </row>
    <row r="44" spans="1:28" ht="12.75">
      <c r="A44" s="12" t="s">
        <v>54</v>
      </c>
      <c r="B44" s="1">
        <f>'DATOS MENSUALES'!F318</f>
        <v>0.447656417135</v>
      </c>
      <c r="C44" s="1">
        <f>'DATOS MENSUALES'!F319</f>
        <v>0.64849940482</v>
      </c>
      <c r="D44" s="1">
        <f>'DATOS MENSUALES'!F320</f>
        <v>0.256479718752</v>
      </c>
      <c r="E44" s="1">
        <f>'DATOS MENSUALES'!F321</f>
        <v>0.260603059162</v>
      </c>
      <c r="F44" s="1">
        <f>'DATOS MENSUALES'!F322</f>
        <v>0.43196756309</v>
      </c>
      <c r="G44" s="1">
        <f>'DATOS MENSUALES'!F323</f>
        <v>0.438566274276</v>
      </c>
      <c r="H44" s="1">
        <f>'DATOS MENSUALES'!F324</f>
        <v>0.276403211097</v>
      </c>
      <c r="I44" s="1">
        <f>'DATOS MENSUALES'!F325</f>
        <v>0.271474785761</v>
      </c>
      <c r="J44" s="1">
        <f>'DATOS MENSUALES'!F326</f>
        <v>0.161321587968</v>
      </c>
      <c r="K44" s="1">
        <f>'DATOS MENSUALES'!F327</f>
        <v>0.0974050656</v>
      </c>
      <c r="L44" s="1">
        <f>'DATOS MENSUALES'!F328</f>
        <v>0.061531257312</v>
      </c>
      <c r="M44" s="1">
        <f>'DATOS MENSUALES'!F329</f>
        <v>0.04117078895</v>
      </c>
      <c r="N44" s="1">
        <f t="shared" si="12"/>
        <v>3.3930791339230004</v>
      </c>
      <c r="O44" s="10"/>
      <c r="P44" s="60">
        <f t="shared" si="13"/>
        <v>0.01249103760735415</v>
      </c>
      <c r="Q44" s="60">
        <f t="shared" si="14"/>
        <v>0.043515801422696405</v>
      </c>
      <c r="R44" s="60">
        <f t="shared" si="15"/>
        <v>-0.010361221675096108</v>
      </c>
      <c r="S44" s="60">
        <f t="shared" si="16"/>
        <v>-0.022930211159515962</v>
      </c>
      <c r="T44" s="60">
        <f t="shared" si="17"/>
        <v>-0.02345224812381614</v>
      </c>
      <c r="U44" s="60">
        <f t="shared" si="18"/>
        <v>-0.04855603567891316</v>
      </c>
      <c r="V44" s="60">
        <f t="shared" si="19"/>
        <v>-0.08965662401517548</v>
      </c>
      <c r="W44" s="60">
        <f t="shared" si="20"/>
        <v>-0.05856307104928214</v>
      </c>
      <c r="X44" s="60">
        <f t="shared" si="21"/>
        <v>-0.012806198779350308</v>
      </c>
      <c r="Y44" s="60">
        <f t="shared" si="22"/>
        <v>-0.001228433195991645</v>
      </c>
      <c r="Z44" s="60">
        <f t="shared" si="23"/>
        <v>-9.819250757407291E-05</v>
      </c>
      <c r="AA44" s="60">
        <f t="shared" si="24"/>
        <v>-0.00016691295954413755</v>
      </c>
      <c r="AB44" s="60">
        <f t="shared" si="25"/>
        <v>-6.3066557513242065</v>
      </c>
    </row>
    <row r="45" spans="1:28" ht="12.75">
      <c r="A45" s="12" t="s">
        <v>55</v>
      </c>
      <c r="B45" s="1">
        <f>'DATOS MENSUALES'!F330</f>
        <v>0.11015176122</v>
      </c>
      <c r="C45" s="1">
        <f>'DATOS MENSUALES'!F331</f>
        <v>0.822561627264</v>
      </c>
      <c r="D45" s="1">
        <f>'DATOS MENSUALES'!F332</f>
        <v>0.29099891166</v>
      </c>
      <c r="E45" s="1">
        <f>'DATOS MENSUALES'!F333</f>
        <v>0.358924621835</v>
      </c>
      <c r="F45" s="1">
        <f>'DATOS MENSUALES'!F334</f>
        <v>0.957123459189</v>
      </c>
      <c r="G45" s="1">
        <f>'DATOS MENSUALES'!F335</f>
        <v>0.978920872748</v>
      </c>
      <c r="H45" s="1">
        <f>'DATOS MENSUALES'!F336</f>
        <v>1.700602978235</v>
      </c>
      <c r="I45" s="1">
        <f>'DATOS MENSUALES'!F337</f>
        <v>1.425762646524</v>
      </c>
      <c r="J45" s="1">
        <f>'DATOS MENSUALES'!F338</f>
        <v>0.668601731016</v>
      </c>
      <c r="K45" s="1">
        <f>'DATOS MENSUALES'!F339</f>
        <v>0.27821401046</v>
      </c>
      <c r="L45" s="1">
        <f>'DATOS MENSUALES'!F340</f>
        <v>0.140808016188</v>
      </c>
      <c r="M45" s="1">
        <f>'DATOS MENSUALES'!F341</f>
        <v>0.122177744865</v>
      </c>
      <c r="N45" s="1">
        <f t="shared" si="12"/>
        <v>7.854848381204</v>
      </c>
      <c r="O45" s="10"/>
      <c r="P45" s="60">
        <f t="shared" si="13"/>
        <v>-0.001173596845068349</v>
      </c>
      <c r="Q45" s="60">
        <f t="shared" si="14"/>
        <v>0.14536338114313502</v>
      </c>
      <c r="R45" s="60">
        <f t="shared" si="15"/>
        <v>-0.006177620346071626</v>
      </c>
      <c r="S45" s="60">
        <f t="shared" si="16"/>
        <v>-0.006411760338023212</v>
      </c>
      <c r="T45" s="60">
        <f t="shared" si="17"/>
        <v>0.013637755912910485</v>
      </c>
      <c r="U45" s="60">
        <f t="shared" si="18"/>
        <v>0.005408452358221515</v>
      </c>
      <c r="V45" s="60">
        <f t="shared" si="19"/>
        <v>0.931515556127927</v>
      </c>
      <c r="W45" s="60">
        <f t="shared" si="20"/>
        <v>0.44936989945034816</v>
      </c>
      <c r="X45" s="60">
        <f t="shared" si="21"/>
        <v>0.020418265893818382</v>
      </c>
      <c r="Y45" s="60">
        <f t="shared" si="22"/>
        <v>0.0004004839289456054</v>
      </c>
      <c r="Z45" s="60">
        <f t="shared" si="23"/>
        <v>3.6403661546890866E-05</v>
      </c>
      <c r="AA45" s="60">
        <f t="shared" si="24"/>
        <v>1.7470230418462566E-05</v>
      </c>
      <c r="AB45" s="60">
        <f t="shared" si="25"/>
        <v>17.865640293202528</v>
      </c>
    </row>
    <row r="46" spans="1:28" ht="12.75">
      <c r="A46" s="12" t="s">
        <v>56</v>
      </c>
      <c r="B46" s="1">
        <f>'DATOS MENSUALES'!F342</f>
        <v>0.08409487653</v>
      </c>
      <c r="C46" s="1">
        <f>'DATOS MENSUALES'!F343</f>
        <v>0.29764099075</v>
      </c>
      <c r="D46" s="1">
        <f>'DATOS MENSUALES'!F344</f>
        <v>2.067836987724</v>
      </c>
      <c r="E46" s="1">
        <f>'DATOS MENSUALES'!F345</f>
        <v>0.524045835374</v>
      </c>
      <c r="F46" s="1">
        <f>'DATOS MENSUALES'!F346</f>
        <v>0.24346741327</v>
      </c>
      <c r="G46" s="1">
        <f>'DATOS MENSUALES'!F347</f>
        <v>1.53214343508</v>
      </c>
      <c r="H46" s="1">
        <f>'DATOS MENSUALES'!F348</f>
        <v>0.907875194688</v>
      </c>
      <c r="I46" s="1">
        <f>'DATOS MENSUALES'!F349</f>
        <v>0.85995201306</v>
      </c>
      <c r="J46" s="1">
        <f>'DATOS MENSUALES'!F350</f>
        <v>0.440897590276</v>
      </c>
      <c r="K46" s="1">
        <f>'DATOS MENSUALES'!F351</f>
        <v>0.205401537102</v>
      </c>
      <c r="L46" s="1">
        <f>'DATOS MENSUALES'!F352</f>
        <v>0.086428373013</v>
      </c>
      <c r="M46" s="1">
        <f>'DATOS MENSUALES'!F353</f>
        <v>0.149576230272</v>
      </c>
      <c r="N46" s="1">
        <f t="shared" si="12"/>
        <v>7.399360477139</v>
      </c>
      <c r="O46" s="10"/>
      <c r="P46" s="60">
        <f t="shared" si="13"/>
        <v>-0.0022758808830143718</v>
      </c>
      <c r="Q46" s="60">
        <f t="shared" si="14"/>
        <v>6.73713800691205E-10</v>
      </c>
      <c r="R46" s="60">
        <f t="shared" si="15"/>
        <v>4.045142469109415</v>
      </c>
      <c r="S46" s="60">
        <f t="shared" si="16"/>
        <v>-8.813292751264416E-06</v>
      </c>
      <c r="T46" s="60">
        <f t="shared" si="17"/>
        <v>-0.10699512116108281</v>
      </c>
      <c r="U46" s="60">
        <f t="shared" si="18"/>
        <v>0.38703019494065016</v>
      </c>
      <c r="V46" s="60">
        <f t="shared" si="19"/>
        <v>0.0062195722476935805</v>
      </c>
      <c r="W46" s="60">
        <f t="shared" si="20"/>
        <v>0.008016927571304601</v>
      </c>
      <c r="X46" s="60">
        <f t="shared" si="21"/>
        <v>9.492383051742196E-05</v>
      </c>
      <c r="Y46" s="60">
        <f t="shared" si="22"/>
        <v>7.23807636204208E-10</v>
      </c>
      <c r="Z46" s="60">
        <f t="shared" si="23"/>
        <v>-9.578665887947535E-06</v>
      </c>
      <c r="AA46" s="60">
        <f t="shared" si="24"/>
        <v>0.0001518137461046513</v>
      </c>
      <c r="AB46" s="60">
        <f t="shared" si="25"/>
        <v>10.059740651584347</v>
      </c>
    </row>
    <row r="47" spans="1:28" ht="12.75">
      <c r="A47" s="12" t="s">
        <v>57</v>
      </c>
      <c r="B47" s="1">
        <f>'DATOS MENSUALES'!F354</f>
        <v>0.09939444236</v>
      </c>
      <c r="C47" s="1">
        <f>'DATOS MENSUALES'!F355</f>
        <v>0.126171428256</v>
      </c>
      <c r="D47" s="1">
        <f>'DATOS MENSUALES'!F356</f>
        <v>0.0676123883</v>
      </c>
      <c r="E47" s="1">
        <f>'DATOS MENSUALES'!F357</f>
        <v>0.934022271762</v>
      </c>
      <c r="F47" s="1">
        <f>'DATOS MENSUALES'!F358</f>
        <v>0.40984483036</v>
      </c>
      <c r="G47" s="1">
        <f>'DATOS MENSUALES'!F359</f>
        <v>0.2353333052</v>
      </c>
      <c r="H47" s="1">
        <f>'DATOS MENSUALES'!F360</f>
        <v>0.176337277956</v>
      </c>
      <c r="I47" s="1">
        <f>'DATOS MENSUALES'!F361</f>
        <v>0.162860802732</v>
      </c>
      <c r="J47" s="1">
        <f>'DATOS MENSUALES'!F362</f>
        <v>0.095712060199</v>
      </c>
      <c r="K47" s="1">
        <f>'DATOS MENSUALES'!F363</f>
        <v>0.061995805191</v>
      </c>
      <c r="L47" s="1">
        <f>'DATOS MENSUALES'!F364</f>
        <v>0.043437516717</v>
      </c>
      <c r="M47" s="1">
        <f>'DATOS MENSUALES'!F365</f>
        <v>0.0272751985</v>
      </c>
      <c r="N47" s="1">
        <f t="shared" si="12"/>
        <v>2.439997327533</v>
      </c>
      <c r="O47" s="10"/>
      <c r="P47" s="60">
        <f t="shared" si="13"/>
        <v>-0.0015705238234853703</v>
      </c>
      <c r="Q47" s="60">
        <f t="shared" si="14"/>
        <v>-0.004964585201686782</v>
      </c>
      <c r="R47" s="60">
        <f t="shared" si="15"/>
        <v>-0.06735668205324502</v>
      </c>
      <c r="S47" s="60">
        <f t="shared" si="16"/>
        <v>0.0590094585729407</v>
      </c>
      <c r="T47" s="60">
        <f t="shared" si="17"/>
        <v>-0.0293210577642186</v>
      </c>
      <c r="U47" s="60">
        <f t="shared" si="18"/>
        <v>-0.18330368415995993</v>
      </c>
      <c r="V47" s="60">
        <f t="shared" si="19"/>
        <v>-0.1642386555865076</v>
      </c>
      <c r="W47" s="60">
        <f t="shared" si="20"/>
        <v>-0.12272660808609602</v>
      </c>
      <c r="X47" s="60">
        <f t="shared" si="21"/>
        <v>-0.026883716837880607</v>
      </c>
      <c r="Y47" s="60">
        <f t="shared" si="22"/>
        <v>-0.0028941203123097866</v>
      </c>
      <c r="Z47" s="60">
        <f t="shared" si="23"/>
        <v>-0.00026495902717338246</v>
      </c>
      <c r="AA47" s="60">
        <f t="shared" si="24"/>
        <v>-0.00032786391625503995</v>
      </c>
      <c r="AB47" s="60">
        <f t="shared" si="25"/>
        <v>-21.967214610913036</v>
      </c>
    </row>
    <row r="48" spans="1:28" ht="12.75">
      <c r="A48" s="12" t="s">
        <v>58</v>
      </c>
      <c r="B48" s="1">
        <f>'DATOS MENSUALES'!F366</f>
        <v>0.017680370835</v>
      </c>
      <c r="C48" s="1">
        <f>'DATOS MENSUALES'!F367</f>
        <v>0.21786232921</v>
      </c>
      <c r="D48" s="1">
        <f>'DATOS MENSUALES'!F368</f>
        <v>0.06011407883</v>
      </c>
      <c r="E48" s="1">
        <f>'DATOS MENSUALES'!F369</f>
        <v>0.24589804987</v>
      </c>
      <c r="F48" s="1">
        <f>'DATOS MENSUALES'!F370</f>
        <v>0.257343822898</v>
      </c>
      <c r="G48" s="1">
        <f>'DATOS MENSUALES'!F371</f>
        <v>0.258253357156</v>
      </c>
      <c r="H48" s="1">
        <f>'DATOS MENSUALES'!F372</f>
        <v>0.58621019128</v>
      </c>
      <c r="I48" s="1">
        <f>'DATOS MENSUALES'!F373</f>
        <v>1.39042541758</v>
      </c>
      <c r="J48" s="1">
        <f>'DATOS MENSUALES'!F374</f>
        <v>0.619476615531</v>
      </c>
      <c r="K48" s="1">
        <f>'DATOS MENSUALES'!F375</f>
        <v>0.32451007086</v>
      </c>
      <c r="L48" s="1">
        <f>'DATOS MENSUALES'!F376</f>
        <v>0.165603622815</v>
      </c>
      <c r="M48" s="1">
        <f>'DATOS MENSUALES'!F377</f>
        <v>0.091381492345</v>
      </c>
      <c r="N48" s="1">
        <f t="shared" si="12"/>
        <v>4.2347594192099995</v>
      </c>
      <c r="O48" s="10"/>
      <c r="P48" s="60">
        <f t="shared" si="13"/>
        <v>-0.007756757890964313</v>
      </c>
      <c r="Q48" s="60">
        <f t="shared" si="14"/>
        <v>-0.0004912066777981135</v>
      </c>
      <c r="R48" s="60">
        <f t="shared" si="15"/>
        <v>-0.07114969328645322</v>
      </c>
      <c r="S48" s="60">
        <f t="shared" si="16"/>
        <v>-0.0266783061788828</v>
      </c>
      <c r="T48" s="60">
        <f t="shared" si="17"/>
        <v>-0.09788442404152754</v>
      </c>
      <c r="U48" s="60">
        <f t="shared" si="18"/>
        <v>-0.1619989165403679</v>
      </c>
      <c r="V48" s="60">
        <f t="shared" si="19"/>
        <v>-0.0026145458290349186</v>
      </c>
      <c r="W48" s="60">
        <f t="shared" si="20"/>
        <v>0.3900000173442526</v>
      </c>
      <c r="X48" s="60">
        <f t="shared" si="21"/>
        <v>0.011268931216118945</v>
      </c>
      <c r="Y48" s="60">
        <f t="shared" si="22"/>
        <v>0.001728276144334259</v>
      </c>
      <c r="Z48" s="60">
        <f t="shared" si="23"/>
        <v>0.00019448529051067893</v>
      </c>
      <c r="AA48" s="60">
        <f t="shared" si="24"/>
        <v>-1.1397916099605328E-07</v>
      </c>
      <c r="AB48" s="60">
        <f t="shared" si="25"/>
        <v>-1.017758006640793</v>
      </c>
    </row>
    <row r="49" spans="1:28" ht="12.75">
      <c r="A49" s="12" t="s">
        <v>59</v>
      </c>
      <c r="B49" s="1">
        <f>'DATOS MENSUALES'!F378</f>
        <v>0.061253892522</v>
      </c>
      <c r="C49" s="1">
        <f>'DATOS MENSUALES'!F379</f>
        <v>0.068947354518</v>
      </c>
      <c r="D49" s="1">
        <f>'DATOS MENSUALES'!F380</f>
        <v>0.140728346829</v>
      </c>
      <c r="E49" s="1">
        <f>'DATOS MENSUALES'!F381</f>
        <v>0.068168466324</v>
      </c>
      <c r="F49" s="1">
        <f>'DATOS MENSUALES'!F382</f>
        <v>0.936675670812</v>
      </c>
      <c r="G49" s="1">
        <f>'DATOS MENSUALES'!F383</f>
        <v>1.05900104793</v>
      </c>
      <c r="H49" s="1">
        <f>'DATOS MENSUALES'!F384</f>
        <v>0.414883225887</v>
      </c>
      <c r="I49" s="1">
        <f>'DATOS MENSUALES'!F385</f>
        <v>0.252732289698</v>
      </c>
      <c r="J49" s="1">
        <f>'DATOS MENSUALES'!F386</f>
        <v>0.159455048692</v>
      </c>
      <c r="K49" s="1">
        <f>'DATOS MENSUALES'!F387</f>
        <v>0.076680876992</v>
      </c>
      <c r="L49" s="1">
        <f>'DATOS MENSUALES'!F388</f>
        <v>0.048678230601</v>
      </c>
      <c r="M49" s="1">
        <f>'DATOS MENSUALES'!F389</f>
        <v>0.13772133496</v>
      </c>
      <c r="N49" s="1">
        <f t="shared" si="12"/>
        <v>3.4249257857650006</v>
      </c>
      <c r="O49" s="10"/>
      <c r="P49" s="60">
        <f t="shared" si="13"/>
        <v>-0.0036792642291728606</v>
      </c>
      <c r="Q49" s="60">
        <f t="shared" si="14"/>
        <v>-0.011823833882982067</v>
      </c>
      <c r="R49" s="60">
        <f t="shared" si="15"/>
        <v>-0.03717887770498688</v>
      </c>
      <c r="S49" s="60">
        <f t="shared" si="16"/>
        <v>-0.10821312310298259</v>
      </c>
      <c r="T49" s="60">
        <f t="shared" si="17"/>
        <v>0.010427318601828411</v>
      </c>
      <c r="U49" s="60">
        <f t="shared" si="18"/>
        <v>0.01670119039627164</v>
      </c>
      <c r="V49" s="60">
        <f t="shared" si="19"/>
        <v>-0.029529360513166042</v>
      </c>
      <c r="W49" s="60">
        <f t="shared" si="20"/>
        <v>-0.06745828994374752</v>
      </c>
      <c r="X49" s="60">
        <f t="shared" si="21"/>
        <v>-0.013115156295631626</v>
      </c>
      <c r="Y49" s="60">
        <f t="shared" si="22"/>
        <v>-0.0020884544145534146</v>
      </c>
      <c r="Z49" s="60">
        <f t="shared" si="23"/>
        <v>-0.00020524910033408039</v>
      </c>
      <c r="AA49" s="60">
        <f t="shared" si="24"/>
        <v>7.142859120937723E-05</v>
      </c>
      <c r="AB49" s="60">
        <f t="shared" si="25"/>
        <v>-5.986119634189041</v>
      </c>
    </row>
    <row r="50" spans="1:28" ht="12.75">
      <c r="A50" s="12" t="s">
        <v>60</v>
      </c>
      <c r="B50" s="1">
        <f>'DATOS MENSUALES'!F390</f>
        <v>0.184169610576</v>
      </c>
      <c r="C50" s="1">
        <f>'DATOS MENSUALES'!F391</f>
        <v>0.302021735616</v>
      </c>
      <c r="D50" s="1">
        <f>'DATOS MENSUALES'!F392</f>
        <v>0.439961017829</v>
      </c>
      <c r="E50" s="1">
        <f>'DATOS MENSUALES'!F393</f>
        <v>0.35879243589</v>
      </c>
      <c r="F50" s="1">
        <f>'DATOS MENSUALES'!F394</f>
        <v>0.188266100355</v>
      </c>
      <c r="G50" s="1">
        <f>'DATOS MENSUALES'!F395</f>
        <v>0.106052599816</v>
      </c>
      <c r="H50" s="1">
        <f>'DATOS MENSUALES'!F396</f>
        <v>0.0779435125</v>
      </c>
      <c r="I50" s="1">
        <f>'DATOS MENSUALES'!F397</f>
        <v>0.132174519483</v>
      </c>
      <c r="J50" s="1">
        <f>'DATOS MENSUALES'!F398</f>
        <v>0.149084381876</v>
      </c>
      <c r="K50" s="1">
        <f>'DATOS MENSUALES'!F399</f>
        <v>0.102710395388</v>
      </c>
      <c r="L50" s="1">
        <f>'DATOS MENSUALES'!F400</f>
        <v>0.077110352885</v>
      </c>
      <c r="M50" s="1">
        <f>'DATOS MENSUALES'!F401</f>
        <v>0.047765940384</v>
      </c>
      <c r="N50" s="1">
        <f t="shared" si="12"/>
        <v>2.166052602598</v>
      </c>
      <c r="O50" s="10"/>
      <c r="P50" s="60">
        <f t="shared" si="13"/>
        <v>-3.114540266174231E-05</v>
      </c>
      <c r="Q50" s="60">
        <f t="shared" si="14"/>
        <v>1.453152673457565E-07</v>
      </c>
      <c r="R50" s="60">
        <f t="shared" si="15"/>
        <v>-4.115525525305716E-05</v>
      </c>
      <c r="S50" s="60">
        <f t="shared" si="16"/>
        <v>-0.006425456546731533</v>
      </c>
      <c r="T50" s="60">
        <f t="shared" si="17"/>
        <v>-0.1488264749416247</v>
      </c>
      <c r="U50" s="60">
        <f t="shared" si="18"/>
        <v>-0.33909839594586616</v>
      </c>
      <c r="V50" s="60">
        <f t="shared" si="19"/>
        <v>-0.26962309327309764</v>
      </c>
      <c r="W50" s="60">
        <f t="shared" si="20"/>
        <v>-0.14689417223653933</v>
      </c>
      <c r="X50" s="60">
        <f t="shared" si="21"/>
        <v>-0.014922616897888836</v>
      </c>
      <c r="Y50" s="60">
        <f t="shared" si="22"/>
        <v>-0.001054769034237363</v>
      </c>
      <c r="Z50" s="60">
        <f t="shared" si="23"/>
        <v>-2.852761485747199E-05</v>
      </c>
      <c r="AA50" s="60">
        <f t="shared" si="24"/>
        <v>-0.00011383072203055992</v>
      </c>
      <c r="AB50" s="60">
        <f t="shared" si="25"/>
        <v>-29.064459277110412</v>
      </c>
    </row>
    <row r="51" spans="1:28" ht="12.75">
      <c r="A51" s="12" t="s">
        <v>61</v>
      </c>
      <c r="B51" s="1">
        <f>'DATOS MENSUALES'!F402</f>
        <v>0.06326189422</v>
      </c>
      <c r="C51" s="1">
        <f>'DATOS MENSUALES'!F403</f>
        <v>0.049803427188</v>
      </c>
      <c r="D51" s="1">
        <f>'DATOS MENSUALES'!F404</f>
        <v>0.072687732156</v>
      </c>
      <c r="E51" s="1">
        <f>'DATOS MENSUALES'!F405</f>
        <v>0.176706352849</v>
      </c>
      <c r="F51" s="1">
        <f>'DATOS MENSUALES'!F406</f>
        <v>0.151116218165</v>
      </c>
      <c r="G51" s="1">
        <f>'DATOS MENSUALES'!F407</f>
        <v>0.27994263297</v>
      </c>
      <c r="H51" s="1">
        <f>'DATOS MENSUALES'!F408</f>
        <v>0.184133225376</v>
      </c>
      <c r="I51" s="1">
        <f>'DATOS MENSUALES'!F409</f>
        <v>0.120080104424</v>
      </c>
      <c r="J51" s="1">
        <f>'DATOS MENSUALES'!F410</f>
        <v>0.163058592515</v>
      </c>
      <c r="K51" s="1">
        <f>'DATOS MENSUALES'!F411</f>
        <v>0.093871857464</v>
      </c>
      <c r="L51" s="1">
        <f>'DATOS MENSUALES'!F412</f>
        <v>0.049261224912</v>
      </c>
      <c r="M51" s="1">
        <f>'DATOS MENSUALES'!F413</f>
        <v>0.0283362576</v>
      </c>
      <c r="N51" s="1">
        <f t="shared" si="12"/>
        <v>1.432259519839</v>
      </c>
      <c r="O51" s="10"/>
      <c r="P51" s="60">
        <f t="shared" si="13"/>
        <v>-0.003537554978094125</v>
      </c>
      <c r="Q51" s="60">
        <f t="shared" si="14"/>
        <v>-0.015062070660802934</v>
      </c>
      <c r="R51" s="60">
        <f t="shared" si="15"/>
        <v>-0.0648673746106371</v>
      </c>
      <c r="S51" s="60">
        <f t="shared" si="16"/>
        <v>-0.049834193617343044</v>
      </c>
      <c r="T51" s="60">
        <f t="shared" si="17"/>
        <v>-0.18237100089704525</v>
      </c>
      <c r="U51" s="60">
        <f t="shared" si="18"/>
        <v>-0.14342170349323594</v>
      </c>
      <c r="V51" s="60">
        <f t="shared" si="19"/>
        <v>-0.15732390349882502</v>
      </c>
      <c r="W51" s="60">
        <f t="shared" si="20"/>
        <v>-0.15722874786848212</v>
      </c>
      <c r="X51" s="60">
        <f t="shared" si="21"/>
        <v>-0.012523076525431455</v>
      </c>
      <c r="Y51" s="60">
        <f t="shared" si="22"/>
        <v>-0.0013540671083859545</v>
      </c>
      <c r="Z51" s="60">
        <f t="shared" si="23"/>
        <v>-0.00019922340650304233</v>
      </c>
      <c r="AA51" s="60">
        <f t="shared" si="24"/>
        <v>-0.000312960358369432</v>
      </c>
      <c r="AB51" s="60">
        <f t="shared" si="25"/>
        <v>-55.236020201892046</v>
      </c>
    </row>
    <row r="52" spans="1:28" ht="12.75">
      <c r="A52" s="12" t="s">
        <v>62</v>
      </c>
      <c r="B52" s="1">
        <f>'DATOS MENSUALES'!F414</f>
        <v>0.0200996952</v>
      </c>
      <c r="C52" s="1">
        <f>'DATOS MENSUALES'!F415</f>
        <v>0.0635240626</v>
      </c>
      <c r="D52" s="1">
        <f>'DATOS MENSUALES'!F416</f>
        <v>0.031510064664</v>
      </c>
      <c r="E52" s="1">
        <f>'DATOS MENSUALES'!F417</f>
        <v>0.1133147327</v>
      </c>
      <c r="F52" s="1">
        <f>'DATOS MENSUALES'!F418</f>
        <v>0.112425108796</v>
      </c>
      <c r="G52" s="1">
        <f>'DATOS MENSUALES'!F419</f>
        <v>0.171421127704</v>
      </c>
      <c r="H52" s="1">
        <f>'DATOS MENSUALES'!F420</f>
        <v>0.564226020575</v>
      </c>
      <c r="I52" s="1">
        <f>'DATOS MENSUALES'!F421</f>
        <v>0.684714101113</v>
      </c>
      <c r="J52" s="1">
        <f>'DATOS MENSUALES'!F422</f>
        <v>0.329357915282</v>
      </c>
      <c r="K52" s="1">
        <f>'DATOS MENSUALES'!F423</f>
        <v>0.153207636736</v>
      </c>
      <c r="L52" s="1">
        <f>'DATOS MENSUALES'!F424</f>
        <v>0.1123436032</v>
      </c>
      <c r="M52" s="1">
        <f>'DATOS MENSUALES'!F425</f>
        <v>0.084768490692</v>
      </c>
      <c r="N52" s="1">
        <f t="shared" si="12"/>
        <v>2.440912559262</v>
      </c>
      <c r="O52" s="10"/>
      <c r="P52" s="60">
        <f t="shared" si="13"/>
        <v>-0.0074758157720781785</v>
      </c>
      <c r="Q52" s="60">
        <f t="shared" si="14"/>
        <v>-0.012688511109936301</v>
      </c>
      <c r="R52" s="60">
        <f t="shared" si="15"/>
        <v>-0.08692452836822812</v>
      </c>
      <c r="S52" s="60">
        <f t="shared" si="16"/>
        <v>-0.08027890631686005</v>
      </c>
      <c r="T52" s="60">
        <f t="shared" si="17"/>
        <v>-0.2223038606303367</v>
      </c>
      <c r="U52" s="60">
        <f t="shared" si="18"/>
        <v>-0.2523966571384953</v>
      </c>
      <c r="V52" s="60">
        <f t="shared" si="19"/>
        <v>-0.004076601103629347</v>
      </c>
      <c r="W52" s="60">
        <f t="shared" si="20"/>
        <v>1.5443926079513477E-05</v>
      </c>
      <c r="X52" s="60">
        <f t="shared" si="21"/>
        <v>-0.00028648893982351735</v>
      </c>
      <c r="Y52" s="60">
        <f t="shared" si="22"/>
        <v>-0.00013497445257506664</v>
      </c>
      <c r="Z52" s="60">
        <f t="shared" si="23"/>
        <v>1.0235967264358103E-07</v>
      </c>
      <c r="AA52" s="60">
        <f t="shared" si="24"/>
        <v>-1.5056566321383836E-06</v>
      </c>
      <c r="AB52" s="60">
        <f t="shared" si="25"/>
        <v>-21.94568545255337</v>
      </c>
    </row>
    <row r="53" spans="1:28" ht="12.75">
      <c r="A53" s="12" t="s">
        <v>63</v>
      </c>
      <c r="B53" s="1">
        <f>'DATOS MENSUALES'!F426</f>
        <v>0.048985065121</v>
      </c>
      <c r="C53" s="1">
        <f>'DATOS MENSUALES'!F427</f>
        <v>0.103968962328</v>
      </c>
      <c r="D53" s="1">
        <f>'DATOS MENSUALES'!F428</f>
        <v>0.062735353539</v>
      </c>
      <c r="E53" s="1">
        <f>'DATOS MENSUALES'!F429</f>
        <v>0.026156456557</v>
      </c>
      <c r="F53" s="1">
        <f>'DATOS MENSUALES'!F430</f>
        <v>0.035656515112</v>
      </c>
      <c r="G53" s="1">
        <f>'DATOS MENSUALES'!F431</f>
        <v>0.036498345429</v>
      </c>
      <c r="H53" s="1">
        <f>'DATOS MENSUALES'!F432</f>
        <v>0.051786471846</v>
      </c>
      <c r="I53" s="1">
        <f>'DATOS MENSUALES'!F433</f>
        <v>0.04550031486</v>
      </c>
      <c r="J53" s="1">
        <f>'DATOS MENSUALES'!F434</f>
        <v>0.042258546495</v>
      </c>
      <c r="K53" s="1">
        <f>'DATOS MENSUALES'!F435</f>
        <v>0.046925036532</v>
      </c>
      <c r="L53" s="1">
        <f>'DATOS MENSUALES'!F436</f>
        <v>0.03749884236</v>
      </c>
      <c r="M53" s="1">
        <f>'DATOS MENSUALES'!F437</f>
        <v>0.03901935653</v>
      </c>
      <c r="N53" s="1">
        <f t="shared" si="12"/>
        <v>0.576989266709</v>
      </c>
      <c r="O53" s="10"/>
      <c r="P53" s="60">
        <f t="shared" si="13"/>
        <v>-0.004628023419622284</v>
      </c>
      <c r="Q53" s="60">
        <f t="shared" si="14"/>
        <v>-0.007166215631853736</v>
      </c>
      <c r="R53" s="60">
        <f t="shared" si="15"/>
        <v>-0.06980796177807176</v>
      </c>
      <c r="S53" s="60">
        <f t="shared" si="16"/>
        <v>-0.13943130293928307</v>
      </c>
      <c r="T53" s="60">
        <f t="shared" si="17"/>
        <v>-0.3179821137942498</v>
      </c>
      <c r="U53" s="60">
        <f t="shared" si="18"/>
        <v>-0.45102351009071545</v>
      </c>
      <c r="V53" s="60">
        <f t="shared" si="19"/>
        <v>-0.30371725951284945</v>
      </c>
      <c r="W53" s="60">
        <f t="shared" si="20"/>
        <v>-0.2318271588574479</v>
      </c>
      <c r="X53" s="60">
        <f t="shared" si="21"/>
        <v>-0.04399528229979417</v>
      </c>
      <c r="Y53" s="60">
        <f t="shared" si="22"/>
        <v>-0.003912839769696777</v>
      </c>
      <c r="Z53" s="60">
        <f t="shared" si="23"/>
        <v>-0.0003454599740250927</v>
      </c>
      <c r="AA53" s="60">
        <f t="shared" si="24"/>
        <v>-0.00018725378244258709</v>
      </c>
      <c r="AB53" s="60">
        <f t="shared" si="25"/>
        <v>-101.43298073470902</v>
      </c>
    </row>
    <row r="54" spans="1:28" ht="12.75">
      <c r="A54" s="12" t="s">
        <v>64</v>
      </c>
      <c r="B54" s="1">
        <f>'DATOS MENSUALES'!F438</f>
        <v>0.153450064911</v>
      </c>
      <c r="C54" s="1">
        <f>'DATOS MENSUALES'!F439</f>
        <v>0.181160975142</v>
      </c>
      <c r="D54" s="1">
        <f>'DATOS MENSUALES'!F440</f>
        <v>0.377493748218</v>
      </c>
      <c r="E54" s="1">
        <f>'DATOS MENSUALES'!F441</f>
        <v>1.41458489028</v>
      </c>
      <c r="F54" s="1">
        <f>'DATOS MENSUALES'!F442</f>
        <v>2.961401623912</v>
      </c>
      <c r="G54" s="1">
        <f>'DATOS MENSUALES'!F443</f>
        <v>1.517738074296</v>
      </c>
      <c r="H54" s="1">
        <f>'DATOS MENSUALES'!F444</f>
        <v>0.899268360273</v>
      </c>
      <c r="I54" s="1">
        <f>'DATOS MENSUALES'!F445</f>
        <v>1.049054926561</v>
      </c>
      <c r="J54" s="1">
        <f>'DATOS MENSUALES'!F446</f>
        <v>1.106689601808</v>
      </c>
      <c r="K54" s="1">
        <f>'DATOS MENSUALES'!F447</f>
        <v>0.57678252534</v>
      </c>
      <c r="L54" s="1">
        <f>'DATOS MENSUALES'!F448</f>
        <v>0.23373326304</v>
      </c>
      <c r="M54" s="1">
        <f>'DATOS MENSUALES'!F449</f>
        <v>0.101416696896</v>
      </c>
      <c r="N54" s="1">
        <f t="shared" si="12"/>
        <v>10.572774750677</v>
      </c>
      <c r="O54" s="10"/>
      <c r="P54" s="60">
        <f t="shared" si="13"/>
        <v>-0.0002404375165186805</v>
      </c>
      <c r="Q54" s="60">
        <f t="shared" si="14"/>
        <v>-0.0015449394355721727</v>
      </c>
      <c r="R54" s="60">
        <f t="shared" si="15"/>
        <v>-0.0009124729386530725</v>
      </c>
      <c r="S54" s="60">
        <f t="shared" si="16"/>
        <v>0.658237505687331</v>
      </c>
      <c r="T54" s="60">
        <f t="shared" si="17"/>
        <v>11.28759367069123</v>
      </c>
      <c r="U54" s="60">
        <f t="shared" si="18"/>
        <v>0.36452951653884746</v>
      </c>
      <c r="V54" s="60">
        <f t="shared" si="19"/>
        <v>0.005386554196027999</v>
      </c>
      <c r="W54" s="60">
        <f t="shared" si="20"/>
        <v>0.05897464965663251</v>
      </c>
      <c r="X54" s="60">
        <f t="shared" si="21"/>
        <v>0.3600458188374934</v>
      </c>
      <c r="Y54" s="60">
        <f t="shared" si="22"/>
        <v>0.05159469842457846</v>
      </c>
      <c r="Z54" s="60">
        <f t="shared" si="23"/>
        <v>0.0020035913721877015</v>
      </c>
      <c r="AA54" s="60">
        <f t="shared" si="24"/>
        <v>1.3953125054569607E-07</v>
      </c>
      <c r="AB54" s="60">
        <f t="shared" si="25"/>
        <v>151.60110151953262</v>
      </c>
    </row>
    <row r="55" spans="1:28" ht="12.75">
      <c r="A55" s="12" t="s">
        <v>65</v>
      </c>
      <c r="B55" s="1">
        <f>'DATOS MENSUALES'!F450</f>
        <v>0.347587371534</v>
      </c>
      <c r="C55" s="1">
        <f>'DATOS MENSUALES'!F451</f>
        <v>0.15842333372</v>
      </c>
      <c r="D55" s="1">
        <f>'DATOS MENSUALES'!F452</f>
        <v>0.866093584434</v>
      </c>
      <c r="E55" s="1">
        <f>'DATOS MENSUALES'!F453</f>
        <v>0.331400631234</v>
      </c>
      <c r="F55" s="1">
        <f>'DATOS MENSUALES'!F454</f>
        <v>1.58293167396</v>
      </c>
      <c r="G55" s="1">
        <f>'DATOS MENSUALES'!F455</f>
        <v>0.908179116768</v>
      </c>
      <c r="H55" s="1">
        <f>'DATOS MENSUALES'!F456</f>
        <v>0.857463727388</v>
      </c>
      <c r="I55" s="1">
        <f>'DATOS MENSUALES'!F457</f>
        <v>0.541571788285</v>
      </c>
      <c r="J55" s="1">
        <f>'DATOS MENSUALES'!F458</f>
        <v>0.336757962304</v>
      </c>
      <c r="K55" s="1">
        <f>'DATOS MENSUALES'!F459</f>
        <v>0.16620025724</v>
      </c>
      <c r="L55" s="1">
        <f>'DATOS MENSUALES'!F460</f>
        <v>0.080001952985</v>
      </c>
      <c r="M55" s="1">
        <f>'DATOS MENSUALES'!F461</f>
        <v>0.04662010288</v>
      </c>
      <c r="N55" s="1">
        <f t="shared" si="12"/>
        <v>6.223231502731999</v>
      </c>
      <c r="O55" s="10"/>
      <c r="P55" s="60">
        <f t="shared" si="13"/>
        <v>0.0022976121998605826</v>
      </c>
      <c r="Q55" s="60">
        <f t="shared" si="14"/>
        <v>-0.0026476027218469483</v>
      </c>
      <c r="R55" s="60">
        <f t="shared" si="15"/>
        <v>0.060055264898275514</v>
      </c>
      <c r="S55" s="60">
        <f t="shared" si="16"/>
        <v>-0.009704649956480845</v>
      </c>
      <c r="T55" s="60">
        <f t="shared" si="17"/>
        <v>0.6465987392200953</v>
      </c>
      <c r="U55" s="60">
        <f t="shared" si="18"/>
        <v>0.0011507193898326663</v>
      </c>
      <c r="V55" s="60">
        <f t="shared" si="19"/>
        <v>0.00237877297758848</v>
      </c>
      <c r="W55" s="60">
        <f t="shared" si="20"/>
        <v>-0.0016530466916431124</v>
      </c>
      <c r="X55" s="60">
        <f t="shared" si="21"/>
        <v>-0.00020043579561244564</v>
      </c>
      <c r="Y55" s="60">
        <f t="shared" si="22"/>
        <v>-5.619694625214268E-05</v>
      </c>
      <c r="Z55" s="60">
        <f t="shared" si="23"/>
        <v>-2.1170796968405054E-05</v>
      </c>
      <c r="AA55" s="60">
        <f t="shared" si="24"/>
        <v>-0.0001220970290145311</v>
      </c>
      <c r="AB55" s="60">
        <f t="shared" si="25"/>
        <v>0.9486666464125743</v>
      </c>
    </row>
    <row r="56" spans="1:28" ht="12.75">
      <c r="A56" s="12" t="s">
        <v>66</v>
      </c>
      <c r="B56" s="1">
        <f>'DATOS MENSUALES'!F462</f>
        <v>0.030741505672</v>
      </c>
      <c r="C56" s="1">
        <f>'DATOS MENSUALES'!F463</f>
        <v>0.024814141861</v>
      </c>
      <c r="D56" s="1">
        <f>'DATOS MENSUALES'!F464</f>
        <v>0.777119823182</v>
      </c>
      <c r="E56" s="1">
        <f>'DATOS MENSUALES'!F465</f>
        <v>1.656789849785</v>
      </c>
      <c r="F56" s="1">
        <f>'DATOS MENSUALES'!F466</f>
        <v>1.90078514628</v>
      </c>
      <c r="G56" s="1">
        <f>'DATOS MENSUALES'!F467</f>
        <v>1.629491678496</v>
      </c>
      <c r="H56" s="1">
        <f>'DATOS MENSUALES'!F468</f>
        <v>0.937037362855</v>
      </c>
      <c r="I56" s="1">
        <f>'DATOS MENSUALES'!F469</f>
        <v>0.751775200881</v>
      </c>
      <c r="J56" s="1">
        <f>'DATOS MENSUALES'!F470</f>
        <v>0.321459733212</v>
      </c>
      <c r="K56" s="1">
        <f>'DATOS MENSUALES'!F471</f>
        <v>0.144288632489</v>
      </c>
      <c r="L56" s="1">
        <f>'DATOS MENSUALES'!F472</f>
        <v>0.066825500677</v>
      </c>
      <c r="M56" s="1">
        <f>'DATOS MENSUALES'!F473</f>
        <v>0.050452504256</v>
      </c>
      <c r="N56" s="1">
        <f t="shared" si="12"/>
        <v>8.291581079645999</v>
      </c>
      <c r="O56" s="10"/>
      <c r="P56" s="60">
        <f t="shared" si="13"/>
        <v>-0.006320434824950723</v>
      </c>
      <c r="Q56" s="60">
        <f t="shared" si="14"/>
        <v>-0.02011259705531051</v>
      </c>
      <c r="R56" s="60">
        <f t="shared" si="15"/>
        <v>0.02771721247902724</v>
      </c>
      <c r="S56" s="60">
        <f t="shared" si="16"/>
        <v>1.3753634830614356</v>
      </c>
      <c r="T56" s="60">
        <f t="shared" si="17"/>
        <v>1.6538285985672663</v>
      </c>
      <c r="U56" s="60">
        <f t="shared" si="18"/>
        <v>0.5637715601337586</v>
      </c>
      <c r="V56" s="60">
        <f t="shared" si="19"/>
        <v>0.009672355665248752</v>
      </c>
      <c r="W56" s="60">
        <f t="shared" si="20"/>
        <v>0.0007777780904981895</v>
      </c>
      <c r="X56" s="60">
        <f t="shared" si="21"/>
        <v>-0.0004022909669531953</v>
      </c>
      <c r="Y56" s="60">
        <f t="shared" si="22"/>
        <v>-0.00021833083604324346</v>
      </c>
      <c r="Z56" s="60">
        <f t="shared" si="23"/>
        <v>-6.811870767732111E-05</v>
      </c>
      <c r="AA56" s="60">
        <f t="shared" si="24"/>
        <v>-9.593039213995112E-05</v>
      </c>
      <c r="AB56" s="60">
        <f t="shared" si="25"/>
        <v>28.398782970145138</v>
      </c>
    </row>
    <row r="57" spans="1:28" ht="12.75">
      <c r="A57" s="12" t="s">
        <v>67</v>
      </c>
      <c r="B57" s="1">
        <f>'DATOS MENSUALES'!F474</f>
        <v>0.23693505892</v>
      </c>
      <c r="C57" s="1">
        <f>'DATOS MENSUALES'!F475</f>
        <v>0.211299344766</v>
      </c>
      <c r="D57" s="1">
        <f>'DATOS MENSUALES'!F476</f>
        <v>0.239600197946</v>
      </c>
      <c r="E57" s="1">
        <f>'DATOS MENSUALES'!F477</f>
        <v>0.377290242732</v>
      </c>
      <c r="F57" s="1">
        <f>'DATOS MENSUALES'!F478</f>
        <v>0.535094797237</v>
      </c>
      <c r="G57" s="1">
        <f>'DATOS MENSUALES'!F479</f>
        <v>1.28794978368</v>
      </c>
      <c r="H57" s="1">
        <f>'DATOS MENSUALES'!F480</f>
        <v>0.802113870206</v>
      </c>
      <c r="I57" s="1">
        <f>'DATOS MENSUALES'!F481</f>
        <v>1.208039095366</v>
      </c>
      <c r="J57" s="1">
        <f>'DATOS MENSUALES'!F482</f>
        <v>0.898887186263</v>
      </c>
      <c r="K57" s="1">
        <f>'DATOS MENSUALES'!F483</f>
        <v>0.483936094704</v>
      </c>
      <c r="L57" s="1">
        <f>'DATOS MENSUALES'!F484</f>
        <v>0.257239822539</v>
      </c>
      <c r="M57" s="1">
        <f>'DATOS MENSUALES'!F485</f>
        <v>0.164916950616</v>
      </c>
      <c r="N57" s="1">
        <f t="shared" si="12"/>
        <v>6.703302444975</v>
      </c>
      <c r="O57" s="10"/>
      <c r="P57" s="60">
        <f t="shared" si="13"/>
        <v>9.667141498801892E-06</v>
      </c>
      <c r="Q57" s="60">
        <f t="shared" si="14"/>
        <v>-0.0006242590730967635</v>
      </c>
      <c r="R57" s="60">
        <f t="shared" si="15"/>
        <v>-0.012959073705938035</v>
      </c>
      <c r="S57" s="60">
        <f t="shared" si="16"/>
        <v>-0.0046919840272014405</v>
      </c>
      <c r="T57" s="60">
        <f t="shared" si="17"/>
        <v>-0.006139679820133148</v>
      </c>
      <c r="U57" s="60">
        <f t="shared" si="18"/>
        <v>0.11377494082032623</v>
      </c>
      <c r="V57" s="60">
        <f t="shared" si="19"/>
        <v>0.00047712724215476666</v>
      </c>
      <c r="W57" s="60">
        <f t="shared" si="20"/>
        <v>0.1647721269067476</v>
      </c>
      <c r="X57" s="60">
        <f t="shared" si="21"/>
        <v>0.1277243745035654</v>
      </c>
      <c r="Y57" s="60">
        <f t="shared" si="22"/>
        <v>0.021818774605262953</v>
      </c>
      <c r="Z57" s="60">
        <f t="shared" si="23"/>
        <v>0.003346328834224908</v>
      </c>
      <c r="AA57" s="60">
        <f t="shared" si="24"/>
        <v>0.0003240579078041044</v>
      </c>
      <c r="AB57" s="60">
        <f t="shared" si="25"/>
        <v>3.1291668262756063</v>
      </c>
    </row>
    <row r="58" spans="1:28" ht="12.75">
      <c r="A58" s="12" t="s">
        <v>68</v>
      </c>
      <c r="B58" s="1">
        <f>'DATOS MENSUALES'!F486</f>
        <v>0.194418775566</v>
      </c>
      <c r="C58" s="1">
        <f>'DATOS MENSUALES'!F487</f>
        <v>0.381662405421</v>
      </c>
      <c r="D58" s="1">
        <f>'DATOS MENSUALES'!F488</f>
        <v>0.18285414984</v>
      </c>
      <c r="E58" s="1">
        <f>'DATOS MENSUALES'!F489</f>
        <v>0.08579190342</v>
      </c>
      <c r="F58" s="1">
        <f>'DATOS MENSUALES'!F490</f>
        <v>0.106142939995</v>
      </c>
      <c r="G58" s="1">
        <f>'DATOS MENSUALES'!F491</f>
        <v>0.23064473066</v>
      </c>
      <c r="H58" s="1">
        <f>'DATOS MENSUALES'!F492</f>
        <v>0.38726988219</v>
      </c>
      <c r="I58" s="1">
        <f>'DATOS MENSUALES'!F493</f>
        <v>0.310191639264</v>
      </c>
      <c r="J58" s="1">
        <f>'DATOS MENSUALES'!F494</f>
        <v>0.157621421916</v>
      </c>
      <c r="K58" s="1">
        <f>'DATOS MENSUALES'!F495</f>
        <v>0.085202900451</v>
      </c>
      <c r="L58" s="1">
        <f>'DATOS MENSUALES'!F496</f>
        <v>0.062477459</v>
      </c>
      <c r="M58" s="1">
        <f>'DATOS MENSUALES'!F497</f>
        <v>0.062370278888</v>
      </c>
      <c r="N58" s="1">
        <f t="shared" si="12"/>
        <v>2.2466484866110004</v>
      </c>
      <c r="O58" s="10"/>
      <c r="P58" s="60">
        <f t="shared" si="13"/>
        <v>-9.546584209727891E-06</v>
      </c>
      <c r="Q58" s="60">
        <f t="shared" si="14"/>
        <v>0.0006119181527997526</v>
      </c>
      <c r="R58" s="60">
        <f t="shared" si="15"/>
        <v>-0.024803205320539416</v>
      </c>
      <c r="S58" s="60">
        <f t="shared" si="16"/>
        <v>-0.09664565849954469</v>
      </c>
      <c r="T58" s="60">
        <f t="shared" si="17"/>
        <v>-0.2292919459691006</v>
      </c>
      <c r="U58" s="60">
        <f t="shared" si="18"/>
        <v>-0.1878800685477254</v>
      </c>
      <c r="V58" s="60">
        <f t="shared" si="19"/>
        <v>-0.038171702773826886</v>
      </c>
      <c r="W58" s="60">
        <f t="shared" si="20"/>
        <v>-0.04273528524002131</v>
      </c>
      <c r="X58" s="60">
        <f t="shared" si="21"/>
        <v>-0.013423465808500571</v>
      </c>
      <c r="Y58" s="60">
        <f t="shared" si="22"/>
        <v>-0.0016979692980305617</v>
      </c>
      <c r="Z58" s="60">
        <f t="shared" si="23"/>
        <v>-9.22738999737308E-05</v>
      </c>
      <c r="AA58" s="60">
        <f t="shared" si="24"/>
        <v>-3.881953257439742E-05</v>
      </c>
      <c r="AB58" s="60">
        <f t="shared" si="25"/>
        <v>-26.8382046856877</v>
      </c>
    </row>
    <row r="59" spans="1:28" ht="12.75">
      <c r="A59" s="12" t="s">
        <v>69</v>
      </c>
      <c r="B59" s="1">
        <f>'DATOS MENSUALES'!F498</f>
        <v>0.041411764032</v>
      </c>
      <c r="C59" s="1">
        <f>'DATOS MENSUALES'!F499</f>
        <v>0.02817509196</v>
      </c>
      <c r="D59" s="1">
        <f>'DATOS MENSUALES'!F500</f>
        <v>1.98974100195</v>
      </c>
      <c r="E59" s="1">
        <f>'DATOS MENSUALES'!F501</f>
        <v>0.2412285846</v>
      </c>
      <c r="F59" s="1">
        <f>'DATOS MENSUALES'!F502</f>
        <v>0.13086150552</v>
      </c>
      <c r="G59" s="1">
        <f>'DATOS MENSUALES'!F503</f>
        <v>0.086325596465</v>
      </c>
      <c r="H59" s="1">
        <f>'DATOS MENSUALES'!F504</f>
        <v>0.057900491415</v>
      </c>
      <c r="I59" s="1">
        <f>'DATOS MENSUALES'!F505</f>
        <v>0.069091675164</v>
      </c>
      <c r="J59" s="1">
        <f>'DATOS MENSUALES'!F506</f>
        <v>0.050968868356</v>
      </c>
      <c r="K59" s="1">
        <f>'DATOS MENSUALES'!F507</f>
        <v>0.03036669642</v>
      </c>
      <c r="L59" s="1">
        <f>'DATOS MENSUALES'!F508</f>
        <v>0.01883404714</v>
      </c>
      <c r="M59" s="1">
        <f>'DATOS MENSUALES'!F509</f>
        <v>0.023262759905</v>
      </c>
      <c r="N59" s="1">
        <f t="shared" si="12"/>
        <v>2.7681680829269997</v>
      </c>
      <c r="O59" s="10"/>
      <c r="P59" s="60">
        <f t="shared" si="13"/>
        <v>-0.005288094357210781</v>
      </c>
      <c r="Q59" s="60">
        <f t="shared" si="14"/>
        <v>-0.019376078455876786</v>
      </c>
      <c r="R59" s="60">
        <f t="shared" si="15"/>
        <v>3.479017484266516</v>
      </c>
      <c r="S59" s="60">
        <f t="shared" si="16"/>
        <v>-0.02794867463658158</v>
      </c>
      <c r="T59" s="60">
        <f t="shared" si="17"/>
        <v>-0.2026184605923791</v>
      </c>
      <c r="U59" s="60">
        <f t="shared" si="18"/>
        <v>-0.36869855745146896</v>
      </c>
      <c r="V59" s="60">
        <f t="shared" si="19"/>
        <v>-0.29550483257302074</v>
      </c>
      <c r="W59" s="60">
        <f t="shared" si="20"/>
        <v>-0.20613115880098987</v>
      </c>
      <c r="X59" s="60">
        <f t="shared" si="21"/>
        <v>-0.0408184091801377</v>
      </c>
      <c r="Y59" s="60">
        <f t="shared" si="22"/>
        <v>-0.005280475648590951</v>
      </c>
      <c r="Z59" s="60">
        <f t="shared" si="23"/>
        <v>-0.0007009782373478295</v>
      </c>
      <c r="AA59" s="60">
        <f t="shared" si="24"/>
        <v>-0.00038849357366059446</v>
      </c>
      <c r="AB59" s="60">
        <f t="shared" si="25"/>
        <v>-15.114585468207324</v>
      </c>
    </row>
    <row r="60" spans="1:28" ht="12.75">
      <c r="A60" s="12" t="s">
        <v>70</v>
      </c>
      <c r="B60" s="1">
        <f>'DATOS MENSUALES'!F510</f>
        <v>0.036007983516</v>
      </c>
      <c r="C60" s="1">
        <f>'DATOS MENSUALES'!F511</f>
        <v>0.09330948822</v>
      </c>
      <c r="D60" s="1">
        <f>'DATOS MENSUALES'!F512</f>
        <v>0.119991273095</v>
      </c>
      <c r="E60" s="1">
        <f>'DATOS MENSUALES'!F513</f>
        <v>0.100606795874</v>
      </c>
      <c r="F60" s="1">
        <f>'DATOS MENSUALES'!F514</f>
        <v>0.098331752106</v>
      </c>
      <c r="G60" s="1">
        <f>'DATOS MENSUALES'!F515</f>
        <v>0.125579950748</v>
      </c>
      <c r="H60" s="1">
        <f>'DATOS MENSUALES'!F516</f>
        <v>0.362538000512</v>
      </c>
      <c r="I60" s="1">
        <f>'DATOS MENSUALES'!F517</f>
        <v>0.246818425595</v>
      </c>
      <c r="J60" s="1">
        <f>'DATOS MENSUALES'!F518</f>
        <v>0.1415558875</v>
      </c>
      <c r="K60" s="1">
        <f>'DATOS MENSUALES'!F519</f>
        <v>0.115855619788</v>
      </c>
      <c r="L60" s="1">
        <f>'DATOS MENSUALES'!F520</f>
        <v>0.149248715008</v>
      </c>
      <c r="M60" s="1">
        <f>'DATOS MENSUALES'!F521</f>
        <v>0.100176885741</v>
      </c>
      <c r="N60" s="1">
        <f t="shared" si="12"/>
        <v>1.690020777703</v>
      </c>
      <c r="O60" s="10"/>
      <c r="P60" s="60">
        <f t="shared" si="13"/>
        <v>-0.0057955747306754285</v>
      </c>
      <c r="Q60" s="60">
        <f t="shared" si="14"/>
        <v>-0.008421785417376969</v>
      </c>
      <c r="R60" s="60">
        <f t="shared" si="15"/>
        <v>-0.044548364503467414</v>
      </c>
      <c r="S60" s="60">
        <f t="shared" si="16"/>
        <v>-0.08758459866489736</v>
      </c>
      <c r="T60" s="60">
        <f t="shared" si="17"/>
        <v>-0.23818317047779342</v>
      </c>
      <c r="U60" s="60">
        <f t="shared" si="18"/>
        <v>-0.3114015575182986</v>
      </c>
      <c r="V60" s="60">
        <f t="shared" si="19"/>
        <v>-0.047216166853069744</v>
      </c>
      <c r="W60" s="60">
        <f t="shared" si="20"/>
        <v>-0.07044122258762249</v>
      </c>
      <c r="X60" s="60">
        <f t="shared" si="21"/>
        <v>-0.01633387167889092</v>
      </c>
      <c r="Y60" s="60">
        <f t="shared" si="22"/>
        <v>-0.0006966388580064097</v>
      </c>
      <c r="Z60" s="60">
        <f t="shared" si="23"/>
        <v>7.190268938743802E-05</v>
      </c>
      <c r="AA60" s="60">
        <f t="shared" si="24"/>
        <v>6.148401071295235E-08</v>
      </c>
      <c r="AB60" s="60">
        <f t="shared" si="25"/>
        <v>-44.76244380201642</v>
      </c>
    </row>
    <row r="61" spans="1:28" ht="12.75">
      <c r="A61" s="12" t="s">
        <v>71</v>
      </c>
      <c r="B61" s="1">
        <f>'DATOS MENSUALES'!F522</f>
        <v>0.0455031373</v>
      </c>
      <c r="C61" s="1">
        <f>'DATOS MENSUALES'!F523</f>
        <v>0.080860790032</v>
      </c>
      <c r="D61" s="1">
        <f>'DATOS MENSUALES'!F524</f>
        <v>0.279142589167</v>
      </c>
      <c r="E61" s="1">
        <f>'DATOS MENSUALES'!F525</f>
        <v>0.121668279795</v>
      </c>
      <c r="F61" s="1">
        <f>'DATOS MENSUALES'!F526</f>
        <v>0.124750686052</v>
      </c>
      <c r="G61" s="1">
        <f>'DATOS MENSUALES'!F527</f>
        <v>0.290347055089</v>
      </c>
      <c r="H61" s="1">
        <f>'DATOS MENSUALES'!F528</f>
        <v>0.20118180316</v>
      </c>
      <c r="I61" s="1">
        <f>'DATOS MENSUALES'!F529</f>
        <v>0.218203173376</v>
      </c>
      <c r="J61" s="1">
        <f>'DATOS MENSUALES'!F530</f>
        <v>0.310851299832</v>
      </c>
      <c r="K61" s="1">
        <f>'DATOS MENSUALES'!F531</f>
        <v>0.138650828888</v>
      </c>
      <c r="L61" s="1">
        <f>'DATOS MENSUALES'!F532</f>
        <v>0.053393648904</v>
      </c>
      <c r="M61" s="1">
        <f>'DATOS MENSUALES'!F533</f>
        <v>0.022598838522</v>
      </c>
      <c r="N61" s="1">
        <f t="shared" si="12"/>
        <v>1.8871521301169996</v>
      </c>
      <c r="O61" s="10"/>
      <c r="P61" s="60">
        <f t="shared" si="13"/>
        <v>-0.0049242203788258535</v>
      </c>
      <c r="Q61" s="60">
        <f t="shared" si="14"/>
        <v>-0.010064202521464673</v>
      </c>
      <c r="R61" s="60">
        <f t="shared" si="15"/>
        <v>-0.0074541941889057625</v>
      </c>
      <c r="S61" s="60">
        <f t="shared" si="16"/>
        <v>-0.07570497655519784</v>
      </c>
      <c r="T61" s="60">
        <f t="shared" si="17"/>
        <v>-0.2090087031651006</v>
      </c>
      <c r="U61" s="60">
        <f t="shared" si="18"/>
        <v>-0.13503827832666285</v>
      </c>
      <c r="V61" s="60">
        <f t="shared" si="19"/>
        <v>-0.14288441962867132</v>
      </c>
      <c r="W61" s="60">
        <f t="shared" si="20"/>
        <v>-0.08612127106837565</v>
      </c>
      <c r="X61" s="60">
        <f t="shared" si="21"/>
        <v>-0.0006018414139277573</v>
      </c>
      <c r="Y61" s="60">
        <f t="shared" si="22"/>
        <v>-0.0002855773290055024</v>
      </c>
      <c r="Z61" s="60">
        <f t="shared" si="23"/>
        <v>-0.00015985669996040395</v>
      </c>
      <c r="AA61" s="60">
        <f t="shared" si="24"/>
        <v>-0.0003991949444414247</v>
      </c>
      <c r="AB61" s="60">
        <f t="shared" si="25"/>
        <v>-37.713062065090085</v>
      </c>
    </row>
    <row r="62" spans="1:28" ht="12.75">
      <c r="A62" s="12" t="s">
        <v>72</v>
      </c>
      <c r="B62" s="1">
        <f>'DATOS MENSUALES'!F534</f>
        <v>0.046935953842</v>
      </c>
      <c r="C62" s="1">
        <f>'DATOS MENSUALES'!F535</f>
        <v>0.552472682184</v>
      </c>
      <c r="D62" s="1">
        <f>'DATOS MENSUALES'!F536</f>
        <v>0.1939791795</v>
      </c>
      <c r="E62" s="1">
        <f>'DATOS MENSUALES'!F537</f>
        <v>0.172708419159</v>
      </c>
      <c r="F62" s="1">
        <f>'DATOS MENSUALES'!F538</f>
        <v>0.800706219259</v>
      </c>
      <c r="G62" s="1">
        <f>'DATOS MENSUALES'!F539</f>
        <v>0.676715783579</v>
      </c>
      <c r="H62" s="1">
        <f>'DATOS MENSUALES'!F540</f>
        <v>0.751438008342</v>
      </c>
      <c r="I62" s="1">
        <f>'DATOS MENSUALES'!F541</f>
        <v>0.516314141721</v>
      </c>
      <c r="J62" s="1">
        <f>'DATOS MENSUALES'!F542</f>
        <v>0.270905859983</v>
      </c>
      <c r="K62" s="1">
        <f>'DATOS MENSUALES'!F543</f>
        <v>0.127906799196</v>
      </c>
      <c r="L62" s="1">
        <f>'DATOS MENSUALES'!F544</f>
        <v>0.068544138365</v>
      </c>
      <c r="M62" s="1">
        <f>'DATOS MENSUALES'!F545</f>
        <v>0.0404184924</v>
      </c>
      <c r="N62" s="1">
        <f t="shared" si="12"/>
        <v>4.219045677529999</v>
      </c>
      <c r="O62" s="10"/>
      <c r="P62" s="60">
        <f t="shared" si="13"/>
        <v>-0.004800850984572867</v>
      </c>
      <c r="Q62" s="60">
        <f t="shared" si="14"/>
        <v>0.016719938466259295</v>
      </c>
      <c r="R62" s="60">
        <f t="shared" si="15"/>
        <v>-0.022071575901368105</v>
      </c>
      <c r="S62" s="60">
        <f t="shared" si="16"/>
        <v>-0.051476111627959245</v>
      </c>
      <c r="T62" s="60">
        <f t="shared" si="17"/>
        <v>0.0005615172962884084</v>
      </c>
      <c r="U62" s="60">
        <f t="shared" si="18"/>
        <v>-0.0020325788262038793</v>
      </c>
      <c r="V62" s="60">
        <f t="shared" si="19"/>
        <v>2.0717518572139784E-05</v>
      </c>
      <c r="W62" s="60">
        <f t="shared" si="20"/>
        <v>-0.0029547968420532028</v>
      </c>
      <c r="X62" s="60">
        <f t="shared" si="21"/>
        <v>-0.0019239698207742877</v>
      </c>
      <c r="Y62" s="60">
        <f t="shared" si="22"/>
        <v>-0.00044940017390651953</v>
      </c>
      <c r="Z62" s="60">
        <f t="shared" si="23"/>
        <v>-5.9875825370121884E-05</v>
      </c>
      <c r="AA62" s="60">
        <f t="shared" si="24"/>
        <v>-0.00017384866743313723</v>
      </c>
      <c r="AB62" s="60">
        <f t="shared" si="25"/>
        <v>-1.0662046865133374</v>
      </c>
    </row>
    <row r="63" spans="1:28" ht="12.75">
      <c r="A63" s="12" t="s">
        <v>73</v>
      </c>
      <c r="B63" s="1">
        <f>'DATOS MENSUALES'!F546</f>
        <v>0.020306653952</v>
      </c>
      <c r="C63" s="1">
        <f>'DATOS MENSUALES'!F547</f>
        <v>0.075773365083</v>
      </c>
      <c r="D63" s="1">
        <f>'DATOS MENSUALES'!F548</f>
        <v>0.197693399081</v>
      </c>
      <c r="E63" s="1">
        <f>'DATOS MENSUALES'!F549</f>
        <v>0.253397856582</v>
      </c>
      <c r="F63" s="1">
        <f>'DATOS MENSUALES'!F550</f>
        <v>0.360229447839</v>
      </c>
      <c r="G63" s="1">
        <f>'DATOS MENSUALES'!F551</f>
        <v>0.452319976126</v>
      </c>
      <c r="H63" s="1">
        <f>'DATOS MENSUALES'!F552</f>
        <v>0.501188271884</v>
      </c>
      <c r="I63" s="1">
        <f>'DATOS MENSUALES'!F553</f>
        <v>0.455560627989</v>
      </c>
      <c r="J63" s="1">
        <f>'DATOS MENSUALES'!F554</f>
        <v>0.219475761308</v>
      </c>
      <c r="K63" s="1">
        <f>'DATOS MENSUALES'!F555</f>
        <v>0.086082628436</v>
      </c>
      <c r="L63" s="1">
        <f>'DATOS MENSUALES'!F556</f>
        <v>0.048749776992</v>
      </c>
      <c r="M63" s="1">
        <f>'DATOS MENSUALES'!F557</f>
        <v>0.073927428822</v>
      </c>
      <c r="N63" s="1">
        <f t="shared" si="12"/>
        <v>2.7447051940939997</v>
      </c>
      <c r="O63" s="10"/>
      <c r="P63" s="60">
        <f t="shared" si="13"/>
        <v>-0.007452102889093551</v>
      </c>
      <c r="Q63" s="60">
        <f t="shared" si="14"/>
        <v>-0.010792539103777801</v>
      </c>
      <c r="R63" s="60">
        <f t="shared" si="15"/>
        <v>-0.021206379885889134</v>
      </c>
      <c r="S63" s="60">
        <f t="shared" si="16"/>
        <v>-0.02471947344925821</v>
      </c>
      <c r="T63" s="60">
        <f t="shared" si="17"/>
        <v>-0.04587374990949463</v>
      </c>
      <c r="U63" s="60">
        <f t="shared" si="18"/>
        <v>-0.04326881591188128</v>
      </c>
      <c r="V63" s="60">
        <f t="shared" si="19"/>
        <v>-0.011057486837056514</v>
      </c>
      <c r="W63" s="60">
        <f t="shared" si="20"/>
        <v>-0.008520966999949399</v>
      </c>
      <c r="X63" s="60">
        <f t="shared" si="21"/>
        <v>-0.005433675179293046</v>
      </c>
      <c r="Y63" s="60">
        <f t="shared" si="22"/>
        <v>-0.0016606829559507258</v>
      </c>
      <c r="Z63" s="60">
        <f t="shared" si="23"/>
        <v>-0.00020450316193746263</v>
      </c>
      <c r="AA63" s="60">
        <f t="shared" si="24"/>
        <v>-1.1093409963285437E-05</v>
      </c>
      <c r="AB63" s="60">
        <f t="shared" si="25"/>
        <v>-15.548977324812627</v>
      </c>
    </row>
    <row r="64" spans="1:28" ht="12.75">
      <c r="A64" s="12" t="s">
        <v>74</v>
      </c>
      <c r="B64" s="1">
        <f>'DATOS MENSUALES'!F558</f>
        <v>0.089256110181</v>
      </c>
      <c r="C64" s="1">
        <f>'DATOS MENSUALES'!F559</f>
        <v>0.053978893731</v>
      </c>
      <c r="D64" s="1">
        <f>'DATOS MENSUALES'!F560</f>
        <v>0.062622538705</v>
      </c>
      <c r="E64" s="1">
        <f>'DATOS MENSUALES'!F561</f>
        <v>0.18569862126</v>
      </c>
      <c r="F64" s="1">
        <f>'DATOS MENSUALES'!F562</f>
        <v>0.375456947526</v>
      </c>
      <c r="G64" s="1">
        <f>'DATOS MENSUALES'!F563</f>
        <v>0.4220689518</v>
      </c>
      <c r="H64" s="1">
        <f>'DATOS MENSUALES'!F564</f>
        <v>0.586940952158</v>
      </c>
      <c r="I64" s="1">
        <f>'DATOS MENSUALES'!F565</f>
        <v>0.313879509252</v>
      </c>
      <c r="J64" s="1">
        <f>'DATOS MENSUALES'!F566</f>
        <v>0.174884351306</v>
      </c>
      <c r="K64" s="1">
        <f>'DATOS MENSUALES'!F567</f>
        <v>0.309258165888</v>
      </c>
      <c r="L64" s="1">
        <f>'DATOS MENSUALES'!F568</f>
        <v>0.199562138192</v>
      </c>
      <c r="M64" s="1">
        <f>'DATOS MENSUALES'!F569</f>
        <v>0.12183606834</v>
      </c>
      <c r="N64" s="1">
        <f t="shared" si="12"/>
        <v>2.895443248339</v>
      </c>
      <c r="O64" s="10"/>
      <c r="P64" s="60">
        <f t="shared" si="13"/>
        <v>-0.002018354144358675</v>
      </c>
      <c r="Q64" s="60">
        <f t="shared" si="14"/>
        <v>-0.014310933520041612</v>
      </c>
      <c r="R64" s="60">
        <f t="shared" si="15"/>
        <v>-0.06986535709010208</v>
      </c>
      <c r="S64" s="60">
        <f t="shared" si="16"/>
        <v>-0.04626951879298362</v>
      </c>
      <c r="T64" s="60">
        <f t="shared" si="17"/>
        <v>-0.04026514903563012</v>
      </c>
      <c r="U64" s="60">
        <f t="shared" si="18"/>
        <v>-0.05544553690878692</v>
      </c>
      <c r="V64" s="60">
        <f t="shared" si="19"/>
        <v>-0.002573159684412043</v>
      </c>
      <c r="W64" s="60">
        <f t="shared" si="20"/>
        <v>-0.041397153625132126</v>
      </c>
      <c r="X64" s="60">
        <f t="shared" si="21"/>
        <v>-0.010705662616809613</v>
      </c>
      <c r="Y64" s="60">
        <f t="shared" si="22"/>
        <v>0.0011495236271493114</v>
      </c>
      <c r="Z64" s="60">
        <f t="shared" si="23"/>
        <v>0.0007760590613729926</v>
      </c>
      <c r="AA64" s="60">
        <f t="shared" si="24"/>
        <v>1.6789140894239382E-05</v>
      </c>
      <c r="AB64" s="60">
        <f t="shared" si="25"/>
        <v>-12.898526678395877</v>
      </c>
    </row>
    <row r="65" spans="1:28" ht="12.75">
      <c r="A65" s="12" t="s">
        <v>75</v>
      </c>
      <c r="B65" s="1">
        <f>'DATOS MENSUALES'!F570</f>
        <v>0.370910589504</v>
      </c>
      <c r="C65" s="1">
        <f>'DATOS MENSUALES'!F571</f>
        <v>0.276054652986</v>
      </c>
      <c r="D65" s="1">
        <f>'DATOS MENSUALES'!F572</f>
        <v>0.474845509068</v>
      </c>
      <c r="E65" s="1">
        <f>'DATOS MENSUALES'!F573</f>
        <v>1.166323233975</v>
      </c>
      <c r="F65" s="1">
        <f>'DATOS MENSUALES'!F574</f>
        <v>0.876273339368</v>
      </c>
      <c r="G65" s="1">
        <f>'DATOS MENSUALES'!F575</f>
        <v>0.486221001577</v>
      </c>
      <c r="H65" s="1">
        <f>'DATOS MENSUALES'!F576</f>
        <v>1.607047461666</v>
      </c>
      <c r="I65" s="1">
        <f>'DATOS MENSUALES'!F577</f>
        <v>1.424046916461</v>
      </c>
      <c r="J65" s="1">
        <f>'DATOS MENSUALES'!F578</f>
        <v>1.34283338436</v>
      </c>
      <c r="K65" s="1">
        <f>'DATOS MENSUALES'!F579</f>
        <v>0.654047279786</v>
      </c>
      <c r="L65" s="1">
        <f>'DATOS MENSUALES'!F580</f>
        <v>0.256810916141</v>
      </c>
      <c r="M65" s="1">
        <f>'DATOS MENSUALES'!F581</f>
        <v>0.100662329646</v>
      </c>
      <c r="N65" s="1">
        <f t="shared" si="12"/>
        <v>9.036076614537997</v>
      </c>
      <c r="O65" s="10"/>
      <c r="P65" s="60">
        <f t="shared" si="13"/>
        <v>0.003743957534978671</v>
      </c>
      <c r="Q65" s="60">
        <f t="shared" si="14"/>
        <v>-8.88220498812167E-06</v>
      </c>
      <c r="R65" s="60">
        <f t="shared" si="15"/>
        <v>4.620990344461241E-11</v>
      </c>
      <c r="S65" s="60">
        <f t="shared" si="16"/>
        <v>0.2402026997384673</v>
      </c>
      <c r="T65" s="60">
        <f t="shared" si="17"/>
        <v>0.003949347030094163</v>
      </c>
      <c r="U65" s="60">
        <f t="shared" si="18"/>
        <v>-0.03190548052344971</v>
      </c>
      <c r="V65" s="60">
        <f t="shared" si="19"/>
        <v>0.6886395000699469</v>
      </c>
      <c r="W65" s="60">
        <f t="shared" si="20"/>
        <v>0.4463568956045906</v>
      </c>
      <c r="X65" s="60">
        <f t="shared" si="21"/>
        <v>0.8507657807488407</v>
      </c>
      <c r="Y65" s="60">
        <f t="shared" si="22"/>
        <v>0.09084801860563008</v>
      </c>
      <c r="Z65" s="60">
        <f t="shared" si="23"/>
        <v>0.0033176243170046967</v>
      </c>
      <c r="AA65" s="60">
        <f t="shared" si="24"/>
        <v>8.70752733983588E-08</v>
      </c>
      <c r="AB65" s="60">
        <f t="shared" si="25"/>
        <v>54.67437608160732</v>
      </c>
    </row>
    <row r="66" spans="1:28" ht="12.75">
      <c r="A66" s="12" t="s">
        <v>76</v>
      </c>
      <c r="B66" s="1">
        <f>'DATOS MENSUALES'!F582</f>
        <v>0.132884645049</v>
      </c>
      <c r="C66" s="1">
        <f>'DATOS MENSUALES'!F583</f>
        <v>0.078984262921</v>
      </c>
      <c r="D66" s="1">
        <f>'DATOS MENSUALES'!F584</f>
        <v>0.04215976614</v>
      </c>
      <c r="E66" s="1">
        <f>'DATOS MENSUALES'!F585</f>
        <v>0.019362485454</v>
      </c>
      <c r="F66" s="1">
        <f>'DATOS MENSUALES'!F586</f>
        <v>0.14993163585</v>
      </c>
      <c r="G66" s="1">
        <f>'DATOS MENSUALES'!F587</f>
        <v>0.101911404355</v>
      </c>
      <c r="H66" s="1">
        <f>'DATOS MENSUALES'!F588</f>
        <v>0.372625595105</v>
      </c>
      <c r="I66" s="1">
        <f>'DATOS MENSUALES'!F589</f>
        <v>0.459344030745</v>
      </c>
      <c r="J66" s="1">
        <f>'DATOS MENSUALES'!F590</f>
        <v>0.186976198986</v>
      </c>
      <c r="K66" s="1">
        <f>'DATOS MENSUALES'!F591</f>
        <v>0.10021341079</v>
      </c>
      <c r="L66" s="1">
        <f>'DATOS MENSUALES'!F592</f>
        <v>0.07130319426</v>
      </c>
      <c r="M66" s="1">
        <f>'DATOS MENSUALES'!F593</f>
        <v>0.05095229832</v>
      </c>
      <c r="N66" s="1">
        <f t="shared" si="12"/>
        <v>1.7666489279749997</v>
      </c>
      <c r="O66" s="10"/>
      <c r="P66" s="60">
        <f t="shared" si="13"/>
        <v>-0.0005665908093562172</v>
      </c>
      <c r="Q66" s="60">
        <f t="shared" si="14"/>
        <v>-0.010328909189643517</v>
      </c>
      <c r="R66" s="60">
        <f t="shared" si="15"/>
        <v>-0.0808047253069799</v>
      </c>
      <c r="S66" s="60">
        <f t="shared" si="16"/>
        <v>-0.14498390009847575</v>
      </c>
      <c r="T66" s="60">
        <f t="shared" si="17"/>
        <v>-0.18351624279130851</v>
      </c>
      <c r="U66" s="60">
        <f t="shared" si="18"/>
        <v>-0.345175649477185</v>
      </c>
      <c r="V66" s="60">
        <f t="shared" si="19"/>
        <v>-0.04337209148785246</v>
      </c>
      <c r="W66" s="60">
        <f t="shared" si="20"/>
        <v>-0.008056173197440415</v>
      </c>
      <c r="X66" s="60">
        <f t="shared" si="21"/>
        <v>-0.009038499759851396</v>
      </c>
      <c r="Y66" s="60">
        <f t="shared" si="22"/>
        <v>-0.001134308934130464</v>
      </c>
      <c r="Z66" s="60">
        <f t="shared" si="23"/>
        <v>-4.8080015534546E-05</v>
      </c>
      <c r="AA66" s="60">
        <f t="shared" si="24"/>
        <v>-9.282249752179595E-05</v>
      </c>
      <c r="AB66" s="60">
        <f t="shared" si="25"/>
        <v>-41.926404096675626</v>
      </c>
    </row>
    <row r="67" spans="1:28" ht="12.75">
      <c r="A67" s="12" t="s">
        <v>77</v>
      </c>
      <c r="B67" s="1">
        <f>'DATOS MENSUALES'!F594</f>
        <v>0.035381439324</v>
      </c>
      <c r="C67" s="1">
        <f>'DATOS MENSUALES'!F595</f>
        <v>0.249838265712</v>
      </c>
      <c r="D67" s="1">
        <f>'DATOS MENSUALES'!F596</f>
        <v>0.870343401088</v>
      </c>
      <c r="E67" s="1">
        <f>'DATOS MENSUALES'!F597</f>
        <v>0.46363256328</v>
      </c>
      <c r="F67" s="1">
        <f>'DATOS MENSUALES'!F598</f>
        <v>0.257390169124</v>
      </c>
      <c r="G67" s="1">
        <f>'DATOS MENSUALES'!F599</f>
        <v>0.11776669125</v>
      </c>
      <c r="H67" s="1">
        <f>'DATOS MENSUALES'!F600</f>
        <v>0.11502838764</v>
      </c>
      <c r="I67" s="1">
        <f>'DATOS MENSUALES'!F601</f>
        <v>0.14622653934</v>
      </c>
      <c r="J67" s="1">
        <f>'DATOS MENSUALES'!F602</f>
        <v>0.164004058722</v>
      </c>
      <c r="K67" s="1">
        <f>'DATOS MENSUALES'!F603</f>
        <v>0.089477970386</v>
      </c>
      <c r="L67" s="1">
        <f>'DATOS MENSUALES'!F604</f>
        <v>0.06345250604</v>
      </c>
      <c r="M67" s="1">
        <f>'DATOS MENSUALES'!F605</f>
        <v>0.045790123411</v>
      </c>
      <c r="N67" s="1">
        <f t="shared" si="12"/>
        <v>2.6183321153169996</v>
      </c>
      <c r="O67" s="10"/>
      <c r="P67" s="60">
        <f t="shared" si="13"/>
        <v>-0.005856432768027242</v>
      </c>
      <c r="Q67" s="60">
        <f t="shared" si="14"/>
        <v>-0.00010333388394849916</v>
      </c>
      <c r="R67" s="60">
        <f t="shared" si="15"/>
        <v>0.06203176445721544</v>
      </c>
      <c r="S67" s="60">
        <f t="shared" si="16"/>
        <v>-0.0005328054994688091</v>
      </c>
      <c r="T67" s="60">
        <f t="shared" si="17"/>
        <v>-0.09785489602007093</v>
      </c>
      <c r="U67" s="60">
        <f t="shared" si="18"/>
        <v>-0.32229497017776704</v>
      </c>
      <c r="V67" s="60">
        <f t="shared" si="19"/>
        <v>-0.22580494238253898</v>
      </c>
      <c r="W67" s="60">
        <f t="shared" si="20"/>
        <v>-0.13546769774096667</v>
      </c>
      <c r="X67" s="60">
        <f t="shared" si="21"/>
        <v>-0.012370739580626398</v>
      </c>
      <c r="Y67" s="60">
        <f t="shared" si="22"/>
        <v>-0.001521895216128933</v>
      </c>
      <c r="Z67" s="60">
        <f t="shared" si="23"/>
        <v>-8.642876208787126E-05</v>
      </c>
      <c r="AA67" s="60">
        <f t="shared" si="24"/>
        <v>-0.00012832821729528093</v>
      </c>
      <c r="AB67" s="60">
        <f t="shared" si="25"/>
        <v>-18.032380319820287</v>
      </c>
    </row>
    <row r="68" spans="1:28" ht="12.75">
      <c r="A68" s="12" t="s">
        <v>78</v>
      </c>
      <c r="B68" s="1">
        <f>'DATOS MENSUALES'!F606</f>
        <v>0.238122793216</v>
      </c>
      <c r="C68" s="1">
        <f>'DATOS MENSUALES'!F607</f>
        <v>0.237260694118</v>
      </c>
      <c r="D68" s="1">
        <f>'DATOS MENSUALES'!F608</f>
        <v>0.25525028522</v>
      </c>
      <c r="E68" s="1">
        <f>'DATOS MENSUALES'!F609</f>
        <v>0.198340533019</v>
      </c>
      <c r="F68" s="1">
        <f>'DATOS MENSUALES'!F610</f>
        <v>0.411177696996</v>
      </c>
      <c r="G68" s="1">
        <f>'DATOS MENSUALES'!F611</f>
        <v>0.740333655828</v>
      </c>
      <c r="H68" s="1">
        <f>'DATOS MENSUALES'!F612</f>
        <v>1.25550428134</v>
      </c>
      <c r="I68" s="1">
        <f>'DATOS MENSUALES'!F613</f>
        <v>0.65018202146</v>
      </c>
      <c r="J68" s="1">
        <f>'DATOS MENSUALES'!F614</f>
        <v>0.27402211424</v>
      </c>
      <c r="K68" s="1">
        <f>'DATOS MENSUALES'!F615</f>
        <v>0.10766390138</v>
      </c>
      <c r="L68" s="1">
        <f>'DATOS MENSUALES'!F616</f>
        <v>0.053066122898</v>
      </c>
      <c r="M68" s="1">
        <f>'DATOS MENSUALES'!F617</f>
        <v>0.10115845038</v>
      </c>
      <c r="N68" s="1">
        <f t="shared" si="12"/>
        <v>4.522082550094999</v>
      </c>
      <c r="O68" s="10"/>
      <c r="P68" s="60">
        <f t="shared" si="13"/>
        <v>1.1375957407953929E-05</v>
      </c>
      <c r="Q68" s="60">
        <f t="shared" si="14"/>
        <v>-0.00021068363069489318</v>
      </c>
      <c r="R68" s="60">
        <f t="shared" si="15"/>
        <v>-0.010537506050419063</v>
      </c>
      <c r="S68" s="60">
        <f t="shared" si="16"/>
        <v>-0.04155162983534022</v>
      </c>
      <c r="T68" s="60">
        <f t="shared" si="17"/>
        <v>-0.028942485186267828</v>
      </c>
      <c r="U68" s="60">
        <f t="shared" si="18"/>
        <v>-0.00025069844774815045</v>
      </c>
      <c r="V68" s="60">
        <f t="shared" si="19"/>
        <v>0.15017111639762867</v>
      </c>
      <c r="W68" s="60">
        <f t="shared" si="20"/>
        <v>-8.927859209451542E-07</v>
      </c>
      <c r="X68" s="60">
        <f t="shared" si="21"/>
        <v>-0.001782945889623005</v>
      </c>
      <c r="Y68" s="60">
        <f t="shared" si="22"/>
        <v>-0.000908157868259531</v>
      </c>
      <c r="Z68" s="60">
        <f t="shared" si="23"/>
        <v>-0.00016276835030236533</v>
      </c>
      <c r="AA68" s="60">
        <f t="shared" si="24"/>
        <v>1.1970987732252173E-07</v>
      </c>
      <c r="AB68" s="60">
        <f t="shared" si="25"/>
        <v>-0.371015323498717</v>
      </c>
    </row>
    <row r="69" spans="1:28" ht="12.75">
      <c r="A69" s="12" t="s">
        <v>79</v>
      </c>
      <c r="B69" s="1">
        <f>'DATOS MENSUALES'!F618</f>
        <v>0.17502723747</v>
      </c>
      <c r="C69" s="1">
        <f>'DATOS MENSUALES'!F619</f>
        <v>0.340603148301</v>
      </c>
      <c r="D69" s="1">
        <f>'DATOS MENSUALES'!F620</f>
        <v>0.110722409559</v>
      </c>
      <c r="E69" s="1">
        <f>'DATOS MENSUALES'!F621</f>
        <v>0.019020010548</v>
      </c>
      <c r="F69" s="1">
        <f>'DATOS MENSUALES'!F622</f>
        <v>0.01630459194</v>
      </c>
      <c r="G69" s="1">
        <f>'DATOS MENSUALES'!F623</f>
        <v>0.033592682907</v>
      </c>
      <c r="H69" s="1">
        <f>'DATOS MENSUALES'!F624</f>
        <v>0.039155822132</v>
      </c>
      <c r="I69" s="1">
        <f>'DATOS MENSUALES'!F625</f>
        <v>0.051582034645</v>
      </c>
      <c r="J69" s="1">
        <f>'DATOS MENSUALES'!F626</f>
        <v>0.066584389215</v>
      </c>
      <c r="K69" s="1">
        <f>'DATOS MENSUALES'!F627</f>
        <v>0.049532337426</v>
      </c>
      <c r="L69" s="1">
        <f>'DATOS MENSUALES'!F628</f>
        <v>0.029721029672</v>
      </c>
      <c r="M69" s="1">
        <f>'DATOS MENSUALES'!F629</f>
        <v>0.022412565868</v>
      </c>
      <c r="N69" s="1">
        <f t="shared" si="12"/>
        <v>0.954258259683</v>
      </c>
      <c r="O69" s="10"/>
      <c r="P69" s="60">
        <f t="shared" si="13"/>
        <v>-6.694922060759529E-05</v>
      </c>
      <c r="Q69" s="60">
        <f t="shared" si="14"/>
        <v>8.425120714822273E-05</v>
      </c>
      <c r="R69" s="60">
        <f t="shared" si="15"/>
        <v>-0.048134897101686065</v>
      </c>
      <c r="S69" s="60">
        <f t="shared" si="16"/>
        <v>-0.145267635125667</v>
      </c>
      <c r="T69" s="60">
        <f t="shared" si="17"/>
        <v>-0.34580287205216625</v>
      </c>
      <c r="U69" s="60">
        <f t="shared" si="18"/>
        <v>-0.45616959564605364</v>
      </c>
      <c r="V69" s="60">
        <f t="shared" si="19"/>
        <v>-0.3211618831021443</v>
      </c>
      <c r="W69" s="60">
        <f t="shared" si="20"/>
        <v>-0.22500978314462178</v>
      </c>
      <c r="X69" s="60">
        <f t="shared" si="21"/>
        <v>-0.03551278524157599</v>
      </c>
      <c r="Y69" s="60">
        <f t="shared" si="22"/>
        <v>-0.003721809823705177</v>
      </c>
      <c r="Z69" s="60">
        <f t="shared" si="23"/>
        <v>-0.00047354446215167116</v>
      </c>
      <c r="AA69" s="60">
        <f t="shared" si="24"/>
        <v>-0.0004022322740953298</v>
      </c>
      <c r="AB69" s="60">
        <f t="shared" si="25"/>
        <v>-78.75420867119271</v>
      </c>
    </row>
    <row r="70" spans="1:28" ht="12.75">
      <c r="A70" s="12" t="s">
        <v>80</v>
      </c>
      <c r="B70" s="1">
        <f>'DATOS MENSUALES'!F630</f>
        <v>0.123961366519</v>
      </c>
      <c r="C70" s="1">
        <f>'DATOS MENSUALES'!F631</f>
        <v>0.060138657292</v>
      </c>
      <c r="D70" s="1">
        <f>'DATOS MENSUALES'!F632</f>
        <v>0.155867261404</v>
      </c>
      <c r="E70" s="1">
        <f>'DATOS MENSUALES'!F633</f>
        <v>0.033478323785</v>
      </c>
      <c r="F70" s="1">
        <f>'DATOS MENSUALES'!F634</f>
        <v>0.01890159786</v>
      </c>
      <c r="G70" s="1">
        <f>'DATOS MENSUALES'!F635</f>
        <v>0.019088461155</v>
      </c>
      <c r="H70" s="1">
        <f>'DATOS MENSUALES'!F636</f>
        <v>0.029640927708</v>
      </c>
      <c r="I70" s="1">
        <f>'DATOS MENSUALES'!F637</f>
        <v>0.171872656128</v>
      </c>
      <c r="J70" s="1">
        <f>'DATOS MENSUALES'!F638</f>
        <v>0.067411880928</v>
      </c>
      <c r="K70" s="1">
        <f>'DATOS MENSUALES'!F639</f>
        <v>0.030723384228</v>
      </c>
      <c r="L70" s="1">
        <f>'DATOS MENSUALES'!F640</f>
        <v>0.014684431475</v>
      </c>
      <c r="M70" s="1">
        <f>'DATOS MENSUALES'!F641</f>
        <v>0.011494563856</v>
      </c>
      <c r="N70" s="1">
        <f t="shared" si="12"/>
        <v>0.737263512338</v>
      </c>
      <c r="O70" s="10"/>
      <c r="P70" s="60">
        <f t="shared" si="13"/>
        <v>-0.000770366102536973</v>
      </c>
      <c r="Q70" s="60">
        <f t="shared" si="14"/>
        <v>-0.01324907797958511</v>
      </c>
      <c r="R70" s="60">
        <f t="shared" si="15"/>
        <v>-0.03234570646913309</v>
      </c>
      <c r="S70" s="60">
        <f t="shared" si="16"/>
        <v>-0.13360799235762694</v>
      </c>
      <c r="T70" s="60">
        <f t="shared" si="17"/>
        <v>-0.3419786884967949</v>
      </c>
      <c r="U70" s="60">
        <f t="shared" si="18"/>
        <v>-0.48244344508477577</v>
      </c>
      <c r="V70" s="60">
        <f t="shared" si="19"/>
        <v>-0.3347354723200126</v>
      </c>
      <c r="W70" s="60">
        <f t="shared" si="20"/>
        <v>-0.11617026369759383</v>
      </c>
      <c r="X70" s="60">
        <f t="shared" si="21"/>
        <v>-0.03524525003718179</v>
      </c>
      <c r="Y70" s="60">
        <f t="shared" si="22"/>
        <v>-0.0052480937974167885</v>
      </c>
      <c r="Z70" s="60">
        <f t="shared" si="23"/>
        <v>-0.0008038733820920717</v>
      </c>
      <c r="AA70" s="60">
        <f t="shared" si="24"/>
        <v>-0.0006084085044862137</v>
      </c>
      <c r="AB70" s="60">
        <f t="shared" si="25"/>
        <v>-91.33052245819646</v>
      </c>
    </row>
    <row r="71" spans="1:28" ht="12.75">
      <c r="A71" s="12" t="s">
        <v>81</v>
      </c>
      <c r="B71" s="1">
        <f>'DATOS MENSUALES'!F642</f>
        <v>0.11295714049</v>
      </c>
      <c r="C71" s="1">
        <f>'DATOS MENSUALES'!F643</f>
        <v>0.050025214716</v>
      </c>
      <c r="D71" s="1">
        <f>'DATOS MENSUALES'!F644</f>
        <v>0.03360553984</v>
      </c>
      <c r="E71" s="1">
        <f>'DATOS MENSUALES'!F645</f>
        <v>0.481252397652</v>
      </c>
      <c r="F71" s="1">
        <f>'DATOS MENSUALES'!F646</f>
        <v>0.6199189108</v>
      </c>
      <c r="G71" s="1">
        <f>'DATOS MENSUALES'!F647</f>
        <v>0.39517795958</v>
      </c>
      <c r="H71" s="1">
        <f>'DATOS MENSUALES'!F648</f>
        <v>0.17993112872</v>
      </c>
      <c r="I71" s="1">
        <f>'DATOS MENSUALES'!F649</f>
        <v>0.297640449246</v>
      </c>
      <c r="J71" s="1">
        <f>'DATOS MENSUALES'!F650</f>
        <v>0.184729045922</v>
      </c>
      <c r="K71" s="1">
        <f>'DATOS MENSUALES'!F651</f>
        <v>0.10879320243</v>
      </c>
      <c r="L71" s="1">
        <f>'DATOS MENSUALES'!F652</f>
        <v>0.0729387178</v>
      </c>
      <c r="M71" s="1">
        <f>'DATOS MENSUALES'!F653</f>
        <v>0.064293863</v>
      </c>
      <c r="N71" s="1">
        <f t="shared" si="12"/>
        <v>2.6012635701959996</v>
      </c>
      <c r="O71" s="10"/>
      <c r="P71" s="60">
        <f t="shared" si="13"/>
        <v>-0.0010824257768726076</v>
      </c>
      <c r="Q71" s="60">
        <f t="shared" si="14"/>
        <v>-0.015021526833359408</v>
      </c>
      <c r="R71" s="60">
        <f t="shared" si="15"/>
        <v>-0.08569678015035469</v>
      </c>
      <c r="S71" s="60">
        <f t="shared" si="16"/>
        <v>-0.00025543663104562195</v>
      </c>
      <c r="T71" s="60">
        <f t="shared" si="17"/>
        <v>-0.0009494918514800577</v>
      </c>
      <c r="U71" s="60">
        <f t="shared" si="18"/>
        <v>-0.06802241833834725</v>
      </c>
      <c r="V71" s="60">
        <f t="shared" si="19"/>
        <v>-0.16102638801471292</v>
      </c>
      <c r="W71" s="60">
        <f t="shared" si="20"/>
        <v>-0.0475050279696639</v>
      </c>
      <c r="X71" s="60">
        <f t="shared" si="21"/>
        <v>-0.00933418397881936</v>
      </c>
      <c r="Y71" s="60">
        <f t="shared" si="22"/>
        <v>-0.0008767553723872699</v>
      </c>
      <c r="Z71" s="60">
        <f t="shared" si="23"/>
        <v>-4.1879787993051286E-05</v>
      </c>
      <c r="AA71" s="60">
        <f t="shared" si="24"/>
        <v>-3.257221778928522E-05</v>
      </c>
      <c r="AB71" s="60">
        <f t="shared" si="25"/>
        <v>-18.38679377986218</v>
      </c>
    </row>
    <row r="72" spans="1:28" ht="12.75">
      <c r="A72" s="12" t="s">
        <v>82</v>
      </c>
      <c r="B72" s="1">
        <f>'DATOS MENSUALES'!F654</f>
        <v>0.347976716172</v>
      </c>
      <c r="C72" s="1">
        <f>'DATOS MENSUALES'!F655</f>
        <v>0.291084331706</v>
      </c>
      <c r="D72" s="1">
        <f>'DATOS MENSUALES'!F656</f>
        <v>0.31761781632</v>
      </c>
      <c r="E72" s="1">
        <f>'DATOS MENSUALES'!F657</f>
        <v>0.063717199044</v>
      </c>
      <c r="F72" s="1">
        <f>'DATOS MENSUALES'!F658</f>
        <v>0.10124203474</v>
      </c>
      <c r="G72" s="1">
        <f>'DATOS MENSUALES'!F659</f>
        <v>0.06076567956</v>
      </c>
      <c r="H72" s="1">
        <f>'DATOS MENSUALES'!F660</f>
        <v>0.034422894962</v>
      </c>
      <c r="I72" s="1">
        <f>'DATOS MENSUALES'!F661</f>
        <v>0.038717929362</v>
      </c>
      <c r="J72" s="1">
        <f>'DATOS MENSUALES'!F662</f>
        <v>0.024941159425</v>
      </c>
      <c r="K72" s="1">
        <f>'DATOS MENSUALES'!F663</f>
        <v>0.015919219696</v>
      </c>
      <c r="L72" s="1">
        <f>'DATOS MENSUALES'!F664</f>
        <v>0.012239277968</v>
      </c>
      <c r="M72" s="1">
        <f>'DATOS MENSUALES'!F665</f>
        <v>0.010212840278</v>
      </c>
      <c r="N72" s="1">
        <f t="shared" si="12"/>
        <v>1.318857099233</v>
      </c>
      <c r="O72" s="10"/>
      <c r="P72" s="60">
        <f t="shared" si="13"/>
        <v>0.002318010191019674</v>
      </c>
      <c r="Q72" s="60">
        <f t="shared" si="14"/>
        <v>-1.832515201483686E-07</v>
      </c>
      <c r="R72" s="60">
        <f t="shared" si="15"/>
        <v>-0.0038602024917531222</v>
      </c>
      <c r="S72" s="60">
        <f t="shared" si="16"/>
        <v>-0.11127397241401041</v>
      </c>
      <c r="T72" s="60">
        <f t="shared" si="17"/>
        <v>-0.2348441182273885</v>
      </c>
      <c r="U72" s="60">
        <f t="shared" si="18"/>
        <v>-0.409547760971077</v>
      </c>
      <c r="V72" s="60">
        <f t="shared" si="19"/>
        <v>-0.32786687808506926</v>
      </c>
      <c r="W72" s="60">
        <f t="shared" si="20"/>
        <v>-0.23959080980325764</v>
      </c>
      <c r="X72" s="60">
        <f t="shared" si="21"/>
        <v>-0.05079260285663245</v>
      </c>
      <c r="Y72" s="60">
        <f t="shared" si="22"/>
        <v>-0.006706836243693347</v>
      </c>
      <c r="Z72" s="60">
        <f t="shared" si="23"/>
        <v>-0.0008689747101115113</v>
      </c>
      <c r="AA72" s="60">
        <f t="shared" si="24"/>
        <v>-0.0006364369149200821</v>
      </c>
      <c r="AB72" s="60">
        <f t="shared" si="25"/>
        <v>-60.31870292105884</v>
      </c>
    </row>
    <row r="73" spans="1:28" ht="12.75">
      <c r="A73" s="12" t="s">
        <v>83</v>
      </c>
      <c r="B73" s="1">
        <f>'DATOS MENSUALES'!F666</f>
        <v>0.007045010479</v>
      </c>
      <c r="C73" s="1">
        <f>'DATOS MENSUALES'!F667</f>
        <v>0.042506195352</v>
      </c>
      <c r="D73" s="1">
        <f>'DATOS MENSUALES'!F668</f>
        <v>0.381417162896</v>
      </c>
      <c r="E73" s="1">
        <f>'DATOS MENSUALES'!F669</f>
        <v>0.078668207464</v>
      </c>
      <c r="F73" s="1">
        <f>'DATOS MENSUALES'!F670</f>
        <v>0.04778022934</v>
      </c>
      <c r="G73" s="1">
        <f>'DATOS MENSUALES'!F671</f>
        <v>0.040456752906</v>
      </c>
      <c r="H73" s="1">
        <f>'DATOS MENSUALES'!F672</f>
        <v>0.03554430425</v>
      </c>
      <c r="I73" s="1">
        <f>'DATOS MENSUALES'!F673</f>
        <v>0.027806852656</v>
      </c>
      <c r="J73" s="1">
        <f>'DATOS MENSUALES'!F674</f>
        <v>0.0165941313</v>
      </c>
      <c r="K73" s="1">
        <f>'DATOS MENSUALES'!F675</f>
        <v>0.007028741832</v>
      </c>
      <c r="L73" s="1">
        <f>'DATOS MENSUALES'!F676</f>
        <v>0.00325181742</v>
      </c>
      <c r="M73" s="1">
        <f>'DATOS MENSUALES'!F677</f>
        <v>0.0022287357</v>
      </c>
      <c r="N73" s="1">
        <f t="shared" si="12"/>
        <v>0.6903281415950001</v>
      </c>
      <c r="O73" s="10"/>
      <c r="P73" s="60">
        <f t="shared" si="13"/>
        <v>-0.009075373143790042</v>
      </c>
      <c r="Q73" s="60">
        <f t="shared" si="14"/>
        <v>-0.016437078748061048</v>
      </c>
      <c r="R73" s="60">
        <f t="shared" si="15"/>
        <v>-0.0008061615921321869</v>
      </c>
      <c r="S73" s="60">
        <f t="shared" si="16"/>
        <v>-0.1012166001459829</v>
      </c>
      <c r="T73" s="60">
        <f t="shared" si="17"/>
        <v>-0.3013369350823277</v>
      </c>
      <c r="U73" s="60">
        <f t="shared" si="18"/>
        <v>-0.4440754386610203</v>
      </c>
      <c r="V73" s="60">
        <f t="shared" si="19"/>
        <v>-0.32626985711152984</v>
      </c>
      <c r="W73" s="60">
        <f t="shared" si="20"/>
        <v>-0.2524409968058993</v>
      </c>
      <c r="X73" s="60">
        <f t="shared" si="21"/>
        <v>-0.054305012608920664</v>
      </c>
      <c r="Y73" s="60">
        <f t="shared" si="22"/>
        <v>-0.007700801922438984</v>
      </c>
      <c r="Z73" s="60">
        <f t="shared" si="23"/>
        <v>-0.0011383500907888142</v>
      </c>
      <c r="AA73" s="60">
        <f t="shared" si="24"/>
        <v>-0.0008306176327866077</v>
      </c>
      <c r="AB73" s="60">
        <f t="shared" si="25"/>
        <v>-94.21599713168378</v>
      </c>
    </row>
    <row r="74" spans="1:28" s="24" customFormat="1" ht="12.75">
      <c r="A74" s="21" t="s">
        <v>84</v>
      </c>
      <c r="B74" s="22">
        <f>'DATOS MENSUALES'!F678</f>
        <v>0.00158230968</v>
      </c>
      <c r="C74" s="22">
        <f>'DATOS MENSUALES'!F679</f>
        <v>0.013083845106</v>
      </c>
      <c r="D74" s="22">
        <f>'DATOS MENSUALES'!F680</f>
        <v>0.040426926856</v>
      </c>
      <c r="E74" s="22">
        <f>'DATOS MENSUALES'!F681</f>
        <v>0.848890202253</v>
      </c>
      <c r="F74" s="22">
        <f>'DATOS MENSUALES'!F682</f>
        <v>0.5066746386</v>
      </c>
      <c r="G74" s="22">
        <f>'DATOS MENSUALES'!F683</f>
        <v>0.210439073433</v>
      </c>
      <c r="H74" s="22">
        <f>'DATOS MENSUALES'!F684</f>
        <v>0.156518943945</v>
      </c>
      <c r="I74" s="22">
        <f>'DATOS MENSUALES'!F685</f>
        <v>0.358137163422</v>
      </c>
      <c r="J74" s="22">
        <f>'DATOS MENSUALES'!F686</f>
        <v>0.283072107234</v>
      </c>
      <c r="K74" s="22">
        <f>'DATOS MENSUALES'!F687</f>
        <v>0.23839477945</v>
      </c>
      <c r="L74" s="22">
        <f>'DATOS MENSUALES'!F688</f>
        <v>0.154357922646</v>
      </c>
      <c r="M74" s="22">
        <f>'DATOS MENSUALES'!F689</f>
        <v>0.078367889896</v>
      </c>
      <c r="N74" s="22">
        <f t="shared" si="12"/>
        <v>2.8899458025210003</v>
      </c>
      <c r="O74" s="23"/>
      <c r="P74" s="60">
        <f t="shared" si="13"/>
        <v>-0.00980723498493112</v>
      </c>
      <c r="Q74" s="60">
        <f t="shared" si="14"/>
        <v>-0.02282908164292655</v>
      </c>
      <c r="R74" s="60">
        <f t="shared" si="15"/>
        <v>-0.08178026199735688</v>
      </c>
      <c r="S74" s="60">
        <f t="shared" si="16"/>
        <v>0.02814672281240255</v>
      </c>
      <c r="T74" s="60">
        <f t="shared" si="17"/>
        <v>-0.009465098542283643</v>
      </c>
      <c r="U74" s="60">
        <f t="shared" si="18"/>
        <v>-0.2084743190931793</v>
      </c>
      <c r="V74" s="60">
        <f t="shared" si="19"/>
        <v>-0.18272256577820326</v>
      </c>
      <c r="W74" s="60">
        <f t="shared" si="20"/>
        <v>-0.02745447559338574</v>
      </c>
      <c r="X74" s="60">
        <f t="shared" si="21"/>
        <v>-0.001412794735783955</v>
      </c>
      <c r="Y74" s="60">
        <f t="shared" si="22"/>
        <v>3.892754480017072E-05</v>
      </c>
      <c r="Z74" s="60">
        <f t="shared" si="23"/>
        <v>0.00010179610434909951</v>
      </c>
      <c r="AA74" s="60">
        <f t="shared" si="24"/>
        <v>-5.69899940546002E-06</v>
      </c>
      <c r="AB74" s="60">
        <f t="shared" si="25"/>
        <v>-12.989446782947388</v>
      </c>
    </row>
    <row r="75" spans="1:28" s="24" customFormat="1" ht="12.75">
      <c r="A75" s="21" t="s">
        <v>85</v>
      </c>
      <c r="B75" s="22">
        <f>'DATOS MENSUALES'!F690</f>
        <v>0.053852173685</v>
      </c>
      <c r="C75" s="22">
        <f>'DATOS MENSUALES'!F691</f>
        <v>0.58481517567</v>
      </c>
      <c r="D75" s="22">
        <f>'DATOS MENSUALES'!F692</f>
        <v>0.84728294406</v>
      </c>
      <c r="E75" s="22">
        <f>'DATOS MENSUALES'!F693</f>
        <v>0.70809919427</v>
      </c>
      <c r="F75" s="22">
        <f>'DATOS MENSUALES'!F694</f>
        <v>0.365635984192</v>
      </c>
      <c r="G75" s="22">
        <f>'DATOS MENSUALES'!F695</f>
        <v>0.228562209629</v>
      </c>
      <c r="H75" s="22">
        <f>'DATOS MENSUALES'!F696</f>
        <v>0.647947891083</v>
      </c>
      <c r="I75" s="22">
        <f>'DATOS MENSUALES'!F697</f>
        <v>0.852673236774</v>
      </c>
      <c r="J75" s="22">
        <f>'DATOS MENSUALES'!F698</f>
        <v>0.563923044912</v>
      </c>
      <c r="K75" s="22">
        <f>'DATOS MENSUALES'!F699</f>
        <v>0.240473562818</v>
      </c>
      <c r="L75" s="22">
        <f>'DATOS MENSUALES'!F700</f>
        <v>0.1074749547</v>
      </c>
      <c r="M75" s="22">
        <f>'DATOS MENSUALES'!F701</f>
        <v>0.10354544088</v>
      </c>
      <c r="N75" s="22">
        <f t="shared" si="12"/>
        <v>5.304285812673</v>
      </c>
      <c r="O75" s="23"/>
      <c r="P75" s="60">
        <f t="shared" si="13"/>
        <v>-0.004234252563159469</v>
      </c>
      <c r="Q75" s="60">
        <f t="shared" si="14"/>
        <v>0.02390052304039243</v>
      </c>
      <c r="R75" s="60">
        <f t="shared" si="15"/>
        <v>0.051810134998487786</v>
      </c>
      <c r="S75" s="60">
        <f t="shared" si="16"/>
        <v>0.0043624971660210735</v>
      </c>
      <c r="T75" s="60">
        <f t="shared" si="17"/>
        <v>-0.043826484256593114</v>
      </c>
      <c r="U75" s="60">
        <f t="shared" si="18"/>
        <v>-0.18993695008999145</v>
      </c>
      <c r="V75" s="60">
        <f t="shared" si="19"/>
        <v>-0.0004394117680068582</v>
      </c>
      <c r="W75" s="60">
        <f t="shared" si="20"/>
        <v>0.0071736678527803965</v>
      </c>
      <c r="X75" s="60">
        <f t="shared" si="21"/>
        <v>0.004796223552545434</v>
      </c>
      <c r="Y75" s="60">
        <f t="shared" si="22"/>
        <v>4.6539006325831815E-05</v>
      </c>
      <c r="Z75" s="60">
        <f t="shared" si="23"/>
        <v>-6.949758059984207E-12</v>
      </c>
      <c r="AA75" s="60">
        <f t="shared" si="24"/>
        <v>3.914900422848519E-07</v>
      </c>
      <c r="AB75" s="60">
        <f t="shared" si="25"/>
        <v>0.00025776647838827554</v>
      </c>
    </row>
    <row r="76" spans="1:28" s="24" customFormat="1" ht="12.75">
      <c r="A76" s="21" t="s">
        <v>86</v>
      </c>
      <c r="B76" s="22">
        <f>'DATOS MENSUALES'!F702</f>
        <v>0.06547752333</v>
      </c>
      <c r="C76" s="22">
        <f>'DATOS MENSUALES'!F703</f>
        <v>0.061232899264</v>
      </c>
      <c r="D76" s="22">
        <f>'DATOS MENSUALES'!F704</f>
        <v>0.0548726879</v>
      </c>
      <c r="E76" s="22">
        <f>'DATOS MENSUALES'!F705</f>
        <v>0.094070234174</v>
      </c>
      <c r="F76" s="22">
        <f>'DATOS MENSUALES'!F706</f>
        <v>0.10159769466</v>
      </c>
      <c r="G76" s="22">
        <f>'DATOS MENSUALES'!F707</f>
        <v>0.120649396416</v>
      </c>
      <c r="H76" s="22">
        <f>'DATOS MENSUALES'!F708</f>
        <v>0.214551004858</v>
      </c>
      <c r="I76" s="22">
        <f>'DATOS MENSUALES'!F709</f>
        <v>0.20791067614</v>
      </c>
      <c r="J76" s="22">
        <f>'DATOS MENSUALES'!F710</f>
        <v>0.144743595744</v>
      </c>
      <c r="K76" s="22">
        <f>'DATOS MENSUALES'!F711</f>
        <v>0.152453414876</v>
      </c>
      <c r="L76" s="22">
        <f>'DATOS MENSUALES'!F712</f>
        <v>0.07877125386</v>
      </c>
      <c r="M76" s="22">
        <f>'DATOS MENSUALES'!F713</f>
        <v>0.09956491363</v>
      </c>
      <c r="N76" s="22">
        <f t="shared" si="12"/>
        <v>1.395895294852</v>
      </c>
      <c r="O76" s="23"/>
      <c r="P76" s="60">
        <f t="shared" si="13"/>
        <v>-0.0033854686957414943</v>
      </c>
      <c r="Q76" s="60">
        <f t="shared" si="14"/>
        <v>-0.013066121197388971</v>
      </c>
      <c r="R76" s="60">
        <f t="shared" si="15"/>
        <v>-0.07388390179908055</v>
      </c>
      <c r="S76" s="60">
        <f t="shared" si="16"/>
        <v>-0.09150923190210009</v>
      </c>
      <c r="T76" s="60">
        <f t="shared" si="17"/>
        <v>-0.2344382121142325</v>
      </c>
      <c r="U76" s="60">
        <f t="shared" si="18"/>
        <v>-0.31824675840772393</v>
      </c>
      <c r="V76" s="60">
        <f t="shared" si="19"/>
        <v>-0.1322005178813073</v>
      </c>
      <c r="W76" s="60">
        <f t="shared" si="20"/>
        <v>-0.09228435899857512</v>
      </c>
      <c r="X76" s="60">
        <f t="shared" si="21"/>
        <v>-0.015725935249541266</v>
      </c>
      <c r="Y76" s="60">
        <f t="shared" si="22"/>
        <v>-0.0001410161365924525</v>
      </c>
      <c r="Z76" s="60">
        <f t="shared" si="23"/>
        <v>-2.412387881034664E-05</v>
      </c>
      <c r="AA76" s="60">
        <f t="shared" si="24"/>
        <v>3.7089589708864074E-08</v>
      </c>
      <c r="AB76" s="60">
        <f t="shared" si="25"/>
        <v>-56.833433971098586</v>
      </c>
    </row>
    <row r="77" spans="1:28" s="24" customFormat="1" ht="12.75">
      <c r="A77" s="21" t="s">
        <v>87</v>
      </c>
      <c r="B77" s="22">
        <f>'DATOS MENSUALES'!F714</f>
        <v>0.541779435306</v>
      </c>
      <c r="C77" s="22">
        <f>'DATOS MENSUALES'!F715</f>
        <v>0.268837020065</v>
      </c>
      <c r="D77" s="22">
        <f>'DATOS MENSUALES'!F716</f>
        <v>0.3631908224</v>
      </c>
      <c r="E77" s="22">
        <f>'DATOS MENSUALES'!F717</f>
        <v>0.10833404715</v>
      </c>
      <c r="F77" s="22">
        <f>'DATOS MENSUALES'!F718</f>
        <v>0.096211654656</v>
      </c>
      <c r="G77" s="22">
        <f>'DATOS MENSUALES'!F719</f>
        <v>0.099202792608</v>
      </c>
      <c r="H77" s="22">
        <f>'DATOS MENSUALES'!F720</f>
        <v>0.476893605</v>
      </c>
      <c r="I77" s="22">
        <f>'DATOS MENSUALES'!F721</f>
        <v>0.350714535033</v>
      </c>
      <c r="J77" s="22">
        <f>'DATOS MENSUALES'!F722</f>
        <v>0.17749079065</v>
      </c>
      <c r="K77" s="22">
        <f>'DATOS MENSUALES'!F723</f>
        <v>0.081501706685</v>
      </c>
      <c r="L77" s="22">
        <f>'DATOS MENSUALES'!F724</f>
        <v>0.045225337251</v>
      </c>
      <c r="M77" s="22">
        <f>'DATOS MENSUALES'!F725</f>
        <v>0.032737137664</v>
      </c>
      <c r="N77" s="22">
        <f t="shared" si="12"/>
        <v>2.642118884468</v>
      </c>
      <c r="O77" s="23"/>
      <c r="P77" s="60">
        <f t="shared" si="13"/>
        <v>0.03469285855595613</v>
      </c>
      <c r="Q77" s="60">
        <f t="shared" si="14"/>
        <v>-2.1781506723417933E-05</v>
      </c>
      <c r="R77" s="60">
        <f t="shared" si="15"/>
        <v>-0.001378595219386018</v>
      </c>
      <c r="S77" s="60">
        <f t="shared" si="16"/>
        <v>-0.08309177385815847</v>
      </c>
      <c r="T77" s="60">
        <f t="shared" si="17"/>
        <v>-0.24063544445235016</v>
      </c>
      <c r="U77" s="60">
        <f t="shared" si="18"/>
        <v>-0.34918958730055216</v>
      </c>
      <c r="V77" s="60">
        <f t="shared" si="19"/>
        <v>-0.015083764771358577</v>
      </c>
      <c r="W77" s="60">
        <f t="shared" si="20"/>
        <v>-0.029531283484410146</v>
      </c>
      <c r="X77" s="60">
        <f t="shared" si="21"/>
        <v>-0.010330316643519022</v>
      </c>
      <c r="Y77" s="60">
        <f t="shared" si="22"/>
        <v>-0.001860956517558059</v>
      </c>
      <c r="Z77" s="60">
        <f t="shared" si="23"/>
        <v>-0.00024344345924266398</v>
      </c>
      <c r="AA77" s="60">
        <f t="shared" si="24"/>
        <v>-0.00025596159612670944</v>
      </c>
      <c r="AB77" s="60">
        <f t="shared" si="25"/>
        <v>-17.546107479038504</v>
      </c>
    </row>
    <row r="78" spans="1:28" s="24" customFormat="1" ht="12.75">
      <c r="A78" s="21" t="s">
        <v>88</v>
      </c>
      <c r="B78" s="22">
        <f>'DATOS MENSUALES'!F726</f>
        <v>0.05377815938</v>
      </c>
      <c r="C78" s="22">
        <f>'DATOS MENSUALES'!F727</f>
        <v>0.727552016496</v>
      </c>
      <c r="D78" s="22">
        <f>'DATOS MENSUALES'!F728</f>
        <v>1.037397267008</v>
      </c>
      <c r="E78" s="22">
        <f>'DATOS MENSUALES'!F729</f>
        <v>1.408848105191</v>
      </c>
      <c r="F78" s="22">
        <f>'DATOS MENSUALES'!F730</f>
        <v>0.688912027175</v>
      </c>
      <c r="G78" s="22">
        <f>'DATOS MENSUALES'!F731</f>
        <v>1.52810504343</v>
      </c>
      <c r="H78" s="22">
        <f>'DATOS MENSUALES'!F732</f>
        <v>0.533740758705</v>
      </c>
      <c r="I78" s="22">
        <f>'DATOS MENSUALES'!F733</f>
        <v>0.252809875824</v>
      </c>
      <c r="J78" s="22">
        <f>'DATOS MENSUALES'!F734</f>
        <v>0.106418094846</v>
      </c>
      <c r="K78" s="22">
        <f>'DATOS MENSUALES'!F735</f>
        <v>0.058435472256</v>
      </c>
      <c r="L78" s="22">
        <f>'DATOS MENSUALES'!F736</f>
        <v>0.039767013911</v>
      </c>
      <c r="M78" s="22">
        <f>'DATOS MENSUALES'!F737</f>
        <v>0.02456132042</v>
      </c>
      <c r="N78" s="22">
        <f t="shared" si="12"/>
        <v>6.460325154642001</v>
      </c>
      <c r="O78" s="23"/>
      <c r="P78" s="60">
        <f t="shared" si="13"/>
        <v>-0.004240066720321788</v>
      </c>
      <c r="Q78" s="60">
        <f t="shared" si="14"/>
        <v>0.079944723359608</v>
      </c>
      <c r="R78" s="60">
        <f t="shared" si="15"/>
        <v>0.17836855596791054</v>
      </c>
      <c r="S78" s="60">
        <f t="shared" si="16"/>
        <v>0.6453001859512827</v>
      </c>
      <c r="T78" s="60">
        <f t="shared" si="17"/>
        <v>-2.5138591131828043E-05</v>
      </c>
      <c r="U78" s="60">
        <f t="shared" si="18"/>
        <v>0.38063160822929526</v>
      </c>
      <c r="V78" s="60">
        <f t="shared" si="19"/>
        <v>-0.006884185850122421</v>
      </c>
      <c r="W78" s="60">
        <f t="shared" si="20"/>
        <v>-0.06741972617842042</v>
      </c>
      <c r="X78" s="60">
        <f t="shared" si="21"/>
        <v>-0.024103174833834642</v>
      </c>
      <c r="Y78" s="60">
        <f t="shared" si="22"/>
        <v>-0.0031164997209414055</v>
      </c>
      <c r="Z78" s="60">
        <f t="shared" si="23"/>
        <v>-0.00031302989804411275</v>
      </c>
      <c r="AA78" s="60">
        <f t="shared" si="24"/>
        <v>-0.0003681190482235035</v>
      </c>
      <c r="AB78" s="60">
        <f t="shared" si="25"/>
        <v>1.8144244055442076</v>
      </c>
    </row>
    <row r="79" spans="1:28" s="24" customFormat="1" ht="12.75">
      <c r="A79" s="21" t="s">
        <v>89</v>
      </c>
      <c r="B79" s="22">
        <f>'DATOS MENSUALES'!F738</f>
        <v>0.077452107304</v>
      </c>
      <c r="C79" s="22">
        <f>'DATOS MENSUALES'!F739</f>
        <v>0.045959786033</v>
      </c>
      <c r="D79" s="22">
        <f>'DATOS MENSUALES'!F740</f>
        <v>0.02585980674</v>
      </c>
      <c r="E79" s="22">
        <f>'DATOS MENSUALES'!F741</f>
        <v>0.0288235304</v>
      </c>
      <c r="F79" s="22">
        <f>'DATOS MENSUALES'!F742</f>
        <v>0.030757562838</v>
      </c>
      <c r="G79" s="22">
        <f>'DATOS MENSUALES'!F743</f>
        <v>0.0462761334</v>
      </c>
      <c r="H79" s="22">
        <f>'DATOS MENSUALES'!F744</f>
        <v>0.036345540744</v>
      </c>
      <c r="I79" s="22">
        <f>'DATOS MENSUALES'!F745</f>
        <v>0.04878201468</v>
      </c>
      <c r="J79" s="22">
        <f>'DATOS MENSUALES'!F746</f>
        <v>0.03806809182</v>
      </c>
      <c r="K79" s="22">
        <f>'DATOS MENSUALES'!F747</f>
        <v>0.025165988444</v>
      </c>
      <c r="L79" s="22">
        <f>'DATOS MENSUALES'!F748</f>
        <v>0.023800869558</v>
      </c>
      <c r="M79" s="22">
        <f>'DATOS MENSUALES'!F749</f>
        <v>0.02184498351</v>
      </c>
      <c r="N79" s="22">
        <f t="shared" si="12"/>
        <v>0.4491364154709999</v>
      </c>
      <c r="O79" s="23"/>
      <c r="P79" s="60">
        <f t="shared" si="13"/>
        <v>-0.0026383890980871626</v>
      </c>
      <c r="Q79" s="60">
        <f t="shared" si="14"/>
        <v>-0.015776340426359597</v>
      </c>
      <c r="R79" s="60">
        <f t="shared" si="15"/>
        <v>-0.09029335630214981</v>
      </c>
      <c r="S79" s="60">
        <f t="shared" si="16"/>
        <v>-0.1372909067750862</v>
      </c>
      <c r="T79" s="60">
        <f t="shared" si="17"/>
        <v>-0.3248782576771845</v>
      </c>
      <c r="U79" s="60">
        <f t="shared" si="18"/>
        <v>-0.433990986339572</v>
      </c>
      <c r="V79" s="60">
        <f t="shared" si="19"/>
        <v>-0.32513198255110803</v>
      </c>
      <c r="W79" s="60">
        <f t="shared" si="20"/>
        <v>-0.22813165029352525</v>
      </c>
      <c r="X79" s="60">
        <f t="shared" si="21"/>
        <v>-0.04558065527683102</v>
      </c>
      <c r="Y79" s="60">
        <f t="shared" si="22"/>
        <v>-0.005767860101725556</v>
      </c>
      <c r="Z79" s="60">
        <f t="shared" si="23"/>
        <v>-0.0005898492116322084</v>
      </c>
      <c r="AA79" s="60">
        <f t="shared" si="24"/>
        <v>-0.0004115820908004921</v>
      </c>
      <c r="AB79" s="60">
        <f t="shared" si="25"/>
        <v>-110.0060461593439</v>
      </c>
    </row>
    <row r="80" spans="1:28" s="24" customFormat="1" ht="12.75">
      <c r="A80" s="21" t="s">
        <v>90</v>
      </c>
      <c r="B80" s="22">
        <f>'DATOS MENSUALES'!F750</f>
        <v>0.081720308428</v>
      </c>
      <c r="C80" s="22">
        <f>'DATOS MENSUALES'!F751</f>
        <v>0.202004845999</v>
      </c>
      <c r="D80" s="22">
        <f>'DATOS MENSUALES'!F752</f>
        <v>0.330080514008</v>
      </c>
      <c r="E80" s="22">
        <f>'DATOS MENSUALES'!F753</f>
        <v>0.301863452778</v>
      </c>
      <c r="F80" s="22">
        <f>'DATOS MENSUALES'!F754</f>
        <v>0.257273011152</v>
      </c>
      <c r="G80" s="22">
        <f>'DATOS MENSUALES'!F755</f>
        <v>0.21888935901</v>
      </c>
      <c r="H80" s="22">
        <f>'DATOS MENSUALES'!F756</f>
        <v>0.17934813687</v>
      </c>
      <c r="I80" s="22">
        <f>'DATOS MENSUALES'!F757</f>
        <v>0.079878156658</v>
      </c>
      <c r="J80" s="22">
        <f>'DATOS MENSUALES'!F758</f>
        <v>0.038190067284</v>
      </c>
      <c r="K80" s="22">
        <f>'DATOS MENSUALES'!F759</f>
        <v>0.0174119028</v>
      </c>
      <c r="L80" s="22">
        <f>'DATOS MENSUALES'!F760</f>
        <v>0.012095674053</v>
      </c>
      <c r="M80" s="22">
        <f>'DATOS MENSUALES'!F761</f>
        <v>0.021587661612</v>
      </c>
      <c r="N80" s="22">
        <f t="shared" si="12"/>
        <v>1.7403430906520003</v>
      </c>
      <c r="O80" s="23"/>
      <c r="P80" s="60">
        <f t="shared" si="13"/>
        <v>-0.0024013746156388025</v>
      </c>
      <c r="Q80" s="60">
        <f t="shared" si="14"/>
        <v>-0.0008508798508905197</v>
      </c>
      <c r="R80" s="60">
        <f t="shared" si="15"/>
        <v>-0.0030113208642483483</v>
      </c>
      <c r="S80" s="60">
        <f t="shared" si="16"/>
        <v>-0.014320294657216421</v>
      </c>
      <c r="T80" s="60">
        <f t="shared" si="17"/>
        <v>-0.09792955096002691</v>
      </c>
      <c r="U80" s="60">
        <f t="shared" si="18"/>
        <v>-0.19968766092533002</v>
      </c>
      <c r="V80" s="60">
        <f t="shared" si="19"/>
        <v>-0.16154460750553204</v>
      </c>
      <c r="W80" s="60">
        <f t="shared" si="20"/>
        <v>-0.19504428313328598</v>
      </c>
      <c r="X80" s="60">
        <f t="shared" si="21"/>
        <v>-0.04553397868491697</v>
      </c>
      <c r="Y80" s="60">
        <f t="shared" si="22"/>
        <v>-0.0065488356887207794</v>
      </c>
      <c r="Z80" s="60">
        <f t="shared" si="23"/>
        <v>-0.0008729036828592412</v>
      </c>
      <c r="AA80" s="60">
        <f t="shared" si="24"/>
        <v>-0.0004158682715294638</v>
      </c>
      <c r="AB80" s="60">
        <f t="shared" si="25"/>
        <v>-42.886061495972186</v>
      </c>
    </row>
    <row r="81" spans="1:28" s="24" customFormat="1" ht="12.75">
      <c r="A81" s="21" t="s">
        <v>91</v>
      </c>
      <c r="B81" s="22">
        <f>'DATOS MENSUALES'!F762</f>
        <v>0.157249668132</v>
      </c>
      <c r="C81" s="22">
        <f>'DATOS MENSUALES'!F763</f>
        <v>0.099132801036</v>
      </c>
      <c r="D81" s="22">
        <f>'DATOS MENSUALES'!F764</f>
        <v>0.067979118996</v>
      </c>
      <c r="E81" s="22">
        <f>'DATOS MENSUALES'!F765</f>
        <v>0.414715712199</v>
      </c>
      <c r="F81" s="22">
        <f>'DATOS MENSUALES'!F766</f>
        <v>0.405340640075</v>
      </c>
      <c r="G81" s="22">
        <f>'DATOS MENSUALES'!F767</f>
        <v>0.523095550908</v>
      </c>
      <c r="H81" s="22">
        <f>'DATOS MENSUALES'!F768</f>
        <v>0.698050850792</v>
      </c>
      <c r="I81" s="22">
        <f>'DATOS MENSUALES'!F769</f>
        <v>0.455207277258</v>
      </c>
      <c r="J81" s="22">
        <f>'DATOS MENSUALES'!F770</f>
        <v>0.265075918316</v>
      </c>
      <c r="K81" s="22">
        <f>'DATOS MENSUALES'!F771</f>
        <v>0.10618438851</v>
      </c>
      <c r="L81" s="22">
        <f>'DATOS MENSUALES'!F772</f>
        <v>0.051628912328</v>
      </c>
      <c r="M81" s="22">
        <f>'DATOS MENSUALES'!F773</f>
        <v>0.026812933458</v>
      </c>
      <c r="N81" s="22">
        <f t="shared" si="12"/>
        <v>3.2704737720079993</v>
      </c>
      <c r="O81" s="23"/>
      <c r="P81" s="60">
        <f t="shared" si="13"/>
        <v>-0.00019900063703648036</v>
      </c>
      <c r="Q81" s="60">
        <f t="shared" si="14"/>
        <v>-0.007719137499659265</v>
      </c>
      <c r="R81" s="60">
        <f t="shared" si="15"/>
        <v>-0.06717471302730016</v>
      </c>
      <c r="S81" s="60">
        <f t="shared" si="16"/>
        <v>-0.0021962961355825317</v>
      </c>
      <c r="T81" s="60">
        <f t="shared" si="17"/>
        <v>-0.03062478270975534</v>
      </c>
      <c r="U81" s="60">
        <f t="shared" si="18"/>
        <v>-0.02202093124639614</v>
      </c>
      <c r="V81" s="60">
        <f t="shared" si="19"/>
        <v>-1.741865328368482E-05</v>
      </c>
      <c r="W81" s="60">
        <f t="shared" si="20"/>
        <v>-0.008565267056292826</v>
      </c>
      <c r="X81" s="60">
        <f t="shared" si="21"/>
        <v>-0.0022074019510702086</v>
      </c>
      <c r="Y81" s="60">
        <f t="shared" si="22"/>
        <v>-0.0009504214015399372</v>
      </c>
      <c r="Z81" s="60">
        <f t="shared" si="23"/>
        <v>-0.00017596316476221362</v>
      </c>
      <c r="AA81" s="60">
        <f t="shared" si="24"/>
        <v>-0.00033450210497522955</v>
      </c>
      <c r="AB81" s="60">
        <f t="shared" si="25"/>
        <v>-7.647355758451332</v>
      </c>
    </row>
    <row r="82" spans="1:28" s="24" customFormat="1" ht="12.75">
      <c r="A82" s="21" t="s">
        <v>92</v>
      </c>
      <c r="B82" s="22">
        <f>'DATOS MENSUALES'!F774</f>
        <v>0.144693492948</v>
      </c>
      <c r="C82" s="22">
        <f>'DATOS MENSUALES'!F775</f>
        <v>0.072283222469</v>
      </c>
      <c r="D82" s="22">
        <f>'DATOS MENSUALES'!F776</f>
        <v>0.062185801475</v>
      </c>
      <c r="E82" s="22">
        <f>'DATOS MENSUALES'!F777</f>
        <v>0.036816096356</v>
      </c>
      <c r="F82" s="22">
        <f>'DATOS MENSUALES'!F778</f>
        <v>0.026641194332</v>
      </c>
      <c r="G82" s="22">
        <f>'DATOS MENSUALES'!F779</f>
        <v>0.05231854755</v>
      </c>
      <c r="H82" s="22">
        <f>'DATOS MENSUALES'!F780</f>
        <v>0.07479727164</v>
      </c>
      <c r="I82" s="22">
        <f>'DATOS MENSUALES'!F781</f>
        <v>0.054810118818</v>
      </c>
      <c r="J82" s="22">
        <f>'DATOS MENSUALES'!F782</f>
        <v>0.042049828964</v>
      </c>
      <c r="K82" s="22">
        <f>'DATOS MENSUALES'!F783</f>
        <v>0.031475422952</v>
      </c>
      <c r="L82" s="22">
        <f>'DATOS MENSUALES'!F784</f>
        <v>0.022704377906</v>
      </c>
      <c r="M82" s="22">
        <f>'DATOS MENSUALES'!F785</f>
        <v>0.014144578582</v>
      </c>
      <c r="N82" s="22">
        <f t="shared" si="12"/>
        <v>0.6349199539920001</v>
      </c>
      <c r="O82" s="23"/>
      <c r="P82" s="60">
        <f t="shared" si="13"/>
        <v>-0.00035698871701970205</v>
      </c>
      <c r="Q82" s="60">
        <f t="shared" si="14"/>
        <v>-0.011312001767419054</v>
      </c>
      <c r="R82" s="60">
        <f t="shared" si="15"/>
        <v>-0.07008784675036903</v>
      </c>
      <c r="S82" s="60">
        <f t="shared" si="16"/>
        <v>-0.13100806608725424</v>
      </c>
      <c r="T82" s="60">
        <f t="shared" si="17"/>
        <v>-0.3307492815555973</v>
      </c>
      <c r="U82" s="60">
        <f t="shared" si="18"/>
        <v>-0.423682816669969</v>
      </c>
      <c r="V82" s="60">
        <f t="shared" si="19"/>
        <v>-0.2735815991624242</v>
      </c>
      <c r="W82" s="60">
        <f t="shared" si="20"/>
        <v>-0.22144614678779417</v>
      </c>
      <c r="X82" s="60">
        <f t="shared" si="21"/>
        <v>-0.04407336251447972</v>
      </c>
      <c r="Y82" s="60">
        <f t="shared" si="22"/>
        <v>-0.0051802544375279145</v>
      </c>
      <c r="Z82" s="60">
        <f t="shared" si="23"/>
        <v>-0.0006132889663230421</v>
      </c>
      <c r="AA82" s="60">
        <f t="shared" si="24"/>
        <v>-0.0005530930066717195</v>
      </c>
      <c r="AB82" s="60">
        <f t="shared" si="25"/>
        <v>-97.69981846304071</v>
      </c>
    </row>
    <row r="83" spans="1:28" s="24" customFormat="1" ht="12.75">
      <c r="A83" s="21" t="s">
        <v>93</v>
      </c>
      <c r="B83" s="22">
        <f>'DATOS MENSUALES'!F786</f>
        <v>0.345580404708</v>
      </c>
      <c r="C83" s="22">
        <f>'DATOS MENSUALES'!F787</f>
        <v>0.216195303492</v>
      </c>
      <c r="D83" s="22">
        <f>'DATOS MENSUALES'!F788</f>
        <v>0.266074015892</v>
      </c>
      <c r="E83" s="22">
        <f>'DATOS MENSUALES'!F789</f>
        <v>0.109947958476</v>
      </c>
      <c r="F83" s="22">
        <f>'DATOS MENSUALES'!F790</f>
        <v>0.197440650729</v>
      </c>
      <c r="G83" s="22">
        <f>'DATOS MENSUALES'!F791</f>
        <v>0.286851976509</v>
      </c>
      <c r="H83" s="22">
        <f>'DATOS MENSUALES'!F792</f>
        <v>0.27560517831</v>
      </c>
      <c r="I83" s="22">
        <f>'DATOS MENSUALES'!F793</f>
        <v>0.159510026432</v>
      </c>
      <c r="J83" s="22">
        <f>'DATOS MENSUALES'!F794</f>
        <v>0.188891756592</v>
      </c>
      <c r="K83" s="22">
        <f>'DATOS MENSUALES'!F795</f>
        <v>0.088663208348</v>
      </c>
      <c r="L83" s="22">
        <f>'DATOS MENSUALES'!F796</f>
        <v>0.044050650948</v>
      </c>
      <c r="M83" s="22">
        <f>'DATOS MENSUALES'!F797</f>
        <v>0.0263947656</v>
      </c>
      <c r="N83" s="22">
        <f>SUM(B83:M83)</f>
        <v>2.205205896036</v>
      </c>
      <c r="O83" s="23"/>
      <c r="P83" s="60">
        <f aca="true" t="shared" si="26" ref="P83:AB83">(B83-B$6)^3</f>
        <v>0.0021943621047249835</v>
      </c>
      <c r="Q83" s="60">
        <f t="shared" si="26"/>
        <v>-0.0005230034552431114</v>
      </c>
      <c r="R83" s="60">
        <f t="shared" si="26"/>
        <v>-0.00905257624062872</v>
      </c>
      <c r="S83" s="60">
        <f t="shared" si="26"/>
        <v>-0.0821732318045374</v>
      </c>
      <c r="T83" s="60">
        <f t="shared" si="26"/>
        <v>-0.1412298773558648</v>
      </c>
      <c r="U83" s="60">
        <f t="shared" si="26"/>
        <v>-0.13781695524306464</v>
      </c>
      <c r="V83" s="60">
        <f t="shared" si="26"/>
        <v>-0.09013706241229333</v>
      </c>
      <c r="W83" s="60">
        <f t="shared" si="26"/>
        <v>-0.12522590313270512</v>
      </c>
      <c r="X83" s="60">
        <f t="shared" si="26"/>
        <v>-0.008791433085691495</v>
      </c>
      <c r="Y83" s="60">
        <f t="shared" si="26"/>
        <v>-0.0015544649704982813</v>
      </c>
      <c r="Z83" s="60">
        <f t="shared" si="26"/>
        <v>-0.0002574431988426318</v>
      </c>
      <c r="AA83" s="60">
        <f t="shared" si="26"/>
        <v>-0.0003405837075018375</v>
      </c>
      <c r="AB83" s="60">
        <f t="shared" si="26"/>
        <v>-27.96817764451718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32.15364772785888</v>
      </c>
      <c r="Q84" s="61">
        <f t="shared" si="27"/>
        <v>8.23190854454723</v>
      </c>
      <c r="R84" s="61">
        <f t="shared" si="27"/>
        <v>30.71474462215255</v>
      </c>
      <c r="S84" s="61">
        <f t="shared" si="27"/>
        <v>58.62488477396004</v>
      </c>
      <c r="T84" s="61">
        <f t="shared" si="27"/>
        <v>560.5410313126031</v>
      </c>
      <c r="U84" s="61">
        <f t="shared" si="27"/>
        <v>471.6739237379263</v>
      </c>
      <c r="V84" s="61">
        <f t="shared" si="27"/>
        <v>103.12394335782072</v>
      </c>
      <c r="W84" s="61">
        <f t="shared" si="27"/>
        <v>216.9280041502975</v>
      </c>
      <c r="X84" s="61">
        <f t="shared" si="27"/>
        <v>24.26130293384567</v>
      </c>
      <c r="Y84" s="61">
        <f t="shared" si="27"/>
        <v>2.0828729239881842</v>
      </c>
      <c r="Z84" s="61">
        <f t="shared" si="27"/>
        <v>0.09106886086356329</v>
      </c>
      <c r="AA84" s="61">
        <f t="shared" si="27"/>
        <v>0.12880178648118798</v>
      </c>
      <c r="AB84" s="61">
        <f t="shared" si="27"/>
        <v>31647.367580267484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357 - Río Madre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0.00158230968</v>
      </c>
      <c r="C4" s="1">
        <f t="shared" si="0"/>
        <v>0.013083845106</v>
      </c>
      <c r="D4" s="1">
        <f t="shared" si="0"/>
        <v>0.02585980674</v>
      </c>
      <c r="E4" s="1">
        <f t="shared" si="0"/>
        <v>0.019020010548</v>
      </c>
      <c r="F4" s="1">
        <f t="shared" si="0"/>
        <v>0.01630459194</v>
      </c>
      <c r="G4" s="1">
        <f t="shared" si="0"/>
        <v>0.019088461155</v>
      </c>
      <c r="H4" s="1">
        <f t="shared" si="0"/>
        <v>0.029640927708</v>
      </c>
      <c r="I4" s="1">
        <f t="shared" si="0"/>
        <v>0.027806852656</v>
      </c>
      <c r="J4" s="1">
        <f t="shared" si="0"/>
        <v>0.0165941313</v>
      </c>
      <c r="K4" s="1">
        <f t="shared" si="0"/>
        <v>0.007028741832</v>
      </c>
      <c r="L4" s="1">
        <f t="shared" si="0"/>
        <v>0.00325181742</v>
      </c>
      <c r="M4" s="1">
        <f t="shared" si="0"/>
        <v>0.0022287357</v>
      </c>
      <c r="N4" s="1">
        <f>MIN(N18:N43)</f>
        <v>0.4491364154709999</v>
      </c>
    </row>
    <row r="5" spans="1:14" ht="12.75">
      <c r="A5" s="13" t="s">
        <v>94</v>
      </c>
      <c r="B5" s="1">
        <f aca="true" t="shared" si="1" ref="B5:M5">MAX(B18:B43)</f>
        <v>0.541779435306</v>
      </c>
      <c r="C5" s="1">
        <f t="shared" si="1"/>
        <v>0.727552016496</v>
      </c>
      <c r="D5" s="1">
        <f t="shared" si="1"/>
        <v>1.98974100195</v>
      </c>
      <c r="E5" s="1">
        <f t="shared" si="1"/>
        <v>1.408848105191</v>
      </c>
      <c r="F5" s="1">
        <f t="shared" si="1"/>
        <v>0.876273339368</v>
      </c>
      <c r="G5" s="1">
        <f t="shared" si="1"/>
        <v>1.52810504343</v>
      </c>
      <c r="H5" s="1">
        <f t="shared" si="1"/>
        <v>1.607047461666</v>
      </c>
      <c r="I5" s="1">
        <f t="shared" si="1"/>
        <v>1.424046916461</v>
      </c>
      <c r="J5" s="1">
        <f t="shared" si="1"/>
        <v>1.34283338436</v>
      </c>
      <c r="K5" s="1">
        <f t="shared" si="1"/>
        <v>0.654047279786</v>
      </c>
      <c r="L5" s="1">
        <f t="shared" si="1"/>
        <v>0.256810916141</v>
      </c>
      <c r="M5" s="1">
        <f t="shared" si="1"/>
        <v>0.12183606834</v>
      </c>
      <c r="N5" s="1">
        <f>MAX(N18:N43)</f>
        <v>9.036076614537997</v>
      </c>
    </row>
    <row r="6" spans="1:14" ht="12.75">
      <c r="A6" s="13" t="s">
        <v>16</v>
      </c>
      <c r="B6" s="1">
        <f aca="true" t="shared" si="2" ref="B6:M6">AVERAGE(B18:B43)</f>
        <v>0.13620280382742306</v>
      </c>
      <c r="C6" s="1">
        <f t="shared" si="2"/>
        <v>0.19937788674480775</v>
      </c>
      <c r="D6" s="1">
        <f t="shared" si="2"/>
        <v>0.33704627646953844</v>
      </c>
      <c r="E6" s="1">
        <f t="shared" si="2"/>
        <v>0.2978963056983846</v>
      </c>
      <c r="F6" s="1">
        <f t="shared" si="2"/>
        <v>0.2758417216432307</v>
      </c>
      <c r="G6" s="1">
        <f t="shared" si="2"/>
        <v>0.29206563140299996</v>
      </c>
      <c r="H6" s="1">
        <f t="shared" si="2"/>
        <v>0.37735220750503845</v>
      </c>
      <c r="I6" s="1">
        <f t="shared" si="2"/>
        <v>0.3160735270555</v>
      </c>
      <c r="J6" s="1">
        <f t="shared" si="2"/>
        <v>0.2116262734485</v>
      </c>
      <c r="K6" s="1">
        <f t="shared" si="2"/>
        <v>0.11911088208307692</v>
      </c>
      <c r="L6" s="1">
        <f t="shared" si="2"/>
        <v>0.06762134247830773</v>
      </c>
      <c r="M6" s="1">
        <f t="shared" si="2"/>
        <v>0.0501291595511154</v>
      </c>
      <c r="N6" s="1">
        <f>SUM(B6:M6)</f>
        <v>2.6803440179079234</v>
      </c>
    </row>
    <row r="7" spans="1:14" ht="12.75">
      <c r="A7" s="13" t="s">
        <v>17</v>
      </c>
      <c r="B7" s="1">
        <f aca="true" t="shared" si="3" ref="B7:N7">PERCENTILE(B18:B43,0.1)</f>
        <v>0.027844046638</v>
      </c>
      <c r="C7" s="1">
        <f t="shared" si="3"/>
        <v>0.0442329906925</v>
      </c>
      <c r="D7" s="1">
        <f t="shared" si="3"/>
        <v>0.041293346498</v>
      </c>
      <c r="E7" s="1">
        <f t="shared" si="3"/>
        <v>0.0311509270925</v>
      </c>
      <c r="F7" s="1">
        <f t="shared" si="3"/>
        <v>0.028699378585</v>
      </c>
      <c r="G7" s="1">
        <f t="shared" si="3"/>
        <v>0.043366443153000006</v>
      </c>
      <c r="H7" s="1">
        <f t="shared" si="3"/>
        <v>0.035944922497</v>
      </c>
      <c r="I7" s="1">
        <f t="shared" si="3"/>
        <v>0.0501820246625</v>
      </c>
      <c r="J7" s="1">
        <f t="shared" si="3"/>
        <v>0.038129079552</v>
      </c>
      <c r="K7" s="1">
        <f t="shared" si="3"/>
        <v>0.021288945622</v>
      </c>
      <c r="L7" s="1">
        <f t="shared" si="3"/>
        <v>0.013461854721500001</v>
      </c>
      <c r="M7" s="1">
        <f t="shared" si="3"/>
        <v>0.012819571219</v>
      </c>
      <c r="N7" s="1">
        <f t="shared" si="3"/>
        <v>0.7137958269665001</v>
      </c>
    </row>
    <row r="8" spans="1:14" ht="12.75">
      <c r="A8" s="13" t="s">
        <v>18</v>
      </c>
      <c r="B8" s="1">
        <f aca="true" t="shared" si="4" ref="B8:N8">PERCENTILE(B18:B43,0.25)</f>
        <v>0.045861341435500004</v>
      </c>
      <c r="C8" s="1">
        <f t="shared" si="4"/>
        <v>0.060412217785</v>
      </c>
      <c r="D8" s="1">
        <f t="shared" si="4"/>
        <v>0.06396168377775</v>
      </c>
      <c r="E8" s="1">
        <f t="shared" si="4"/>
        <v>0.08044913145299999</v>
      </c>
      <c r="F8" s="1">
        <f t="shared" si="4"/>
        <v>0.0990593227645</v>
      </c>
      <c r="G8" s="1">
        <f t="shared" si="4"/>
        <v>0.08954489550075</v>
      </c>
      <c r="H8" s="1">
        <f t="shared" si="4"/>
        <v>0.08485505064</v>
      </c>
      <c r="I8" s="1">
        <f t="shared" si="4"/>
        <v>0.09646525232849999</v>
      </c>
      <c r="J8" s="1">
        <f t="shared" si="4"/>
        <v>0.06679126214325</v>
      </c>
      <c r="K8" s="1">
        <f t="shared" si="4"/>
        <v>0.035989651570500006</v>
      </c>
      <c r="L8" s="1">
        <f t="shared" si="4"/>
        <v>0.0252809095865</v>
      </c>
      <c r="M8" s="1">
        <f t="shared" si="4"/>
        <v>0.0224591340315</v>
      </c>
      <c r="N8" s="1">
        <f t="shared" si="4"/>
        <v>1.46942666556475</v>
      </c>
    </row>
    <row r="9" spans="1:14" ht="12.75">
      <c r="A9" s="13" t="s">
        <v>19</v>
      </c>
      <c r="B9" s="1">
        <f aca="true" t="shared" si="5" ref="B9:N9">PERCENTILE(B18:B43,0.5)</f>
        <v>0.0854882093045</v>
      </c>
      <c r="C9" s="1">
        <f t="shared" si="5"/>
        <v>0.096221144628</v>
      </c>
      <c r="D9" s="1">
        <f t="shared" si="5"/>
        <v>0.1958362892905</v>
      </c>
      <c r="E9" s="1">
        <f t="shared" si="5"/>
        <v>0.147188349477</v>
      </c>
      <c r="F9" s="1">
        <f t="shared" si="5"/>
        <v>0.1736861432895</v>
      </c>
      <c r="G9" s="1">
        <f t="shared" si="5"/>
        <v>0.2146642162215</v>
      </c>
      <c r="H9" s="1">
        <f t="shared" si="5"/>
        <v>0.24507809158399999</v>
      </c>
      <c r="I9" s="1">
        <f t="shared" si="5"/>
        <v>0.2498141507095</v>
      </c>
      <c r="J9" s="1">
        <f t="shared" si="5"/>
        <v>0.16944420501399998</v>
      </c>
      <c r="K9" s="1">
        <f t="shared" si="5"/>
        <v>0.08907058936699999</v>
      </c>
      <c r="L9" s="1">
        <f t="shared" si="5"/>
        <v>0.052347517613</v>
      </c>
      <c r="M9" s="1">
        <f t="shared" si="5"/>
        <v>0.036577815032</v>
      </c>
      <c r="N9" s="1">
        <f t="shared" si="5"/>
        <v>2.4239560284035</v>
      </c>
    </row>
    <row r="10" spans="1:14" ht="12.75">
      <c r="A10" s="13" t="s">
        <v>20</v>
      </c>
      <c r="B10" s="1">
        <f aca="true" t="shared" si="6" ref="B10:N10">PERCENTILE(B18:B43,0.75)</f>
        <v>0.1705828451355</v>
      </c>
      <c r="C10" s="1">
        <f t="shared" si="6"/>
        <v>0.27425024475575</v>
      </c>
      <c r="D10" s="1">
        <f t="shared" si="6"/>
        <v>0.35491324530199997</v>
      </c>
      <c r="E10" s="1">
        <f t="shared" si="6"/>
        <v>0.38650264734375</v>
      </c>
      <c r="F10" s="1">
        <f t="shared" si="6"/>
        <v>0.39786971693775</v>
      </c>
      <c r="G10" s="1">
        <f t="shared" si="6"/>
        <v>0.415346203745</v>
      </c>
      <c r="H10" s="1">
        <f t="shared" si="6"/>
        <v>0.52560263699975</v>
      </c>
      <c r="I10" s="1">
        <f t="shared" si="6"/>
        <v>0.430939748799</v>
      </c>
      <c r="J10" s="1">
        <f t="shared" si="6"/>
        <v>0.253675879064</v>
      </c>
      <c r="K10" s="1">
        <f t="shared" si="6"/>
        <v>0.12489400434400001</v>
      </c>
      <c r="L10" s="1">
        <f t="shared" si="6"/>
        <v>0.07252983691499999</v>
      </c>
      <c r="M10" s="1">
        <f t="shared" si="6"/>
        <v>0.0772577746275</v>
      </c>
      <c r="N10" s="1">
        <f t="shared" si="6"/>
        <v>2.8940688868845</v>
      </c>
    </row>
    <row r="11" spans="1:14" ht="12.75">
      <c r="A11" s="13" t="s">
        <v>21</v>
      </c>
      <c r="B11" s="1">
        <f aca="true" t="shared" si="7" ref="B11:N11">PERCENTILE(B18:B43,0.9)</f>
        <v>0.34677856044</v>
      </c>
      <c r="C11" s="1">
        <f t="shared" si="7"/>
        <v>0.46706754380250004</v>
      </c>
      <c r="D11" s="1">
        <f t="shared" si="7"/>
        <v>0.858813172574</v>
      </c>
      <c r="E11" s="1">
        <f t="shared" si="7"/>
        <v>0.7784946982615</v>
      </c>
      <c r="F11" s="1">
        <f t="shared" si="7"/>
        <v>0.6544154689874999</v>
      </c>
      <c r="G11" s="1">
        <f t="shared" si="7"/>
        <v>0.5999056672434999</v>
      </c>
      <c r="H11" s="1">
        <f t="shared" si="7"/>
        <v>0.724744429567</v>
      </c>
      <c r="I11" s="1">
        <f t="shared" si="7"/>
        <v>0.5832480815905</v>
      </c>
      <c r="J11" s="1">
        <f t="shared" si="7"/>
        <v>0.296961703533</v>
      </c>
      <c r="K11" s="1">
        <f t="shared" si="7"/>
        <v>0.239434171134</v>
      </c>
      <c r="L11" s="1">
        <f t="shared" si="7"/>
        <v>0.151803318827</v>
      </c>
      <c r="M11" s="1">
        <f t="shared" si="7"/>
        <v>0.100910390013</v>
      </c>
      <c r="N11" s="1">
        <f t="shared" si="7"/>
        <v>4.913184181384</v>
      </c>
    </row>
    <row r="12" spans="1:14" ht="12.75">
      <c r="A12" s="13" t="s">
        <v>25</v>
      </c>
      <c r="B12" s="1">
        <f aca="true" t="shared" si="8" ref="B12:N12">STDEV(B18:B43)</f>
        <v>0.13350503187631413</v>
      </c>
      <c r="C12" s="1">
        <f t="shared" si="8"/>
        <v>0.19016993033843357</v>
      </c>
      <c r="D12" s="1">
        <f t="shared" si="8"/>
        <v>0.43198796373028775</v>
      </c>
      <c r="E12" s="1">
        <f t="shared" si="8"/>
        <v>0.36193139951278175</v>
      </c>
      <c r="F12" s="1">
        <f t="shared" si="8"/>
        <v>0.2502802172279323</v>
      </c>
      <c r="G12" s="1">
        <f t="shared" si="8"/>
        <v>0.3237294816822184</v>
      </c>
      <c r="H12" s="1">
        <f t="shared" si="8"/>
        <v>0.38660171694473194</v>
      </c>
      <c r="I12" s="1">
        <f t="shared" si="8"/>
        <v>0.3046742815318222</v>
      </c>
      <c r="J12" s="1">
        <f t="shared" si="8"/>
        <v>0.2598854549345608</v>
      </c>
      <c r="K12" s="1">
        <f t="shared" si="8"/>
        <v>0.13165769314592327</v>
      </c>
      <c r="L12" s="1">
        <f t="shared" si="8"/>
        <v>0.06095772525471465</v>
      </c>
      <c r="M12" s="1">
        <f t="shared" si="8"/>
        <v>0.036072427540505485</v>
      </c>
      <c r="N12" s="1">
        <f t="shared" si="8"/>
        <v>1.9484652328657028</v>
      </c>
    </row>
    <row r="13" spans="1:14" ht="12.75">
      <c r="A13" s="13" t="s">
        <v>127</v>
      </c>
      <c r="B13" s="1">
        <f aca="true" t="shared" si="9" ref="B13:L13">ROUND(B12/B6,2)</f>
        <v>0.98</v>
      </c>
      <c r="C13" s="1">
        <f t="shared" si="9"/>
        <v>0.95</v>
      </c>
      <c r="D13" s="1">
        <f t="shared" si="9"/>
        <v>1.28</v>
      </c>
      <c r="E13" s="1">
        <f t="shared" si="9"/>
        <v>1.21</v>
      </c>
      <c r="F13" s="1">
        <f t="shared" si="9"/>
        <v>0.91</v>
      </c>
      <c r="G13" s="1">
        <f t="shared" si="9"/>
        <v>1.11</v>
      </c>
      <c r="H13" s="1">
        <f t="shared" si="9"/>
        <v>1.02</v>
      </c>
      <c r="I13" s="1">
        <f t="shared" si="9"/>
        <v>0.96</v>
      </c>
      <c r="J13" s="1">
        <f t="shared" si="9"/>
        <v>1.23</v>
      </c>
      <c r="K13" s="1">
        <f t="shared" si="9"/>
        <v>1.11</v>
      </c>
      <c r="L13" s="1">
        <f t="shared" si="9"/>
        <v>0.9</v>
      </c>
      <c r="M13" s="1">
        <f>ROUND(M12/M6,2)</f>
        <v>0.72</v>
      </c>
      <c r="N13" s="1">
        <f>ROUND(N12/N6,2)</f>
        <v>0.73</v>
      </c>
    </row>
    <row r="14" spans="1:14" ht="12.75">
      <c r="A14" s="13" t="s">
        <v>126</v>
      </c>
      <c r="B14" s="53">
        <f>26*P44/(25*24*B12^3)</f>
        <v>1.5879705330480698</v>
      </c>
      <c r="C14" s="53">
        <f aca="true" t="shared" si="10" ref="C14:N14">26*Q44/(25*24*C12^3)</f>
        <v>1.3798636180925947</v>
      </c>
      <c r="D14" s="53">
        <f t="shared" si="10"/>
        <v>2.6412079448009362</v>
      </c>
      <c r="E14" s="53">
        <f t="shared" si="10"/>
        <v>1.9221455314146396</v>
      </c>
      <c r="F14" s="53">
        <f t="shared" si="10"/>
        <v>1.0480003359967474</v>
      </c>
      <c r="G14" s="53">
        <f t="shared" si="10"/>
        <v>2.463543825838964</v>
      </c>
      <c r="H14" s="53">
        <f t="shared" si="10"/>
        <v>1.756140281477463</v>
      </c>
      <c r="I14" s="53">
        <f t="shared" si="10"/>
        <v>2.1833115146561024</v>
      </c>
      <c r="J14" s="53">
        <f t="shared" si="10"/>
        <v>3.583492609722714</v>
      </c>
      <c r="K14" s="53">
        <f t="shared" si="10"/>
        <v>2.967401307033461</v>
      </c>
      <c r="L14" s="53">
        <f t="shared" si="10"/>
        <v>1.753429484961219</v>
      </c>
      <c r="M14" s="53">
        <f t="shared" si="10"/>
        <v>0.5868565734008001</v>
      </c>
      <c r="N14" s="53">
        <f t="shared" si="10"/>
        <v>1.7047290919671436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-0.12953594057613813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0.194418775566</v>
      </c>
      <c r="C18" s="1">
        <f>'DATOS MENSUALES'!F487</f>
        <v>0.381662405421</v>
      </c>
      <c r="D18" s="1">
        <f>'DATOS MENSUALES'!F488</f>
        <v>0.18285414984</v>
      </c>
      <c r="E18" s="1">
        <f>'DATOS MENSUALES'!F489</f>
        <v>0.08579190342</v>
      </c>
      <c r="F18" s="1">
        <f>'DATOS MENSUALES'!F490</f>
        <v>0.106142939995</v>
      </c>
      <c r="G18" s="1">
        <f>'DATOS MENSUALES'!F491</f>
        <v>0.23064473066</v>
      </c>
      <c r="H18" s="1">
        <f>'DATOS MENSUALES'!F492</f>
        <v>0.38726988219</v>
      </c>
      <c r="I18" s="1">
        <f>'DATOS MENSUALES'!F493</f>
        <v>0.310191639264</v>
      </c>
      <c r="J18" s="1">
        <f>'DATOS MENSUALES'!F494</f>
        <v>0.157621421916</v>
      </c>
      <c r="K18" s="1">
        <f>'DATOS MENSUALES'!F495</f>
        <v>0.085202900451</v>
      </c>
      <c r="L18" s="1">
        <f>'DATOS MENSUALES'!F496</f>
        <v>0.062477459</v>
      </c>
      <c r="M18" s="1">
        <f>'DATOS MENSUALES'!F497</f>
        <v>0.062370278888</v>
      </c>
      <c r="N18" s="1">
        <f aca="true" t="shared" si="11" ref="N18:N41">SUM(B18:M18)</f>
        <v>2.2466484866110004</v>
      </c>
      <c r="O18" s="10"/>
      <c r="P18" s="60">
        <f>(B18-B$6)^3</f>
        <v>0.00019729971287924376</v>
      </c>
      <c r="Q18" s="60">
        <f aca="true" t="shared" si="12" ref="Q18:AB18">(C18-C$6)^3</f>
        <v>0.006056885412101511</v>
      </c>
      <c r="R18" s="60">
        <f t="shared" si="12"/>
        <v>-0.003665950486170803</v>
      </c>
      <c r="S18" s="60">
        <f t="shared" si="12"/>
        <v>-0.009542211701432648</v>
      </c>
      <c r="T18" s="60">
        <f t="shared" si="12"/>
        <v>-0.004886930615143981</v>
      </c>
      <c r="U18" s="60">
        <f t="shared" si="12"/>
        <v>-0.00023171200937049366</v>
      </c>
      <c r="V18" s="60">
        <f t="shared" si="12"/>
        <v>9.755051712570343E-07</v>
      </c>
      <c r="W18" s="60">
        <f t="shared" si="12"/>
        <v>-2.0349334264671016E-07</v>
      </c>
      <c r="X18" s="60">
        <f t="shared" si="12"/>
        <v>-0.0001575064450194776</v>
      </c>
      <c r="Y18" s="60">
        <f t="shared" si="12"/>
        <v>-3.898574319365187E-05</v>
      </c>
      <c r="Z18" s="60">
        <f t="shared" si="12"/>
        <v>-1.3610477644431097E-07</v>
      </c>
      <c r="AA18" s="60">
        <f t="shared" si="12"/>
        <v>1.8342705591053694E-06</v>
      </c>
      <c r="AB18" s="60">
        <f t="shared" si="12"/>
        <v>-0.08157457914761598</v>
      </c>
    </row>
    <row r="19" spans="1:28" ht="12.75">
      <c r="A19" s="12" t="s">
        <v>69</v>
      </c>
      <c r="B19" s="1">
        <f>'DATOS MENSUALES'!F498</f>
        <v>0.041411764032</v>
      </c>
      <c r="C19" s="1">
        <f>'DATOS MENSUALES'!F499</f>
        <v>0.02817509196</v>
      </c>
      <c r="D19" s="1">
        <f>'DATOS MENSUALES'!F500</f>
        <v>1.98974100195</v>
      </c>
      <c r="E19" s="1">
        <f>'DATOS MENSUALES'!F501</f>
        <v>0.2412285846</v>
      </c>
      <c r="F19" s="1">
        <f>'DATOS MENSUALES'!F502</f>
        <v>0.13086150552</v>
      </c>
      <c r="G19" s="1">
        <f>'DATOS MENSUALES'!F503</f>
        <v>0.086325596465</v>
      </c>
      <c r="H19" s="1">
        <f>'DATOS MENSUALES'!F504</f>
        <v>0.057900491415</v>
      </c>
      <c r="I19" s="1">
        <f>'DATOS MENSUALES'!F505</f>
        <v>0.069091675164</v>
      </c>
      <c r="J19" s="1">
        <f>'DATOS MENSUALES'!F506</f>
        <v>0.050968868356</v>
      </c>
      <c r="K19" s="1">
        <f>'DATOS MENSUALES'!F507</f>
        <v>0.03036669642</v>
      </c>
      <c r="L19" s="1">
        <f>'DATOS MENSUALES'!F508</f>
        <v>0.01883404714</v>
      </c>
      <c r="M19" s="1">
        <f>'DATOS MENSUALES'!F509</f>
        <v>0.023262759905</v>
      </c>
      <c r="N19" s="1">
        <f t="shared" si="11"/>
        <v>2.7681680829269997</v>
      </c>
      <c r="O19" s="10"/>
      <c r="P19" s="60">
        <f aca="true" t="shared" si="13" ref="P19:P43">(B19-B$6)^3</f>
        <v>-0.0008517298376815867</v>
      </c>
      <c r="Q19" s="60">
        <f aca="true" t="shared" si="14" ref="Q19:Q43">(C19-C$6)^3</f>
        <v>-0.005018021872744566</v>
      </c>
      <c r="R19" s="60">
        <f aca="true" t="shared" si="15" ref="R19:R43">(D19-D$6)^3</f>
        <v>4.514170134579344</v>
      </c>
      <c r="S19" s="60">
        <f aca="true" t="shared" si="16" ref="S19:S43">(E19-E$6)^3</f>
        <v>-0.0001819731208441908</v>
      </c>
      <c r="T19" s="60">
        <f aca="true" t="shared" si="17" ref="T19:T43">(F19-F$6)^3</f>
        <v>-0.003047377302224805</v>
      </c>
      <c r="U19" s="60">
        <f aca="true" t="shared" si="18" ref="U19:U43">(G19-G$6)^3</f>
        <v>-0.008708762115891064</v>
      </c>
      <c r="V19" s="60">
        <f aca="true" t="shared" si="19" ref="V19:V43">(H19-H$6)^3</f>
        <v>-0.0325998556086734</v>
      </c>
      <c r="W19" s="60">
        <f aca="true" t="shared" si="20" ref="W19:W43">(I19-I$6)^3</f>
        <v>-0.015065901650190793</v>
      </c>
      <c r="X19" s="60">
        <f aca="true" t="shared" si="21" ref="X19:X43">(J19-J$6)^3</f>
        <v>-0.0041466964423209985</v>
      </c>
      <c r="Y19" s="60">
        <f aca="true" t="shared" si="22" ref="Y19:Y43">(K19-K$6)^3</f>
        <v>-0.0006989075399112759</v>
      </c>
      <c r="Z19" s="60">
        <f aca="true" t="shared" si="23" ref="Z19:Z43">(L19-L$6)^3</f>
        <v>-0.00011612352945952195</v>
      </c>
      <c r="AA19" s="60">
        <f aca="true" t="shared" si="24" ref="AA19:AA43">(M19-M$6)^3</f>
        <v>-1.9392259414833588E-05</v>
      </c>
      <c r="AB19" s="60">
        <f aca="true" t="shared" si="25" ref="AB19:AB43">(N19-N$6)^3</f>
        <v>0.0006773928447004666</v>
      </c>
    </row>
    <row r="20" spans="1:28" ht="12.75">
      <c r="A20" s="12" t="s">
        <v>70</v>
      </c>
      <c r="B20" s="1">
        <f>'DATOS MENSUALES'!F510</f>
        <v>0.036007983516</v>
      </c>
      <c r="C20" s="1">
        <f>'DATOS MENSUALES'!F511</f>
        <v>0.09330948822</v>
      </c>
      <c r="D20" s="1">
        <f>'DATOS MENSUALES'!F512</f>
        <v>0.119991273095</v>
      </c>
      <c r="E20" s="1">
        <f>'DATOS MENSUALES'!F513</f>
        <v>0.100606795874</v>
      </c>
      <c r="F20" s="1">
        <f>'DATOS MENSUALES'!F514</f>
        <v>0.098331752106</v>
      </c>
      <c r="G20" s="1">
        <f>'DATOS MENSUALES'!F515</f>
        <v>0.125579950748</v>
      </c>
      <c r="H20" s="1">
        <f>'DATOS MENSUALES'!F516</f>
        <v>0.362538000512</v>
      </c>
      <c r="I20" s="1">
        <f>'DATOS MENSUALES'!F517</f>
        <v>0.246818425595</v>
      </c>
      <c r="J20" s="1">
        <f>'DATOS MENSUALES'!F518</f>
        <v>0.1415558875</v>
      </c>
      <c r="K20" s="1">
        <f>'DATOS MENSUALES'!F519</f>
        <v>0.115855619788</v>
      </c>
      <c r="L20" s="1">
        <f>'DATOS MENSUALES'!F520</f>
        <v>0.149248715008</v>
      </c>
      <c r="M20" s="1">
        <f>'DATOS MENSUALES'!F521</f>
        <v>0.100176885741</v>
      </c>
      <c r="N20" s="1">
        <f t="shared" si="11"/>
        <v>1.690020777703</v>
      </c>
      <c r="O20" s="10"/>
      <c r="P20" s="60">
        <f t="shared" si="13"/>
        <v>-0.0010058560032232106</v>
      </c>
      <c r="Q20" s="60">
        <f t="shared" si="14"/>
        <v>-0.0011933230655121188</v>
      </c>
      <c r="R20" s="60">
        <f t="shared" si="15"/>
        <v>-0.010226085131393984</v>
      </c>
      <c r="S20" s="60">
        <f t="shared" si="16"/>
        <v>-0.007679129319808765</v>
      </c>
      <c r="T20" s="60">
        <f t="shared" si="17"/>
        <v>-0.005593301736124181</v>
      </c>
      <c r="U20" s="60">
        <f t="shared" si="18"/>
        <v>-0.004614563834030581</v>
      </c>
      <c r="V20" s="60">
        <f t="shared" si="19"/>
        <v>-3.2511366637690434E-06</v>
      </c>
      <c r="W20" s="60">
        <f t="shared" si="20"/>
        <v>-0.00033216610164981287</v>
      </c>
      <c r="X20" s="60">
        <f t="shared" si="21"/>
        <v>-0.0003440357141698213</v>
      </c>
      <c r="Y20" s="60">
        <f t="shared" si="22"/>
        <v>-3.449514411552933E-08</v>
      </c>
      <c r="Z20" s="60">
        <f t="shared" si="23"/>
        <v>0.0005438854643321497</v>
      </c>
      <c r="AA20" s="60">
        <f t="shared" si="24"/>
        <v>0.00012535828820122485</v>
      </c>
      <c r="AB20" s="60">
        <f t="shared" si="25"/>
        <v>-0.971249733526473</v>
      </c>
    </row>
    <row r="21" spans="1:28" ht="12.75">
      <c r="A21" s="12" t="s">
        <v>71</v>
      </c>
      <c r="B21" s="1">
        <f>'DATOS MENSUALES'!F522</f>
        <v>0.0455031373</v>
      </c>
      <c r="C21" s="1">
        <f>'DATOS MENSUALES'!F523</f>
        <v>0.080860790032</v>
      </c>
      <c r="D21" s="1">
        <f>'DATOS MENSUALES'!F524</f>
        <v>0.279142589167</v>
      </c>
      <c r="E21" s="1">
        <f>'DATOS MENSUALES'!F525</f>
        <v>0.121668279795</v>
      </c>
      <c r="F21" s="1">
        <f>'DATOS MENSUALES'!F526</f>
        <v>0.124750686052</v>
      </c>
      <c r="G21" s="1">
        <f>'DATOS MENSUALES'!F527</f>
        <v>0.290347055089</v>
      </c>
      <c r="H21" s="1">
        <f>'DATOS MENSUALES'!F528</f>
        <v>0.20118180316</v>
      </c>
      <c r="I21" s="1">
        <f>'DATOS MENSUALES'!F529</f>
        <v>0.218203173376</v>
      </c>
      <c r="J21" s="1">
        <f>'DATOS MENSUALES'!F530</f>
        <v>0.310851299832</v>
      </c>
      <c r="K21" s="1">
        <f>'DATOS MENSUALES'!F531</f>
        <v>0.138650828888</v>
      </c>
      <c r="L21" s="1">
        <f>'DATOS MENSUALES'!F532</f>
        <v>0.053393648904</v>
      </c>
      <c r="M21" s="1">
        <f>'DATOS MENSUALES'!F533</f>
        <v>0.022598838522</v>
      </c>
      <c r="N21" s="1">
        <f t="shared" si="11"/>
        <v>1.8871521301169996</v>
      </c>
      <c r="O21" s="10"/>
      <c r="P21" s="60">
        <f t="shared" si="13"/>
        <v>-0.0007461344131038002</v>
      </c>
      <c r="Q21" s="60">
        <f t="shared" si="14"/>
        <v>-0.0016647269578630639</v>
      </c>
      <c r="R21" s="60">
        <f t="shared" si="15"/>
        <v>-0.00019414162541141856</v>
      </c>
      <c r="S21" s="60">
        <f t="shared" si="16"/>
        <v>-0.005472993456795177</v>
      </c>
      <c r="T21" s="60">
        <f t="shared" si="17"/>
        <v>-0.003449181862529335</v>
      </c>
      <c r="U21" s="60">
        <f t="shared" si="18"/>
        <v>-5.075822957837066E-09</v>
      </c>
      <c r="V21" s="60">
        <f t="shared" si="19"/>
        <v>-0.005467626671798219</v>
      </c>
      <c r="W21" s="60">
        <f t="shared" si="20"/>
        <v>-0.0009374615696361523</v>
      </c>
      <c r="X21" s="60">
        <f t="shared" si="21"/>
        <v>0.0009769305013000446</v>
      </c>
      <c r="Y21" s="60">
        <f t="shared" si="22"/>
        <v>7.460537732673595E-06</v>
      </c>
      <c r="Z21" s="60">
        <f t="shared" si="23"/>
        <v>-2.880073089600243E-06</v>
      </c>
      <c r="AA21" s="60">
        <f t="shared" si="24"/>
        <v>-2.086574171027821E-05</v>
      </c>
      <c r="AB21" s="60">
        <f t="shared" si="25"/>
        <v>-0.4990393499403485</v>
      </c>
    </row>
    <row r="22" spans="1:28" ht="12.75">
      <c r="A22" s="12" t="s">
        <v>72</v>
      </c>
      <c r="B22" s="1">
        <f>'DATOS MENSUALES'!F534</f>
        <v>0.046935953842</v>
      </c>
      <c r="C22" s="1">
        <f>'DATOS MENSUALES'!F535</f>
        <v>0.552472682184</v>
      </c>
      <c r="D22" s="1">
        <f>'DATOS MENSUALES'!F536</f>
        <v>0.1939791795</v>
      </c>
      <c r="E22" s="1">
        <f>'DATOS MENSUALES'!F537</f>
        <v>0.172708419159</v>
      </c>
      <c r="F22" s="1">
        <f>'DATOS MENSUALES'!F538</f>
        <v>0.800706219259</v>
      </c>
      <c r="G22" s="1">
        <f>'DATOS MENSUALES'!F539</f>
        <v>0.676715783579</v>
      </c>
      <c r="H22" s="1">
        <f>'DATOS MENSUALES'!F540</f>
        <v>0.751438008342</v>
      </c>
      <c r="I22" s="1">
        <f>'DATOS MENSUALES'!F541</f>
        <v>0.516314141721</v>
      </c>
      <c r="J22" s="1">
        <f>'DATOS MENSUALES'!F542</f>
        <v>0.270905859983</v>
      </c>
      <c r="K22" s="1">
        <f>'DATOS MENSUALES'!F543</f>
        <v>0.127906799196</v>
      </c>
      <c r="L22" s="1">
        <f>'DATOS MENSUALES'!F544</f>
        <v>0.068544138365</v>
      </c>
      <c r="M22" s="1">
        <f>'DATOS MENSUALES'!F545</f>
        <v>0.0404184924</v>
      </c>
      <c r="N22" s="1">
        <f t="shared" si="11"/>
        <v>4.219045677529999</v>
      </c>
      <c r="O22" s="10"/>
      <c r="P22" s="60">
        <f t="shared" si="13"/>
        <v>-0.0007113291879859364</v>
      </c>
      <c r="Q22" s="60">
        <f t="shared" si="14"/>
        <v>0.04402242361185843</v>
      </c>
      <c r="R22" s="60">
        <f t="shared" si="15"/>
        <v>-0.002928325129451771</v>
      </c>
      <c r="S22" s="60">
        <f t="shared" si="16"/>
        <v>-0.0019619454261731823</v>
      </c>
      <c r="T22" s="60">
        <f t="shared" si="17"/>
        <v>0.14459111038196265</v>
      </c>
      <c r="U22" s="60">
        <f t="shared" si="18"/>
        <v>0.05691119774053616</v>
      </c>
      <c r="V22" s="60">
        <f t="shared" si="19"/>
        <v>0.05234963669416538</v>
      </c>
      <c r="W22" s="60">
        <f t="shared" si="20"/>
        <v>0.008028908511040836</v>
      </c>
      <c r="X22" s="60">
        <f t="shared" si="21"/>
        <v>0.00020831257988223836</v>
      </c>
      <c r="Y22" s="60">
        <f t="shared" si="22"/>
        <v>6.805239036933558E-07</v>
      </c>
      <c r="Z22" s="60">
        <f t="shared" si="23"/>
        <v>7.858089122158455E-10</v>
      </c>
      <c r="AA22" s="60">
        <f t="shared" si="24"/>
        <v>-9.156873291932261E-07</v>
      </c>
      <c r="AB22" s="60">
        <f t="shared" si="25"/>
        <v>3.6430343535678897</v>
      </c>
    </row>
    <row r="23" spans="1:28" ht="12.75">
      <c r="A23" s="12" t="s">
        <v>73</v>
      </c>
      <c r="B23" s="1">
        <f>'DATOS MENSUALES'!F546</f>
        <v>0.020306653952</v>
      </c>
      <c r="C23" s="1">
        <f>'DATOS MENSUALES'!F547</f>
        <v>0.075773365083</v>
      </c>
      <c r="D23" s="1">
        <f>'DATOS MENSUALES'!F548</f>
        <v>0.197693399081</v>
      </c>
      <c r="E23" s="1">
        <f>'DATOS MENSUALES'!F549</f>
        <v>0.253397856582</v>
      </c>
      <c r="F23" s="1">
        <f>'DATOS MENSUALES'!F550</f>
        <v>0.360229447839</v>
      </c>
      <c r="G23" s="1">
        <f>'DATOS MENSUALES'!F551</f>
        <v>0.452319976126</v>
      </c>
      <c r="H23" s="1">
        <f>'DATOS MENSUALES'!F552</f>
        <v>0.501188271884</v>
      </c>
      <c r="I23" s="1">
        <f>'DATOS MENSUALES'!F553</f>
        <v>0.455560627989</v>
      </c>
      <c r="J23" s="1">
        <f>'DATOS MENSUALES'!F554</f>
        <v>0.219475761308</v>
      </c>
      <c r="K23" s="1">
        <f>'DATOS MENSUALES'!F555</f>
        <v>0.086082628436</v>
      </c>
      <c r="L23" s="1">
        <f>'DATOS MENSUALES'!F556</f>
        <v>0.048749776992</v>
      </c>
      <c r="M23" s="1">
        <f>'DATOS MENSUALES'!F557</f>
        <v>0.073927428822</v>
      </c>
      <c r="N23" s="1">
        <f t="shared" si="11"/>
        <v>2.7447051940939997</v>
      </c>
      <c r="O23" s="10"/>
      <c r="P23" s="60">
        <f t="shared" si="13"/>
        <v>-0.0015567075301783045</v>
      </c>
      <c r="Q23" s="60">
        <f t="shared" si="14"/>
        <v>-0.0018884394953209674</v>
      </c>
      <c r="R23" s="60">
        <f t="shared" si="15"/>
        <v>-0.00270612480187522</v>
      </c>
      <c r="S23" s="60">
        <f t="shared" si="16"/>
        <v>-8.811191190925774E-05</v>
      </c>
      <c r="T23" s="60">
        <f t="shared" si="17"/>
        <v>0.0006009493299634731</v>
      </c>
      <c r="U23" s="60">
        <f t="shared" si="18"/>
        <v>0.0041155647429745755</v>
      </c>
      <c r="V23" s="60">
        <f t="shared" si="19"/>
        <v>0.001899071970725263</v>
      </c>
      <c r="W23" s="60">
        <f t="shared" si="20"/>
        <v>0.0027139518874537884</v>
      </c>
      <c r="X23" s="60">
        <f t="shared" si="21"/>
        <v>4.836419530428646E-07</v>
      </c>
      <c r="Y23" s="60">
        <f t="shared" si="22"/>
        <v>-3.602938371614306E-05</v>
      </c>
      <c r="Z23" s="60">
        <f t="shared" si="23"/>
        <v>-6.7208435422749925E-06</v>
      </c>
      <c r="AA23" s="60">
        <f t="shared" si="24"/>
        <v>1.347833115126765E-05</v>
      </c>
      <c r="AB23" s="60">
        <f t="shared" si="25"/>
        <v>0.0002666072261508808</v>
      </c>
    </row>
    <row r="24" spans="1:28" ht="12.75">
      <c r="A24" s="12" t="s">
        <v>74</v>
      </c>
      <c r="B24" s="1">
        <f>'DATOS MENSUALES'!F558</f>
        <v>0.089256110181</v>
      </c>
      <c r="C24" s="1">
        <f>'DATOS MENSUALES'!F559</f>
        <v>0.053978893731</v>
      </c>
      <c r="D24" s="1">
        <f>'DATOS MENSUALES'!F560</f>
        <v>0.062622538705</v>
      </c>
      <c r="E24" s="1">
        <f>'DATOS MENSUALES'!F561</f>
        <v>0.18569862126</v>
      </c>
      <c r="F24" s="1">
        <f>'DATOS MENSUALES'!F562</f>
        <v>0.375456947526</v>
      </c>
      <c r="G24" s="1">
        <f>'DATOS MENSUALES'!F563</f>
        <v>0.4220689518</v>
      </c>
      <c r="H24" s="1">
        <f>'DATOS MENSUALES'!F564</f>
        <v>0.586940952158</v>
      </c>
      <c r="I24" s="1">
        <f>'DATOS MENSUALES'!F565</f>
        <v>0.313879509252</v>
      </c>
      <c r="J24" s="1">
        <f>'DATOS MENSUALES'!F566</f>
        <v>0.174884351306</v>
      </c>
      <c r="K24" s="1">
        <f>'DATOS MENSUALES'!F567</f>
        <v>0.309258165888</v>
      </c>
      <c r="L24" s="1">
        <f>'DATOS MENSUALES'!F568</f>
        <v>0.199562138192</v>
      </c>
      <c r="M24" s="1">
        <f>'DATOS MENSUALES'!F569</f>
        <v>0.12183606834</v>
      </c>
      <c r="N24" s="1">
        <f t="shared" si="11"/>
        <v>2.895443248339</v>
      </c>
      <c r="O24" s="10"/>
      <c r="P24" s="60">
        <f t="shared" si="13"/>
        <v>-0.00010347013930436573</v>
      </c>
      <c r="Q24" s="60">
        <f t="shared" si="14"/>
        <v>-0.0030738607978736915</v>
      </c>
      <c r="R24" s="60">
        <f t="shared" si="15"/>
        <v>-0.02066640927845087</v>
      </c>
      <c r="S24" s="60">
        <f t="shared" si="16"/>
        <v>-0.0014123803991007188</v>
      </c>
      <c r="T24" s="60">
        <f t="shared" si="17"/>
        <v>0.0009885011348532277</v>
      </c>
      <c r="U24" s="60">
        <f t="shared" si="18"/>
        <v>0.002197168348427702</v>
      </c>
      <c r="V24" s="60">
        <f t="shared" si="19"/>
        <v>0.009206697400535898</v>
      </c>
      <c r="W24" s="60">
        <f t="shared" si="20"/>
        <v>-1.0561374484792377E-08</v>
      </c>
      <c r="X24" s="60">
        <f t="shared" si="21"/>
        <v>-4.960045011422229E-05</v>
      </c>
      <c r="Y24" s="60">
        <f t="shared" si="22"/>
        <v>0.006874963204004065</v>
      </c>
      <c r="Z24" s="60">
        <f t="shared" si="23"/>
        <v>0.002296874661377019</v>
      </c>
      <c r="AA24" s="60">
        <f t="shared" si="24"/>
        <v>0.00036870837523841313</v>
      </c>
      <c r="AB24" s="60">
        <f t="shared" si="25"/>
        <v>0.009952142132114207</v>
      </c>
    </row>
    <row r="25" spans="1:28" ht="12.75">
      <c r="A25" s="12" t="s">
        <v>75</v>
      </c>
      <c r="B25" s="1">
        <f>'DATOS MENSUALES'!F570</f>
        <v>0.370910589504</v>
      </c>
      <c r="C25" s="1">
        <f>'DATOS MENSUALES'!F571</f>
        <v>0.276054652986</v>
      </c>
      <c r="D25" s="1">
        <f>'DATOS MENSUALES'!F572</f>
        <v>0.474845509068</v>
      </c>
      <c r="E25" s="1">
        <f>'DATOS MENSUALES'!F573</f>
        <v>1.166323233975</v>
      </c>
      <c r="F25" s="1">
        <f>'DATOS MENSUALES'!F574</f>
        <v>0.876273339368</v>
      </c>
      <c r="G25" s="1">
        <f>'DATOS MENSUALES'!F575</f>
        <v>0.486221001577</v>
      </c>
      <c r="H25" s="1">
        <f>'DATOS MENSUALES'!F576</f>
        <v>1.607047461666</v>
      </c>
      <c r="I25" s="1">
        <f>'DATOS MENSUALES'!F577</f>
        <v>1.424046916461</v>
      </c>
      <c r="J25" s="1">
        <f>'DATOS MENSUALES'!F578</f>
        <v>1.34283338436</v>
      </c>
      <c r="K25" s="1">
        <f>'DATOS MENSUALES'!F579</f>
        <v>0.654047279786</v>
      </c>
      <c r="L25" s="1">
        <f>'DATOS MENSUALES'!F580</f>
        <v>0.256810916141</v>
      </c>
      <c r="M25" s="1">
        <f>'DATOS MENSUALES'!F581</f>
        <v>0.100662329646</v>
      </c>
      <c r="N25" s="1">
        <f t="shared" si="11"/>
        <v>9.036076614537997</v>
      </c>
      <c r="O25" s="10"/>
      <c r="P25" s="60">
        <f t="shared" si="13"/>
        <v>0.012929522566408561</v>
      </c>
      <c r="Q25" s="60">
        <f t="shared" si="14"/>
        <v>0.0004508077422551179</v>
      </c>
      <c r="R25" s="60">
        <f t="shared" si="15"/>
        <v>0.0026166184360483648</v>
      </c>
      <c r="S25" s="60">
        <f t="shared" si="16"/>
        <v>0.6549374807326873</v>
      </c>
      <c r="T25" s="60">
        <f t="shared" si="17"/>
        <v>0.21646648255210715</v>
      </c>
      <c r="U25" s="60">
        <f t="shared" si="18"/>
        <v>0.007318940588773158</v>
      </c>
      <c r="V25" s="60">
        <f t="shared" si="19"/>
        <v>1.8594841927224521</v>
      </c>
      <c r="W25" s="60">
        <f t="shared" si="20"/>
        <v>1.3601537077471255</v>
      </c>
      <c r="X25" s="60">
        <f t="shared" si="21"/>
        <v>1.4475260211533765</v>
      </c>
      <c r="Y25" s="60">
        <f t="shared" si="22"/>
        <v>0.1530757677899299</v>
      </c>
      <c r="Z25" s="60">
        <f t="shared" si="23"/>
        <v>0.006771604666172446</v>
      </c>
      <c r="AA25" s="60">
        <f t="shared" si="24"/>
        <v>0.00012904156782859587</v>
      </c>
      <c r="AB25" s="60">
        <f t="shared" si="25"/>
        <v>256.7419591049883</v>
      </c>
    </row>
    <row r="26" spans="1:28" ht="12.75">
      <c r="A26" s="12" t="s">
        <v>76</v>
      </c>
      <c r="B26" s="1">
        <f>'DATOS MENSUALES'!F582</f>
        <v>0.132884645049</v>
      </c>
      <c r="C26" s="1">
        <f>'DATOS MENSUALES'!F583</f>
        <v>0.078984262921</v>
      </c>
      <c r="D26" s="1">
        <f>'DATOS MENSUALES'!F584</f>
        <v>0.04215976614</v>
      </c>
      <c r="E26" s="1">
        <f>'DATOS MENSUALES'!F585</f>
        <v>0.019362485454</v>
      </c>
      <c r="F26" s="1">
        <f>'DATOS MENSUALES'!F586</f>
        <v>0.14993163585</v>
      </c>
      <c r="G26" s="1">
        <f>'DATOS MENSUALES'!F587</f>
        <v>0.101911404355</v>
      </c>
      <c r="H26" s="1">
        <f>'DATOS MENSUALES'!F588</f>
        <v>0.372625595105</v>
      </c>
      <c r="I26" s="1">
        <f>'DATOS MENSUALES'!F589</f>
        <v>0.459344030745</v>
      </c>
      <c r="J26" s="1">
        <f>'DATOS MENSUALES'!F590</f>
        <v>0.186976198986</v>
      </c>
      <c r="K26" s="1">
        <f>'DATOS MENSUALES'!F591</f>
        <v>0.10021341079</v>
      </c>
      <c r="L26" s="1">
        <f>'DATOS MENSUALES'!F592</f>
        <v>0.07130319426</v>
      </c>
      <c r="M26" s="1">
        <f>'DATOS MENSUALES'!F593</f>
        <v>0.05095229832</v>
      </c>
      <c r="N26" s="1">
        <f t="shared" si="11"/>
        <v>1.7666489279749997</v>
      </c>
      <c r="O26" s="10"/>
      <c r="P26" s="60">
        <f t="shared" si="13"/>
        <v>-3.653351771699429E-08</v>
      </c>
      <c r="Q26" s="60">
        <f t="shared" si="14"/>
        <v>-0.0017450603884737387</v>
      </c>
      <c r="R26" s="60">
        <f t="shared" si="15"/>
        <v>-0.025642757081538705</v>
      </c>
      <c r="S26" s="60">
        <f t="shared" si="16"/>
        <v>-0.021608957103441108</v>
      </c>
      <c r="T26" s="60">
        <f t="shared" si="17"/>
        <v>-0.0019960966213984845</v>
      </c>
      <c r="U26" s="60">
        <f t="shared" si="18"/>
        <v>-0.006875716350976766</v>
      </c>
      <c r="V26" s="60">
        <f t="shared" si="19"/>
        <v>-1.0559660849766359E-07</v>
      </c>
      <c r="W26" s="60">
        <f t="shared" si="20"/>
        <v>0.0029408330005266676</v>
      </c>
      <c r="X26" s="60">
        <f t="shared" si="21"/>
        <v>-1.4978030360681255E-05</v>
      </c>
      <c r="Y26" s="60">
        <f t="shared" si="22"/>
        <v>-6.748559524343992E-06</v>
      </c>
      <c r="Z26" s="60">
        <f t="shared" si="23"/>
        <v>4.991130256873159E-08</v>
      </c>
      <c r="AA26" s="60">
        <f t="shared" si="24"/>
        <v>5.577237911172231E-10</v>
      </c>
      <c r="AB26" s="60">
        <f t="shared" si="25"/>
        <v>-0.7627880369446153</v>
      </c>
    </row>
    <row r="27" spans="1:28" ht="12.75">
      <c r="A27" s="12" t="s">
        <v>77</v>
      </c>
      <c r="B27" s="1">
        <f>'DATOS MENSUALES'!F594</f>
        <v>0.035381439324</v>
      </c>
      <c r="C27" s="1">
        <f>'DATOS MENSUALES'!F595</f>
        <v>0.249838265712</v>
      </c>
      <c r="D27" s="1">
        <f>'DATOS MENSUALES'!F596</f>
        <v>0.870343401088</v>
      </c>
      <c r="E27" s="1">
        <f>'DATOS MENSUALES'!F597</f>
        <v>0.46363256328</v>
      </c>
      <c r="F27" s="1">
        <f>'DATOS MENSUALES'!F598</f>
        <v>0.257390169124</v>
      </c>
      <c r="G27" s="1">
        <f>'DATOS MENSUALES'!F599</f>
        <v>0.11776669125</v>
      </c>
      <c r="H27" s="1">
        <f>'DATOS MENSUALES'!F600</f>
        <v>0.11502838764</v>
      </c>
      <c r="I27" s="1">
        <f>'DATOS MENSUALES'!F601</f>
        <v>0.14622653934</v>
      </c>
      <c r="J27" s="1">
        <f>'DATOS MENSUALES'!F602</f>
        <v>0.164004058722</v>
      </c>
      <c r="K27" s="1">
        <f>'DATOS MENSUALES'!F603</f>
        <v>0.089477970386</v>
      </c>
      <c r="L27" s="1">
        <f>'DATOS MENSUALES'!F604</f>
        <v>0.06345250604</v>
      </c>
      <c r="M27" s="1">
        <f>'DATOS MENSUALES'!F605</f>
        <v>0.045790123411</v>
      </c>
      <c r="N27" s="1">
        <f t="shared" si="11"/>
        <v>2.6183321153169996</v>
      </c>
      <c r="O27" s="10"/>
      <c r="P27" s="60">
        <f t="shared" si="13"/>
        <v>-0.0010248438811219956</v>
      </c>
      <c r="Q27" s="60">
        <f t="shared" si="14"/>
        <v>0.0001284847321497234</v>
      </c>
      <c r="R27" s="60">
        <f t="shared" si="15"/>
        <v>0.15167280769801267</v>
      </c>
      <c r="S27" s="60">
        <f t="shared" si="16"/>
        <v>0.004552527564322545</v>
      </c>
      <c r="T27" s="60">
        <f t="shared" si="17"/>
        <v>-6.282011702697012E-06</v>
      </c>
      <c r="U27" s="60">
        <f t="shared" si="18"/>
        <v>-0.005295222811573801</v>
      </c>
      <c r="V27" s="60">
        <f t="shared" si="19"/>
        <v>-0.01805149532581635</v>
      </c>
      <c r="W27" s="60">
        <f t="shared" si="20"/>
        <v>-0.004899745771858609</v>
      </c>
      <c r="X27" s="60">
        <f t="shared" si="21"/>
        <v>-0.00010800124619806042</v>
      </c>
      <c r="Y27" s="60">
        <f t="shared" si="22"/>
        <v>-2.602093995954867E-05</v>
      </c>
      <c r="Z27" s="60">
        <f t="shared" si="23"/>
        <v>-7.245103076167907E-08</v>
      </c>
      <c r="AA27" s="60">
        <f t="shared" si="24"/>
        <v>-8.169205145729451E-08</v>
      </c>
      <c r="AB27" s="60">
        <f t="shared" si="25"/>
        <v>-0.0002384652870311505</v>
      </c>
    </row>
    <row r="28" spans="1:28" ht="12.75">
      <c r="A28" s="12" t="s">
        <v>78</v>
      </c>
      <c r="B28" s="1">
        <f>'DATOS MENSUALES'!F606</f>
        <v>0.238122793216</v>
      </c>
      <c r="C28" s="1">
        <f>'DATOS MENSUALES'!F607</f>
        <v>0.237260694118</v>
      </c>
      <c r="D28" s="1">
        <f>'DATOS MENSUALES'!F608</f>
        <v>0.25525028522</v>
      </c>
      <c r="E28" s="1">
        <f>'DATOS MENSUALES'!F609</f>
        <v>0.198340533019</v>
      </c>
      <c r="F28" s="1">
        <f>'DATOS MENSUALES'!F610</f>
        <v>0.411177696996</v>
      </c>
      <c r="G28" s="1">
        <f>'DATOS MENSUALES'!F611</f>
        <v>0.740333655828</v>
      </c>
      <c r="H28" s="1">
        <f>'DATOS MENSUALES'!F612</f>
        <v>1.25550428134</v>
      </c>
      <c r="I28" s="1">
        <f>'DATOS MENSUALES'!F613</f>
        <v>0.65018202146</v>
      </c>
      <c r="J28" s="1">
        <f>'DATOS MENSUALES'!F614</f>
        <v>0.27402211424</v>
      </c>
      <c r="K28" s="1">
        <f>'DATOS MENSUALES'!F615</f>
        <v>0.10766390138</v>
      </c>
      <c r="L28" s="1">
        <f>'DATOS MENSUALES'!F616</f>
        <v>0.053066122898</v>
      </c>
      <c r="M28" s="1">
        <f>'DATOS MENSUALES'!F617</f>
        <v>0.10115845038</v>
      </c>
      <c r="N28" s="1">
        <f t="shared" si="11"/>
        <v>4.522082550094999</v>
      </c>
      <c r="O28" s="10"/>
      <c r="P28" s="60">
        <f t="shared" si="13"/>
        <v>0.0010587126672036294</v>
      </c>
      <c r="Q28" s="60">
        <f t="shared" si="14"/>
        <v>5.436588561987487E-05</v>
      </c>
      <c r="R28" s="60">
        <f t="shared" si="15"/>
        <v>-0.0005472629654092184</v>
      </c>
      <c r="S28" s="60">
        <f t="shared" si="16"/>
        <v>-0.00098673229409236</v>
      </c>
      <c r="T28" s="60">
        <f t="shared" si="17"/>
        <v>0.0024787902065096265</v>
      </c>
      <c r="U28" s="60">
        <f t="shared" si="18"/>
        <v>0.09007686929089193</v>
      </c>
      <c r="V28" s="60">
        <f t="shared" si="19"/>
        <v>0.677187906777161</v>
      </c>
      <c r="W28" s="60">
        <f t="shared" si="20"/>
        <v>0.037296025401220186</v>
      </c>
      <c r="X28" s="60">
        <f t="shared" si="21"/>
        <v>0.00024292204235923698</v>
      </c>
      <c r="Y28" s="60">
        <f t="shared" si="22"/>
        <v>-1.4999364259877903E-06</v>
      </c>
      <c r="Z28" s="60">
        <f t="shared" si="23"/>
        <v>-3.083587558943903E-06</v>
      </c>
      <c r="AA28" s="60">
        <f t="shared" si="24"/>
        <v>0.00013287968762967314</v>
      </c>
      <c r="AB28" s="60">
        <f t="shared" si="25"/>
        <v>6.2471786131401865</v>
      </c>
    </row>
    <row r="29" spans="1:28" ht="12.75">
      <c r="A29" s="12" t="s">
        <v>79</v>
      </c>
      <c r="B29" s="1">
        <f>'DATOS MENSUALES'!F618</f>
        <v>0.17502723747</v>
      </c>
      <c r="C29" s="1">
        <f>'DATOS MENSUALES'!F619</f>
        <v>0.340603148301</v>
      </c>
      <c r="D29" s="1">
        <f>'DATOS MENSUALES'!F620</f>
        <v>0.110722409559</v>
      </c>
      <c r="E29" s="1">
        <f>'DATOS MENSUALES'!F621</f>
        <v>0.019020010548</v>
      </c>
      <c r="F29" s="1">
        <f>'DATOS MENSUALES'!F622</f>
        <v>0.01630459194</v>
      </c>
      <c r="G29" s="1">
        <f>'DATOS MENSUALES'!F623</f>
        <v>0.033592682907</v>
      </c>
      <c r="H29" s="1">
        <f>'DATOS MENSUALES'!F624</f>
        <v>0.039155822132</v>
      </c>
      <c r="I29" s="1">
        <f>'DATOS MENSUALES'!F625</f>
        <v>0.051582034645</v>
      </c>
      <c r="J29" s="1">
        <f>'DATOS MENSUALES'!F626</f>
        <v>0.066584389215</v>
      </c>
      <c r="K29" s="1">
        <f>'DATOS MENSUALES'!F627</f>
        <v>0.049532337426</v>
      </c>
      <c r="L29" s="1">
        <f>'DATOS MENSUALES'!F628</f>
        <v>0.029721029672</v>
      </c>
      <c r="M29" s="1">
        <f>'DATOS MENSUALES'!F629</f>
        <v>0.022412565868</v>
      </c>
      <c r="N29" s="1">
        <f t="shared" si="11"/>
        <v>0.954258259683</v>
      </c>
      <c r="O29" s="10"/>
      <c r="P29" s="60">
        <f t="shared" si="13"/>
        <v>5.8521491654366454E-05</v>
      </c>
      <c r="Q29" s="60">
        <f t="shared" si="14"/>
        <v>0.0028166777506175304</v>
      </c>
      <c r="R29" s="60">
        <f t="shared" si="15"/>
        <v>-0.011592872628206264</v>
      </c>
      <c r="S29" s="60">
        <f t="shared" si="16"/>
        <v>-0.021688763879028995</v>
      </c>
      <c r="T29" s="60">
        <f t="shared" si="17"/>
        <v>-0.017482296918796797</v>
      </c>
      <c r="U29" s="60">
        <f t="shared" si="18"/>
        <v>-0.01726812926538909</v>
      </c>
      <c r="V29" s="60">
        <f t="shared" si="19"/>
        <v>-0.038681818666401996</v>
      </c>
      <c r="W29" s="60">
        <f t="shared" si="20"/>
        <v>-0.018502700603167235</v>
      </c>
      <c r="X29" s="60">
        <f t="shared" si="21"/>
        <v>-0.003051267611217212</v>
      </c>
      <c r="Y29" s="60">
        <f t="shared" si="22"/>
        <v>-0.0003368418327654678</v>
      </c>
      <c r="Z29" s="60">
        <f t="shared" si="23"/>
        <v>-5.4441286965450774E-05</v>
      </c>
      <c r="AA29" s="60">
        <f t="shared" si="24"/>
        <v>-2.129215238753346E-05</v>
      </c>
      <c r="AB29" s="60">
        <f t="shared" si="25"/>
        <v>-5.142651654891108</v>
      </c>
    </row>
    <row r="30" spans="1:28" ht="12.75">
      <c r="A30" s="12" t="s">
        <v>80</v>
      </c>
      <c r="B30" s="1">
        <f>'DATOS MENSUALES'!F630</f>
        <v>0.123961366519</v>
      </c>
      <c r="C30" s="1">
        <f>'DATOS MENSUALES'!F631</f>
        <v>0.060138657292</v>
      </c>
      <c r="D30" s="1">
        <f>'DATOS MENSUALES'!F632</f>
        <v>0.155867261404</v>
      </c>
      <c r="E30" s="1">
        <f>'DATOS MENSUALES'!F633</f>
        <v>0.033478323785</v>
      </c>
      <c r="F30" s="1">
        <f>'DATOS MENSUALES'!F634</f>
        <v>0.01890159786</v>
      </c>
      <c r="G30" s="1">
        <f>'DATOS MENSUALES'!F635</f>
        <v>0.019088461155</v>
      </c>
      <c r="H30" s="1">
        <f>'DATOS MENSUALES'!F636</f>
        <v>0.029640927708</v>
      </c>
      <c r="I30" s="1">
        <f>'DATOS MENSUALES'!F637</f>
        <v>0.171872656128</v>
      </c>
      <c r="J30" s="1">
        <f>'DATOS MENSUALES'!F638</f>
        <v>0.067411880928</v>
      </c>
      <c r="K30" s="1">
        <f>'DATOS MENSUALES'!F639</f>
        <v>0.030723384228</v>
      </c>
      <c r="L30" s="1">
        <f>'DATOS MENSUALES'!F640</f>
        <v>0.014684431475</v>
      </c>
      <c r="M30" s="1">
        <f>'DATOS MENSUALES'!F641</f>
        <v>0.011494563856</v>
      </c>
      <c r="N30" s="1">
        <f t="shared" si="11"/>
        <v>0.737263512338</v>
      </c>
      <c r="O30" s="10"/>
      <c r="P30" s="60">
        <f t="shared" si="13"/>
        <v>-1.8344135021563907E-06</v>
      </c>
      <c r="Q30" s="60">
        <f t="shared" si="14"/>
        <v>-0.002699509335679237</v>
      </c>
      <c r="R30" s="60">
        <f t="shared" si="15"/>
        <v>-0.005947352544614875</v>
      </c>
      <c r="S30" s="60">
        <f t="shared" si="16"/>
        <v>-0.01848727744476381</v>
      </c>
      <c r="T30" s="60">
        <f t="shared" si="17"/>
        <v>-0.016962731471220533</v>
      </c>
      <c r="U30" s="60">
        <f t="shared" si="18"/>
        <v>-0.02034131299108848</v>
      </c>
      <c r="V30" s="60">
        <f t="shared" si="19"/>
        <v>-0.042039383488721355</v>
      </c>
      <c r="W30" s="60">
        <f t="shared" si="20"/>
        <v>-0.0029984972175868376</v>
      </c>
      <c r="X30" s="60">
        <f t="shared" si="21"/>
        <v>-0.0029993407962836645</v>
      </c>
      <c r="Y30" s="60">
        <f t="shared" si="22"/>
        <v>-0.0006905140491648776</v>
      </c>
      <c r="Z30" s="60">
        <f t="shared" si="23"/>
        <v>-0.0001483459816289851</v>
      </c>
      <c r="AA30" s="60">
        <f t="shared" si="24"/>
        <v>-5.766723324372228E-05</v>
      </c>
      <c r="AB30" s="60">
        <f t="shared" si="25"/>
        <v>-7.33622063049617</v>
      </c>
    </row>
    <row r="31" spans="1:28" ht="12.75">
      <c r="A31" s="12" t="s">
        <v>81</v>
      </c>
      <c r="B31" s="1">
        <f>'DATOS MENSUALES'!F642</f>
        <v>0.11295714049</v>
      </c>
      <c r="C31" s="1">
        <f>'DATOS MENSUALES'!F643</f>
        <v>0.050025214716</v>
      </c>
      <c r="D31" s="1">
        <f>'DATOS MENSUALES'!F644</f>
        <v>0.03360553984</v>
      </c>
      <c r="E31" s="1">
        <f>'DATOS MENSUALES'!F645</f>
        <v>0.481252397652</v>
      </c>
      <c r="F31" s="1">
        <f>'DATOS MENSUALES'!F646</f>
        <v>0.6199189108</v>
      </c>
      <c r="G31" s="1">
        <f>'DATOS MENSUALES'!F647</f>
        <v>0.39517795958</v>
      </c>
      <c r="H31" s="1">
        <f>'DATOS MENSUALES'!F648</f>
        <v>0.17993112872</v>
      </c>
      <c r="I31" s="1">
        <f>'DATOS MENSUALES'!F649</f>
        <v>0.297640449246</v>
      </c>
      <c r="J31" s="1">
        <f>'DATOS MENSUALES'!F650</f>
        <v>0.184729045922</v>
      </c>
      <c r="K31" s="1">
        <f>'DATOS MENSUALES'!F651</f>
        <v>0.10879320243</v>
      </c>
      <c r="L31" s="1">
        <f>'DATOS MENSUALES'!F652</f>
        <v>0.0729387178</v>
      </c>
      <c r="M31" s="1">
        <f>'DATOS MENSUALES'!F653</f>
        <v>0.064293863</v>
      </c>
      <c r="N31" s="1">
        <f t="shared" si="11"/>
        <v>2.6012635701959996</v>
      </c>
      <c r="O31" s="10"/>
      <c r="P31" s="60">
        <f t="shared" si="13"/>
        <v>-1.2561046725189004E-05</v>
      </c>
      <c r="Q31" s="60">
        <f t="shared" si="14"/>
        <v>-0.003331493655768446</v>
      </c>
      <c r="R31" s="60">
        <f t="shared" si="15"/>
        <v>-0.02793969442541439</v>
      </c>
      <c r="S31" s="60">
        <f t="shared" si="16"/>
        <v>0.006164332149469072</v>
      </c>
      <c r="T31" s="60">
        <f t="shared" si="17"/>
        <v>0.04073499291745348</v>
      </c>
      <c r="U31" s="60">
        <f t="shared" si="18"/>
        <v>0.0010963059691510735</v>
      </c>
      <c r="V31" s="60">
        <f t="shared" si="19"/>
        <v>-0.00769450280300587</v>
      </c>
      <c r="W31" s="60">
        <f t="shared" si="20"/>
        <v>-6.263160902354519E-06</v>
      </c>
      <c r="X31" s="60">
        <f t="shared" si="21"/>
        <v>-1.9459091051640008E-05</v>
      </c>
      <c r="Y31" s="60">
        <f t="shared" si="22"/>
        <v>-1.0983635671280307E-06</v>
      </c>
      <c r="Z31" s="60">
        <f t="shared" si="23"/>
        <v>1.5034602384333064E-07</v>
      </c>
      <c r="AA31" s="60">
        <f t="shared" si="24"/>
        <v>2.8419894393869687E-06</v>
      </c>
      <c r="AB31" s="60">
        <f t="shared" si="25"/>
        <v>-0.0004945467568557353</v>
      </c>
    </row>
    <row r="32" spans="1:28" ht="12.75">
      <c r="A32" s="12" t="s">
        <v>82</v>
      </c>
      <c r="B32" s="1">
        <f>'DATOS MENSUALES'!F654</f>
        <v>0.347976716172</v>
      </c>
      <c r="C32" s="1">
        <f>'DATOS MENSUALES'!F655</f>
        <v>0.291084331706</v>
      </c>
      <c r="D32" s="1">
        <f>'DATOS MENSUALES'!F656</f>
        <v>0.31761781632</v>
      </c>
      <c r="E32" s="1">
        <f>'DATOS MENSUALES'!F657</f>
        <v>0.063717199044</v>
      </c>
      <c r="F32" s="1">
        <f>'DATOS MENSUALES'!F658</f>
        <v>0.10124203474</v>
      </c>
      <c r="G32" s="1">
        <f>'DATOS MENSUALES'!F659</f>
        <v>0.06076567956</v>
      </c>
      <c r="H32" s="1">
        <f>'DATOS MENSUALES'!F660</f>
        <v>0.034422894962</v>
      </c>
      <c r="I32" s="1">
        <f>'DATOS MENSUALES'!F661</f>
        <v>0.038717929362</v>
      </c>
      <c r="J32" s="1">
        <f>'DATOS MENSUALES'!F662</f>
        <v>0.024941159425</v>
      </c>
      <c r="K32" s="1">
        <f>'DATOS MENSUALES'!F663</f>
        <v>0.015919219696</v>
      </c>
      <c r="L32" s="1">
        <f>'DATOS MENSUALES'!F664</f>
        <v>0.012239277968</v>
      </c>
      <c r="M32" s="1">
        <f>'DATOS MENSUALES'!F665</f>
        <v>0.010212840278</v>
      </c>
      <c r="N32" s="1">
        <f t="shared" si="11"/>
        <v>1.318857099233</v>
      </c>
      <c r="O32" s="10"/>
      <c r="P32" s="60">
        <f t="shared" si="13"/>
        <v>0.009497676647226751</v>
      </c>
      <c r="Q32" s="60">
        <f t="shared" si="14"/>
        <v>0.0007712578093364008</v>
      </c>
      <c r="R32" s="60">
        <f t="shared" si="15"/>
        <v>-7.333564949535495E-06</v>
      </c>
      <c r="S32" s="60">
        <f t="shared" si="16"/>
        <v>-0.012842348017241986</v>
      </c>
      <c r="T32" s="60">
        <f t="shared" si="17"/>
        <v>-0.005322680301636024</v>
      </c>
      <c r="U32" s="60">
        <f t="shared" si="18"/>
        <v>-0.012374470567847887</v>
      </c>
      <c r="V32" s="60">
        <f t="shared" si="19"/>
        <v>-0.04032866321539593</v>
      </c>
      <c r="W32" s="60">
        <f t="shared" si="20"/>
        <v>-0.02133589209095593</v>
      </c>
      <c r="X32" s="60">
        <f t="shared" si="21"/>
        <v>-0.006506224850574336</v>
      </c>
      <c r="Y32" s="60">
        <f t="shared" si="22"/>
        <v>-0.0010988383967855348</v>
      </c>
      <c r="Z32" s="60">
        <f t="shared" si="23"/>
        <v>-0.00016986637679511224</v>
      </c>
      <c r="AA32" s="60">
        <f t="shared" si="24"/>
        <v>-6.359917222066889E-05</v>
      </c>
      <c r="AB32" s="60">
        <f t="shared" si="25"/>
        <v>-2.5237156382136394</v>
      </c>
    </row>
    <row r="33" spans="1:28" ht="12.75">
      <c r="A33" s="12" t="s">
        <v>83</v>
      </c>
      <c r="B33" s="1">
        <f>'DATOS MENSUALES'!F666</f>
        <v>0.007045010479</v>
      </c>
      <c r="C33" s="1">
        <f>'DATOS MENSUALES'!F667</f>
        <v>0.042506195352</v>
      </c>
      <c r="D33" s="1">
        <f>'DATOS MENSUALES'!F668</f>
        <v>0.381417162896</v>
      </c>
      <c r="E33" s="1">
        <f>'DATOS MENSUALES'!F669</f>
        <v>0.078668207464</v>
      </c>
      <c r="F33" s="1">
        <f>'DATOS MENSUALES'!F670</f>
        <v>0.04778022934</v>
      </c>
      <c r="G33" s="1">
        <f>'DATOS MENSUALES'!F671</f>
        <v>0.040456752906</v>
      </c>
      <c r="H33" s="1">
        <f>'DATOS MENSUALES'!F672</f>
        <v>0.03554430425</v>
      </c>
      <c r="I33" s="1">
        <f>'DATOS MENSUALES'!F673</f>
        <v>0.027806852656</v>
      </c>
      <c r="J33" s="1">
        <f>'DATOS MENSUALES'!F674</f>
        <v>0.0165941313</v>
      </c>
      <c r="K33" s="1">
        <f>'DATOS MENSUALES'!F675</f>
        <v>0.007028741832</v>
      </c>
      <c r="L33" s="1">
        <f>'DATOS MENSUALES'!F676</f>
        <v>0.00325181742</v>
      </c>
      <c r="M33" s="1">
        <f>'DATOS MENSUALES'!F677</f>
        <v>0.0022287357</v>
      </c>
      <c r="N33" s="1">
        <f t="shared" si="11"/>
        <v>0.6903281415950001</v>
      </c>
      <c r="O33" s="10"/>
      <c r="P33" s="60">
        <f t="shared" si="13"/>
        <v>-0.0021545761570748727</v>
      </c>
      <c r="Q33" s="60">
        <f t="shared" si="14"/>
        <v>-0.0038604127154310748</v>
      </c>
      <c r="R33" s="60">
        <f t="shared" si="15"/>
        <v>8.735631687267282E-05</v>
      </c>
      <c r="S33" s="60">
        <f t="shared" si="16"/>
        <v>-0.010536312653050215</v>
      </c>
      <c r="T33" s="60">
        <f t="shared" si="17"/>
        <v>-0.011861944434317446</v>
      </c>
      <c r="U33" s="60">
        <f t="shared" si="18"/>
        <v>-0.015928610250267008</v>
      </c>
      <c r="V33" s="60">
        <f t="shared" si="19"/>
        <v>-0.03993432064246793</v>
      </c>
      <c r="W33" s="60">
        <f t="shared" si="20"/>
        <v>-0.023954290586704334</v>
      </c>
      <c r="X33" s="60">
        <f t="shared" si="21"/>
        <v>-0.007418542219997202</v>
      </c>
      <c r="Y33" s="60">
        <f t="shared" si="22"/>
        <v>-0.0014080213694817332</v>
      </c>
      <c r="Z33" s="60">
        <f t="shared" si="23"/>
        <v>-0.0002667109917382708</v>
      </c>
      <c r="AA33" s="60">
        <f t="shared" si="24"/>
        <v>-0.00010990515649052883</v>
      </c>
      <c r="AB33" s="60">
        <f t="shared" si="25"/>
        <v>-7.880787616865208</v>
      </c>
    </row>
    <row r="34" spans="1:28" s="24" customFormat="1" ht="12.75">
      <c r="A34" s="21" t="s">
        <v>84</v>
      </c>
      <c r="B34" s="22">
        <f>'DATOS MENSUALES'!F678</f>
        <v>0.00158230968</v>
      </c>
      <c r="C34" s="22">
        <f>'DATOS MENSUALES'!F679</f>
        <v>0.013083845106</v>
      </c>
      <c r="D34" s="22">
        <f>'DATOS MENSUALES'!F680</f>
        <v>0.040426926856</v>
      </c>
      <c r="E34" s="22">
        <f>'DATOS MENSUALES'!F681</f>
        <v>0.848890202253</v>
      </c>
      <c r="F34" s="22">
        <f>'DATOS MENSUALES'!F682</f>
        <v>0.5066746386</v>
      </c>
      <c r="G34" s="22">
        <f>'DATOS MENSUALES'!F683</f>
        <v>0.210439073433</v>
      </c>
      <c r="H34" s="22">
        <f>'DATOS MENSUALES'!F684</f>
        <v>0.156518943945</v>
      </c>
      <c r="I34" s="22">
        <f>'DATOS MENSUALES'!F685</f>
        <v>0.358137163422</v>
      </c>
      <c r="J34" s="22">
        <f>'DATOS MENSUALES'!F686</f>
        <v>0.283072107234</v>
      </c>
      <c r="K34" s="22">
        <f>'DATOS MENSUALES'!F687</f>
        <v>0.23839477945</v>
      </c>
      <c r="L34" s="22">
        <f>'DATOS MENSUALES'!F688</f>
        <v>0.154357922646</v>
      </c>
      <c r="M34" s="22">
        <f>'DATOS MENSUALES'!F689</f>
        <v>0.078367889896</v>
      </c>
      <c r="N34" s="22">
        <f t="shared" si="11"/>
        <v>2.8899458025210003</v>
      </c>
      <c r="O34" s="23"/>
      <c r="P34" s="60">
        <f t="shared" si="13"/>
        <v>-0.0024396837928524584</v>
      </c>
      <c r="Q34" s="60">
        <f t="shared" si="14"/>
        <v>-0.006465422263982389</v>
      </c>
      <c r="R34" s="60">
        <f t="shared" si="15"/>
        <v>-0.02609747167622019</v>
      </c>
      <c r="S34" s="60">
        <f t="shared" si="16"/>
        <v>0.16727859202521086</v>
      </c>
      <c r="T34" s="60">
        <f t="shared" si="17"/>
        <v>0.012299663186829214</v>
      </c>
      <c r="U34" s="60">
        <f t="shared" si="18"/>
        <v>-0.0005438691821926494</v>
      </c>
      <c r="V34" s="60">
        <f t="shared" si="19"/>
        <v>-0.010769448704061862</v>
      </c>
      <c r="W34" s="60">
        <f t="shared" si="20"/>
        <v>7.442527415719889E-05</v>
      </c>
      <c r="X34" s="60">
        <f t="shared" si="21"/>
        <v>0.00036469577048929596</v>
      </c>
      <c r="Y34" s="60">
        <f t="shared" si="22"/>
        <v>0.0016972486081047085</v>
      </c>
      <c r="Z34" s="60">
        <f t="shared" si="23"/>
        <v>0.0006525396183811863</v>
      </c>
      <c r="AA34" s="60">
        <f t="shared" si="24"/>
        <v>2.2518294719846567E-05</v>
      </c>
      <c r="AB34" s="60">
        <f t="shared" si="25"/>
        <v>0.00920841594372433</v>
      </c>
    </row>
    <row r="35" spans="1:28" s="24" customFormat="1" ht="12.75">
      <c r="A35" s="21" t="s">
        <v>85</v>
      </c>
      <c r="B35" s="22">
        <f>'DATOS MENSUALES'!F690</f>
        <v>0.053852173685</v>
      </c>
      <c r="C35" s="22">
        <f>'DATOS MENSUALES'!F691</f>
        <v>0.58481517567</v>
      </c>
      <c r="D35" s="22">
        <f>'DATOS MENSUALES'!F692</f>
        <v>0.84728294406</v>
      </c>
      <c r="E35" s="22">
        <f>'DATOS MENSUALES'!F693</f>
        <v>0.70809919427</v>
      </c>
      <c r="F35" s="22">
        <f>'DATOS MENSUALES'!F694</f>
        <v>0.365635984192</v>
      </c>
      <c r="G35" s="22">
        <f>'DATOS MENSUALES'!F695</f>
        <v>0.228562209629</v>
      </c>
      <c r="H35" s="22">
        <f>'DATOS MENSUALES'!F696</f>
        <v>0.647947891083</v>
      </c>
      <c r="I35" s="22">
        <f>'DATOS MENSUALES'!F697</f>
        <v>0.852673236774</v>
      </c>
      <c r="J35" s="22">
        <f>'DATOS MENSUALES'!F698</f>
        <v>0.563923044912</v>
      </c>
      <c r="K35" s="22">
        <f>'DATOS MENSUALES'!F699</f>
        <v>0.240473562818</v>
      </c>
      <c r="L35" s="22">
        <f>'DATOS MENSUALES'!F700</f>
        <v>0.1074749547</v>
      </c>
      <c r="M35" s="22">
        <f>'DATOS MENSUALES'!F701</f>
        <v>0.10354544088</v>
      </c>
      <c r="N35" s="22">
        <f t="shared" si="11"/>
        <v>5.304285812673</v>
      </c>
      <c r="O35" s="23"/>
      <c r="P35" s="60">
        <f t="shared" si="13"/>
        <v>-0.0005584711979481592</v>
      </c>
      <c r="Q35" s="60">
        <f t="shared" si="14"/>
        <v>0.057261297397381686</v>
      </c>
      <c r="R35" s="60">
        <f t="shared" si="15"/>
        <v>0.13283575743176232</v>
      </c>
      <c r="S35" s="60">
        <f t="shared" si="16"/>
        <v>0.06902336734645748</v>
      </c>
      <c r="T35" s="60">
        <f t="shared" si="17"/>
        <v>0.000724011999759347</v>
      </c>
      <c r="U35" s="60">
        <f t="shared" si="18"/>
        <v>-0.0002560892695751503</v>
      </c>
      <c r="V35" s="60">
        <f t="shared" si="19"/>
        <v>0.019813563629401204</v>
      </c>
      <c r="W35" s="60">
        <f t="shared" si="20"/>
        <v>0.15450811714555351</v>
      </c>
      <c r="X35" s="60">
        <f t="shared" si="21"/>
        <v>0.04372461454578458</v>
      </c>
      <c r="Y35" s="60">
        <f t="shared" si="22"/>
        <v>0.0017875388216715975</v>
      </c>
      <c r="Z35" s="60">
        <f t="shared" si="23"/>
        <v>6.329990705291988E-05</v>
      </c>
      <c r="AA35" s="60">
        <f t="shared" si="24"/>
        <v>0.00015241262802898197</v>
      </c>
      <c r="AB35" s="60">
        <f t="shared" si="25"/>
        <v>18.066024355886107</v>
      </c>
    </row>
    <row r="36" spans="1:28" s="24" customFormat="1" ht="12.75">
      <c r="A36" s="21" t="s">
        <v>86</v>
      </c>
      <c r="B36" s="22">
        <f>'DATOS MENSUALES'!F702</f>
        <v>0.06547752333</v>
      </c>
      <c r="C36" s="22">
        <f>'DATOS MENSUALES'!F703</f>
        <v>0.061232899264</v>
      </c>
      <c r="D36" s="22">
        <f>'DATOS MENSUALES'!F704</f>
        <v>0.0548726879</v>
      </c>
      <c r="E36" s="22">
        <f>'DATOS MENSUALES'!F705</f>
        <v>0.094070234174</v>
      </c>
      <c r="F36" s="22">
        <f>'DATOS MENSUALES'!F706</f>
        <v>0.10159769466</v>
      </c>
      <c r="G36" s="22">
        <f>'DATOS MENSUALES'!F707</f>
        <v>0.120649396416</v>
      </c>
      <c r="H36" s="22">
        <f>'DATOS MENSUALES'!F708</f>
        <v>0.214551004858</v>
      </c>
      <c r="I36" s="22">
        <f>'DATOS MENSUALES'!F709</f>
        <v>0.20791067614</v>
      </c>
      <c r="J36" s="22">
        <f>'DATOS MENSUALES'!F710</f>
        <v>0.144743595744</v>
      </c>
      <c r="K36" s="22">
        <f>'DATOS MENSUALES'!F711</f>
        <v>0.152453414876</v>
      </c>
      <c r="L36" s="22">
        <f>'DATOS MENSUALES'!F712</f>
        <v>0.07877125386</v>
      </c>
      <c r="M36" s="22">
        <f>'DATOS MENSUALES'!F713</f>
        <v>0.09956491363</v>
      </c>
      <c r="N36" s="22">
        <f t="shared" si="11"/>
        <v>1.395895294852</v>
      </c>
      <c r="O36" s="23"/>
      <c r="P36" s="60">
        <f t="shared" si="13"/>
        <v>-0.00035377247151071245</v>
      </c>
      <c r="Q36" s="60">
        <f t="shared" si="14"/>
        <v>-0.0026363641306483545</v>
      </c>
      <c r="R36" s="60">
        <f t="shared" si="15"/>
        <v>-0.022467206869953456</v>
      </c>
      <c r="S36" s="60">
        <f t="shared" si="16"/>
        <v>-0.00846796788609699</v>
      </c>
      <c r="T36" s="60">
        <f t="shared" si="17"/>
        <v>-0.005290219582030459</v>
      </c>
      <c r="U36" s="60">
        <f t="shared" si="18"/>
        <v>-0.005036813331930498</v>
      </c>
      <c r="V36" s="60">
        <f t="shared" si="19"/>
        <v>-0.004314920777000455</v>
      </c>
      <c r="W36" s="60">
        <f t="shared" si="20"/>
        <v>-0.0012654190761703513</v>
      </c>
      <c r="X36" s="60">
        <f t="shared" si="21"/>
        <v>-0.0002991857857003415</v>
      </c>
      <c r="Y36" s="60">
        <f t="shared" si="22"/>
        <v>3.706771036612043E-05</v>
      </c>
      <c r="Z36" s="60">
        <f t="shared" si="23"/>
        <v>1.386162823514002E-06</v>
      </c>
      <c r="AA36" s="60">
        <f t="shared" si="24"/>
        <v>0.00012081573196963287</v>
      </c>
      <c r="AB36" s="60">
        <f t="shared" si="25"/>
        <v>-2.119094449575182</v>
      </c>
    </row>
    <row r="37" spans="1:28" s="24" customFormat="1" ht="12.75">
      <c r="A37" s="21" t="s">
        <v>87</v>
      </c>
      <c r="B37" s="22">
        <f>'DATOS MENSUALES'!F714</f>
        <v>0.541779435306</v>
      </c>
      <c r="C37" s="22">
        <f>'DATOS MENSUALES'!F715</f>
        <v>0.268837020065</v>
      </c>
      <c r="D37" s="22">
        <f>'DATOS MENSUALES'!F716</f>
        <v>0.3631908224</v>
      </c>
      <c r="E37" s="22">
        <f>'DATOS MENSUALES'!F717</f>
        <v>0.10833404715</v>
      </c>
      <c r="F37" s="22">
        <f>'DATOS MENSUALES'!F718</f>
        <v>0.096211654656</v>
      </c>
      <c r="G37" s="22">
        <f>'DATOS MENSUALES'!F719</f>
        <v>0.099202792608</v>
      </c>
      <c r="H37" s="22">
        <f>'DATOS MENSUALES'!F720</f>
        <v>0.476893605</v>
      </c>
      <c r="I37" s="22">
        <f>'DATOS MENSUALES'!F721</f>
        <v>0.350714535033</v>
      </c>
      <c r="J37" s="22">
        <f>'DATOS MENSUALES'!F722</f>
        <v>0.17749079065</v>
      </c>
      <c r="K37" s="22">
        <f>'DATOS MENSUALES'!F723</f>
        <v>0.081501706685</v>
      </c>
      <c r="L37" s="22">
        <f>'DATOS MENSUALES'!F724</f>
        <v>0.045225337251</v>
      </c>
      <c r="M37" s="22">
        <f>'DATOS MENSUALES'!F725</f>
        <v>0.032737137664</v>
      </c>
      <c r="N37" s="22">
        <f t="shared" si="11"/>
        <v>2.642118884468</v>
      </c>
      <c r="O37" s="23"/>
      <c r="P37" s="60">
        <f t="shared" si="13"/>
        <v>0.06671427511874539</v>
      </c>
      <c r="Q37" s="60">
        <f t="shared" si="14"/>
        <v>0.00033511053430415545</v>
      </c>
      <c r="R37" s="60">
        <f t="shared" si="15"/>
        <v>1.7870771862079216E-05</v>
      </c>
      <c r="S37" s="60">
        <f t="shared" si="16"/>
        <v>-0.006811701738930818</v>
      </c>
      <c r="T37" s="60">
        <f t="shared" si="17"/>
        <v>-0.005796116359767654</v>
      </c>
      <c r="U37" s="60">
        <f t="shared" si="18"/>
        <v>-0.007173740537084995</v>
      </c>
      <c r="V37" s="60">
        <f t="shared" si="19"/>
        <v>0.000986304923274572</v>
      </c>
      <c r="W37" s="60">
        <f t="shared" si="20"/>
        <v>4.156918995570073E-05</v>
      </c>
      <c r="X37" s="60">
        <f t="shared" si="21"/>
        <v>-3.977572910211078E-05</v>
      </c>
      <c r="Y37" s="60">
        <f t="shared" si="22"/>
        <v>-5.3196300929526656E-05</v>
      </c>
      <c r="Z37" s="60">
        <f t="shared" si="23"/>
        <v>-1.1233411820889658E-05</v>
      </c>
      <c r="AA37" s="60">
        <f t="shared" si="24"/>
        <v>-5.260780961666256E-06</v>
      </c>
      <c r="AB37" s="60">
        <f t="shared" si="25"/>
        <v>-5.585306757014886E-05</v>
      </c>
    </row>
    <row r="38" spans="1:28" s="24" customFormat="1" ht="12.75">
      <c r="A38" s="21" t="s">
        <v>88</v>
      </c>
      <c r="B38" s="22">
        <f>'DATOS MENSUALES'!F726</f>
        <v>0.05377815938</v>
      </c>
      <c r="C38" s="22">
        <f>'DATOS MENSUALES'!F727</f>
        <v>0.727552016496</v>
      </c>
      <c r="D38" s="22">
        <f>'DATOS MENSUALES'!F728</f>
        <v>1.037397267008</v>
      </c>
      <c r="E38" s="22">
        <f>'DATOS MENSUALES'!F729</f>
        <v>1.408848105191</v>
      </c>
      <c r="F38" s="22">
        <f>'DATOS MENSUALES'!F730</f>
        <v>0.688912027175</v>
      </c>
      <c r="G38" s="22">
        <f>'DATOS MENSUALES'!F731</f>
        <v>1.52810504343</v>
      </c>
      <c r="H38" s="22">
        <f>'DATOS MENSUALES'!F732</f>
        <v>0.533740758705</v>
      </c>
      <c r="I38" s="22">
        <f>'DATOS MENSUALES'!F733</f>
        <v>0.252809875824</v>
      </c>
      <c r="J38" s="22">
        <f>'DATOS MENSUALES'!F734</f>
        <v>0.106418094846</v>
      </c>
      <c r="K38" s="22">
        <f>'DATOS MENSUALES'!F735</f>
        <v>0.058435472256</v>
      </c>
      <c r="L38" s="22">
        <f>'DATOS MENSUALES'!F736</f>
        <v>0.039767013911</v>
      </c>
      <c r="M38" s="22">
        <f>'DATOS MENSUALES'!F737</f>
        <v>0.02456132042</v>
      </c>
      <c r="N38" s="22">
        <f t="shared" si="11"/>
        <v>6.460325154642001</v>
      </c>
      <c r="O38" s="23"/>
      <c r="P38" s="60">
        <f t="shared" si="13"/>
        <v>-0.0005599783638015939</v>
      </c>
      <c r="Q38" s="60">
        <f t="shared" si="14"/>
        <v>0.14734363379968266</v>
      </c>
      <c r="R38" s="60">
        <f t="shared" si="15"/>
        <v>0.3435162148429306</v>
      </c>
      <c r="S38" s="60">
        <f t="shared" si="16"/>
        <v>1.3711521540479839</v>
      </c>
      <c r="T38" s="60">
        <f t="shared" si="17"/>
        <v>0.0704809789573058</v>
      </c>
      <c r="U38" s="60">
        <f t="shared" si="18"/>
        <v>1.888412890547727</v>
      </c>
      <c r="V38" s="60">
        <f t="shared" si="19"/>
        <v>0.003824854059579537</v>
      </c>
      <c r="W38" s="60">
        <f t="shared" si="20"/>
        <v>-0.00025319945130307137</v>
      </c>
      <c r="X38" s="60">
        <f t="shared" si="21"/>
        <v>-0.0011645241678739202</v>
      </c>
      <c r="Y38" s="60">
        <f t="shared" si="22"/>
        <v>-0.0002233768463580405</v>
      </c>
      <c r="Z38" s="60">
        <f t="shared" si="23"/>
        <v>-2.1611160193105167E-05</v>
      </c>
      <c r="AA38" s="60">
        <f t="shared" si="24"/>
        <v>-1.6714064561528927E-05</v>
      </c>
      <c r="AB38" s="60">
        <f t="shared" si="25"/>
        <v>54.00934342636859</v>
      </c>
    </row>
    <row r="39" spans="1:28" s="24" customFormat="1" ht="12.75">
      <c r="A39" s="21" t="s">
        <v>89</v>
      </c>
      <c r="B39" s="22">
        <f>'DATOS MENSUALES'!F738</f>
        <v>0.077452107304</v>
      </c>
      <c r="C39" s="22">
        <f>'DATOS MENSUALES'!F739</f>
        <v>0.045959786033</v>
      </c>
      <c r="D39" s="22">
        <f>'DATOS MENSUALES'!F740</f>
        <v>0.02585980674</v>
      </c>
      <c r="E39" s="22">
        <f>'DATOS MENSUALES'!F741</f>
        <v>0.0288235304</v>
      </c>
      <c r="F39" s="22">
        <f>'DATOS MENSUALES'!F742</f>
        <v>0.030757562838</v>
      </c>
      <c r="G39" s="22">
        <f>'DATOS MENSUALES'!F743</f>
        <v>0.0462761334</v>
      </c>
      <c r="H39" s="22">
        <f>'DATOS MENSUALES'!F744</f>
        <v>0.036345540744</v>
      </c>
      <c r="I39" s="22">
        <f>'DATOS MENSUALES'!F745</f>
        <v>0.04878201468</v>
      </c>
      <c r="J39" s="22">
        <f>'DATOS MENSUALES'!F746</f>
        <v>0.03806809182</v>
      </c>
      <c r="K39" s="22">
        <f>'DATOS MENSUALES'!F747</f>
        <v>0.025165988444</v>
      </c>
      <c r="L39" s="22">
        <f>'DATOS MENSUALES'!F748</f>
        <v>0.023800869558</v>
      </c>
      <c r="M39" s="22">
        <f>'DATOS MENSUALES'!F749</f>
        <v>0.02184498351</v>
      </c>
      <c r="N39" s="22">
        <f t="shared" si="11"/>
        <v>0.4491364154709999</v>
      </c>
      <c r="O39" s="23"/>
      <c r="P39" s="60">
        <f t="shared" si="13"/>
        <v>-0.00020278650924288933</v>
      </c>
      <c r="Q39" s="60">
        <f t="shared" si="14"/>
        <v>-0.0036110192687417515</v>
      </c>
      <c r="R39" s="60">
        <f t="shared" si="15"/>
        <v>-0.030134370063921508</v>
      </c>
      <c r="S39" s="60">
        <f t="shared" si="16"/>
        <v>-0.019480911554553608</v>
      </c>
      <c r="T39" s="60">
        <f t="shared" si="17"/>
        <v>-0.014721285103235794</v>
      </c>
      <c r="U39" s="60">
        <f t="shared" si="18"/>
        <v>-0.01484875247570603</v>
      </c>
      <c r="V39" s="60">
        <f t="shared" si="19"/>
        <v>-0.039654146698389195</v>
      </c>
      <c r="W39" s="60">
        <f t="shared" si="20"/>
        <v>-0.01909657597053515</v>
      </c>
      <c r="X39" s="60">
        <f t="shared" si="21"/>
        <v>-0.00522799633092203</v>
      </c>
      <c r="Y39" s="60">
        <f t="shared" si="22"/>
        <v>-0.0008291240967698148</v>
      </c>
      <c r="Z39" s="60">
        <f t="shared" si="23"/>
        <v>-8.414555529134375E-05</v>
      </c>
      <c r="AA39" s="60">
        <f t="shared" si="24"/>
        <v>-2.2627188503507056E-05</v>
      </c>
      <c r="AB39" s="60">
        <f t="shared" si="25"/>
        <v>-11.107592616288171</v>
      </c>
    </row>
    <row r="40" spans="1:28" s="24" customFormat="1" ht="12.75">
      <c r="A40" s="21" t="s">
        <v>90</v>
      </c>
      <c r="B40" s="22">
        <f>'DATOS MENSUALES'!F750</f>
        <v>0.081720308428</v>
      </c>
      <c r="C40" s="22">
        <f>'DATOS MENSUALES'!F751</f>
        <v>0.202004845999</v>
      </c>
      <c r="D40" s="22">
        <f>'DATOS MENSUALES'!F752</f>
        <v>0.330080514008</v>
      </c>
      <c r="E40" s="22">
        <f>'DATOS MENSUALES'!F753</f>
        <v>0.301863452778</v>
      </c>
      <c r="F40" s="22">
        <f>'DATOS MENSUALES'!F754</f>
        <v>0.257273011152</v>
      </c>
      <c r="G40" s="22">
        <f>'DATOS MENSUALES'!F755</f>
        <v>0.21888935901</v>
      </c>
      <c r="H40" s="22">
        <f>'DATOS MENSUALES'!F756</f>
        <v>0.17934813687</v>
      </c>
      <c r="I40" s="22">
        <f>'DATOS MENSUALES'!F757</f>
        <v>0.079878156658</v>
      </c>
      <c r="J40" s="22">
        <f>'DATOS MENSUALES'!F758</f>
        <v>0.038190067284</v>
      </c>
      <c r="K40" s="22">
        <f>'DATOS MENSUALES'!F759</f>
        <v>0.0174119028</v>
      </c>
      <c r="L40" s="22">
        <f>'DATOS MENSUALES'!F760</f>
        <v>0.012095674053</v>
      </c>
      <c r="M40" s="22">
        <f>'DATOS MENSUALES'!F761</f>
        <v>0.021587661612</v>
      </c>
      <c r="N40" s="22">
        <f t="shared" si="11"/>
        <v>1.7403430906520003</v>
      </c>
      <c r="O40" s="23"/>
      <c r="P40" s="60">
        <f t="shared" si="13"/>
        <v>-0.00016172269597325065</v>
      </c>
      <c r="Q40" s="60">
        <f t="shared" si="14"/>
        <v>1.812842231985792E-08</v>
      </c>
      <c r="R40" s="60">
        <f t="shared" si="15"/>
        <v>-3.3799165810243964E-07</v>
      </c>
      <c r="S40" s="60">
        <f t="shared" si="16"/>
        <v>6.24359761354422E-08</v>
      </c>
      <c r="T40" s="60">
        <f t="shared" si="17"/>
        <v>-6.4024358440664335E-06</v>
      </c>
      <c r="U40" s="60">
        <f t="shared" si="18"/>
        <v>-0.0003918418769824993</v>
      </c>
      <c r="V40" s="60">
        <f t="shared" si="19"/>
        <v>-0.00776287076537083</v>
      </c>
      <c r="W40" s="60">
        <f t="shared" si="20"/>
        <v>-0.013176927080505982</v>
      </c>
      <c r="X40" s="60">
        <f t="shared" si="21"/>
        <v>-0.005216981479040962</v>
      </c>
      <c r="Y40" s="60">
        <f t="shared" si="22"/>
        <v>-0.0010518402418293017</v>
      </c>
      <c r="Z40" s="60">
        <f t="shared" si="23"/>
        <v>-0.0001711911802196061</v>
      </c>
      <c r="AA40" s="60">
        <f t="shared" si="24"/>
        <v>-2.325039241235248E-05</v>
      </c>
      <c r="AB40" s="60">
        <f t="shared" si="25"/>
        <v>-0.8305864579724256</v>
      </c>
    </row>
    <row r="41" spans="1:28" s="24" customFormat="1" ht="12.75">
      <c r="A41" s="21" t="s">
        <v>91</v>
      </c>
      <c r="B41" s="22">
        <f>'DATOS MENSUALES'!F762</f>
        <v>0.157249668132</v>
      </c>
      <c r="C41" s="22">
        <f>'DATOS MENSUALES'!F763</f>
        <v>0.099132801036</v>
      </c>
      <c r="D41" s="22">
        <f>'DATOS MENSUALES'!F764</f>
        <v>0.067979118996</v>
      </c>
      <c r="E41" s="22">
        <f>'DATOS MENSUALES'!F765</f>
        <v>0.414715712199</v>
      </c>
      <c r="F41" s="22">
        <f>'DATOS MENSUALES'!F766</f>
        <v>0.405340640075</v>
      </c>
      <c r="G41" s="22">
        <f>'DATOS MENSUALES'!F767</f>
        <v>0.523095550908</v>
      </c>
      <c r="H41" s="22">
        <f>'DATOS MENSUALES'!F768</f>
        <v>0.698050850792</v>
      </c>
      <c r="I41" s="22">
        <f>'DATOS MENSUALES'!F769</f>
        <v>0.455207277258</v>
      </c>
      <c r="J41" s="22">
        <f>'DATOS MENSUALES'!F770</f>
        <v>0.265075918316</v>
      </c>
      <c r="K41" s="22">
        <f>'DATOS MENSUALES'!F771</f>
        <v>0.10618438851</v>
      </c>
      <c r="L41" s="22">
        <f>'DATOS MENSUALES'!F772</f>
        <v>0.051628912328</v>
      </c>
      <c r="M41" s="22">
        <f>'DATOS MENSUALES'!F773</f>
        <v>0.026812933458</v>
      </c>
      <c r="N41" s="22">
        <f t="shared" si="11"/>
        <v>3.2704737720079993</v>
      </c>
      <c r="O41" s="23"/>
      <c r="P41" s="60">
        <f t="shared" si="13"/>
        <v>9.323139942453378E-06</v>
      </c>
      <c r="Q41" s="60">
        <f t="shared" si="14"/>
        <v>-0.0010073706060871952</v>
      </c>
      <c r="R41" s="60">
        <f t="shared" si="15"/>
        <v>-0.019479691385802918</v>
      </c>
      <c r="S41" s="60">
        <f t="shared" si="16"/>
        <v>0.001594208008389113</v>
      </c>
      <c r="T41" s="60">
        <f t="shared" si="17"/>
        <v>0.0021716929609455994</v>
      </c>
      <c r="U41" s="60">
        <f t="shared" si="18"/>
        <v>0.01233118122450321</v>
      </c>
      <c r="V41" s="60">
        <f t="shared" si="19"/>
        <v>0.03298309213710881</v>
      </c>
      <c r="W41" s="60">
        <f t="shared" si="20"/>
        <v>0.0026933790251418292</v>
      </c>
      <c r="X41" s="60">
        <f t="shared" si="21"/>
        <v>0.0001526983949084422</v>
      </c>
      <c r="Y41" s="60">
        <f t="shared" si="22"/>
        <v>-2.159942568977614E-06</v>
      </c>
      <c r="Z41" s="60">
        <f t="shared" si="23"/>
        <v>-4.090189105528531E-06</v>
      </c>
      <c r="AA41" s="60">
        <f t="shared" si="24"/>
        <v>-1.2675782359044605E-05</v>
      </c>
      <c r="AB41" s="60">
        <f t="shared" si="25"/>
        <v>0.20551453200883765</v>
      </c>
    </row>
    <row r="42" spans="1:28" s="24" customFormat="1" ht="12.75">
      <c r="A42" s="21" t="s">
        <v>92</v>
      </c>
      <c r="B42" s="22">
        <f>'DATOS MENSUALES'!F774</f>
        <v>0.144693492948</v>
      </c>
      <c r="C42" s="22">
        <f>'DATOS MENSUALES'!F775</f>
        <v>0.072283222469</v>
      </c>
      <c r="D42" s="22">
        <f>'DATOS MENSUALES'!F776</f>
        <v>0.062185801475</v>
      </c>
      <c r="E42" s="22">
        <f>'DATOS MENSUALES'!F777</f>
        <v>0.036816096356</v>
      </c>
      <c r="F42" s="22">
        <f>'DATOS MENSUALES'!F778</f>
        <v>0.026641194332</v>
      </c>
      <c r="G42" s="22">
        <f>'DATOS MENSUALES'!F779</f>
        <v>0.05231854755</v>
      </c>
      <c r="H42" s="22">
        <f>'DATOS MENSUALES'!F780</f>
        <v>0.07479727164</v>
      </c>
      <c r="I42" s="22">
        <f>'DATOS MENSUALES'!F781</f>
        <v>0.054810118818</v>
      </c>
      <c r="J42" s="22">
        <f>'DATOS MENSUALES'!F782</f>
        <v>0.042049828964</v>
      </c>
      <c r="K42" s="22">
        <f>'DATOS MENSUALES'!F783</f>
        <v>0.031475422952</v>
      </c>
      <c r="L42" s="22">
        <f>'DATOS MENSUALES'!F784</f>
        <v>0.022704377906</v>
      </c>
      <c r="M42" s="22">
        <f>'DATOS MENSUALES'!F785</f>
        <v>0.014144578582</v>
      </c>
      <c r="N42" s="22">
        <f>SUM(B42:M42)</f>
        <v>0.6349199539920001</v>
      </c>
      <c r="O42" s="23"/>
      <c r="P42" s="60">
        <f t="shared" si="13"/>
        <v>6.121090767359956E-07</v>
      </c>
      <c r="Q42" s="60">
        <f t="shared" si="14"/>
        <v>-0.0020529669354266947</v>
      </c>
      <c r="R42" s="60">
        <f t="shared" si="15"/>
        <v>-0.02076523632213215</v>
      </c>
      <c r="S42" s="60">
        <f t="shared" si="16"/>
        <v>-0.01779597785981451</v>
      </c>
      <c r="T42" s="60">
        <f t="shared" si="17"/>
        <v>-0.015475577727302589</v>
      </c>
      <c r="U42" s="60">
        <f t="shared" si="18"/>
        <v>-0.013780342129555954</v>
      </c>
      <c r="V42" s="60">
        <f t="shared" si="19"/>
        <v>-0.02769572428895528</v>
      </c>
      <c r="W42" s="60">
        <f t="shared" si="20"/>
        <v>-0.017833466243509878</v>
      </c>
      <c r="X42" s="60">
        <f t="shared" si="21"/>
        <v>-0.004876369154450699</v>
      </c>
      <c r="Y42" s="60">
        <f t="shared" si="22"/>
        <v>-0.000673038021061237</v>
      </c>
      <c r="Z42" s="60">
        <f t="shared" si="23"/>
        <v>-9.0621490013354E-05</v>
      </c>
      <c r="AA42" s="60">
        <f t="shared" si="24"/>
        <v>-4.659607648087831E-05</v>
      </c>
      <c r="AB42" s="60">
        <f t="shared" si="25"/>
        <v>-8.557562566028533</v>
      </c>
    </row>
    <row r="43" spans="1:28" s="24" customFormat="1" ht="12.75">
      <c r="A43" s="21" t="s">
        <v>93</v>
      </c>
      <c r="B43" s="22">
        <f>'DATOS MENSUALES'!F786</f>
        <v>0.345580404708</v>
      </c>
      <c r="C43" s="22">
        <f>'DATOS MENSUALES'!F787</f>
        <v>0.216195303492</v>
      </c>
      <c r="D43" s="22">
        <f>'DATOS MENSUALES'!F788</f>
        <v>0.266074015892</v>
      </c>
      <c r="E43" s="22">
        <f>'DATOS MENSUALES'!F789</f>
        <v>0.109947958476</v>
      </c>
      <c r="F43" s="22">
        <f>'DATOS MENSUALES'!F790</f>
        <v>0.197440650729</v>
      </c>
      <c r="G43" s="22">
        <f>'DATOS MENSUALES'!F791</f>
        <v>0.286851976509</v>
      </c>
      <c r="H43" s="22">
        <f>'DATOS MENSUALES'!F792</f>
        <v>0.27560517831</v>
      </c>
      <c r="I43" s="22">
        <f>'DATOS MENSUALES'!F793</f>
        <v>0.159510026432</v>
      </c>
      <c r="J43" s="22">
        <f>'DATOS MENSUALES'!F794</f>
        <v>0.188891756592</v>
      </c>
      <c r="K43" s="22">
        <f>'DATOS MENSUALES'!F795</f>
        <v>0.088663208348</v>
      </c>
      <c r="L43" s="22">
        <f>'DATOS MENSUALES'!F796</f>
        <v>0.044050650948</v>
      </c>
      <c r="M43" s="22">
        <f>'DATOS MENSUALES'!F797</f>
        <v>0.0263947656</v>
      </c>
      <c r="N43" s="22">
        <f>SUM(B43:M43)</f>
        <v>2.205205896036</v>
      </c>
      <c r="O43" s="23"/>
      <c r="P43" s="60">
        <f t="shared" si="13"/>
        <v>0.009178900405213176</v>
      </c>
      <c r="Q43" s="60">
        <f t="shared" si="14"/>
        <v>4.7563944019572466E-06</v>
      </c>
      <c r="R43" s="60">
        <f t="shared" si="15"/>
        <v>-0.00035749166059106263</v>
      </c>
      <c r="S43" s="60">
        <f t="shared" si="16"/>
        <v>-0.006639196657303395</v>
      </c>
      <c r="T43" s="60">
        <f t="shared" si="17"/>
        <v>-0.0004819100515854633</v>
      </c>
      <c r="U43" s="60">
        <f t="shared" si="18"/>
        <v>-1.417185962629443E-07</v>
      </c>
      <c r="V43" s="60">
        <f t="shared" si="19"/>
        <v>-0.0010533318412806873</v>
      </c>
      <c r="W43" s="60">
        <f t="shared" si="20"/>
        <v>-0.003837704837872363</v>
      </c>
      <c r="X43" s="60">
        <f t="shared" si="21"/>
        <v>-1.1750522749332846E-05</v>
      </c>
      <c r="Y43" s="60">
        <f t="shared" si="22"/>
        <v>-2.8226845863371696E-05</v>
      </c>
      <c r="Z43" s="60">
        <f t="shared" si="23"/>
        <v>-1.309534585522181E-05</v>
      </c>
      <c r="AA43" s="60">
        <f t="shared" si="24"/>
        <v>-1.3370093363201536E-05</v>
      </c>
      <c r="AB43" s="60">
        <f t="shared" si="25"/>
        <v>-0.10726539343034666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0.0871993496836021</v>
      </c>
      <c r="Q44" s="61">
        <f aca="true" t="shared" si="26" ref="Q44:AB44">SUM(Q18:Q43)</f>
        <v>0.2189977277085781</v>
      </c>
      <c r="R44" s="61">
        <f t="shared" si="26"/>
        <v>4.913550644443668</v>
      </c>
      <c r="S44" s="61">
        <f t="shared" si="26"/>
        <v>2.103017831886114</v>
      </c>
      <c r="T44" s="61">
        <f t="shared" si="26"/>
        <v>0.37915683909282927</v>
      </c>
      <c r="U44" s="61">
        <f t="shared" si="26"/>
        <v>1.9287900226591028</v>
      </c>
      <c r="V44" s="61">
        <f t="shared" si="26"/>
        <v>2.341684829588963</v>
      </c>
      <c r="W44" s="61">
        <f t="shared" si="26"/>
        <v>1.4249544917149095</v>
      </c>
      <c r="X44" s="61">
        <f t="shared" si="26"/>
        <v>1.4515444425629067</v>
      </c>
      <c r="Y44" s="61">
        <f t="shared" si="26"/>
        <v>0.1562762242906927</v>
      </c>
      <c r="Z44" s="61">
        <f t="shared" si="26"/>
        <v>0.009165421964190148</v>
      </c>
      <c r="AA44" s="61">
        <f t="shared" si="26"/>
        <v>0.0006356762489995244</v>
      </c>
      <c r="AB44" s="61">
        <f t="shared" si="26"/>
        <v>291.01224135567537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357 - Río Madre desde cabecera hasta confluencia con río Duero.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0.21563245503810605</v>
      </c>
      <c r="C5" s="43">
        <f>'ANUAL (Acum. S.LARGA)'!C6</f>
        <v>0.29676434294866655</v>
      </c>
      <c r="D5" s="43">
        <f>'ANUAL (Acum. S.LARGA)'!D6</f>
        <v>0.47448666011204566</v>
      </c>
      <c r="E5" s="43">
        <f>'ANUAL (Acum. S.LARGA)'!E6</f>
        <v>0.5447018277887877</v>
      </c>
      <c r="F5" s="43">
        <f>'ANUAL (Acum. S.LARGA)'!F6</f>
        <v>0.7182061374084092</v>
      </c>
      <c r="G5" s="43">
        <f>'ANUAL (Acum. S.LARGA)'!G6</f>
        <v>0.8033883197086061</v>
      </c>
      <c r="H5" s="43">
        <f>'ANUAL (Acum. S.LARGA)'!H6</f>
        <v>0.7239730309659549</v>
      </c>
      <c r="I5" s="43">
        <f>'ANUAL (Acum. S.LARGA)'!I6</f>
        <v>0.6598110493429847</v>
      </c>
      <c r="J5" s="43">
        <f>'ANUAL (Acum. S.LARGA)'!J6</f>
        <v>0.3952807620576363</v>
      </c>
      <c r="K5" s="43">
        <f>'ANUAL (Acum. S.LARGA)'!K6</f>
        <v>0.2045036789705151</v>
      </c>
      <c r="L5" s="43">
        <f>'ANUAL (Acum. S.LARGA)'!L6</f>
        <v>0.10766578905525755</v>
      </c>
      <c r="M5" s="43">
        <f>'ANUAL (Acum. S.LARGA)'!M6</f>
        <v>0.0962300044616061</v>
      </c>
      <c r="N5" s="43">
        <f>'ANUAL (Acum. S.LARGA)'!N6</f>
        <v>5.240644057858577</v>
      </c>
    </row>
    <row r="6" spans="1:14" ht="12.75">
      <c r="A6" s="13" t="s">
        <v>111</v>
      </c>
      <c r="B6" s="43">
        <f>'ANUAL (Acum. S.CORTA)'!B6</f>
        <v>0.13620280382742306</v>
      </c>
      <c r="C6" s="43">
        <f>'ANUAL (Acum. S.CORTA)'!C6</f>
        <v>0.19937788674480775</v>
      </c>
      <c r="D6" s="43">
        <f>'ANUAL (Acum. S.CORTA)'!D6</f>
        <v>0.33704627646953844</v>
      </c>
      <c r="E6" s="43">
        <f>'ANUAL (Acum. S.CORTA)'!E6</f>
        <v>0.2978963056983846</v>
      </c>
      <c r="F6" s="43">
        <f>'ANUAL (Acum. S.CORTA)'!F6</f>
        <v>0.2758417216432307</v>
      </c>
      <c r="G6" s="43">
        <f>'ANUAL (Acum. S.CORTA)'!G6</f>
        <v>0.29206563140299996</v>
      </c>
      <c r="H6" s="43">
        <f>'ANUAL (Acum. S.CORTA)'!H6</f>
        <v>0.37735220750503845</v>
      </c>
      <c r="I6" s="43">
        <f>'ANUAL (Acum. S.CORTA)'!I6</f>
        <v>0.3160735270555</v>
      </c>
      <c r="J6" s="43">
        <f>'ANUAL (Acum. S.CORTA)'!J6</f>
        <v>0.2116262734485</v>
      </c>
      <c r="K6" s="43">
        <f>'ANUAL (Acum. S.CORTA)'!K6</f>
        <v>0.11911088208307692</v>
      </c>
      <c r="L6" s="43">
        <f>'ANUAL (Acum. S.CORTA)'!L6</f>
        <v>0.06762134247830773</v>
      </c>
      <c r="M6" s="43">
        <f>'ANUAL (Acum. S.CORTA)'!M6</f>
        <v>0.0501291595511154</v>
      </c>
      <c r="N6" s="43">
        <f>'ANUAL (Acum. S.CORTA)'!N6</f>
        <v>2.6803440179079234</v>
      </c>
    </row>
    <row r="7" spans="1:14" ht="12.75">
      <c r="A7" s="13" t="s">
        <v>116</v>
      </c>
      <c r="B7" s="44">
        <f>(B5-B6)/B5*100</f>
        <v>36.835666132283464</v>
      </c>
      <c r="C7" s="44">
        <f aca="true" t="shared" si="0" ref="C7:N7">(C5-C6)/C5*100</f>
        <v>32.81609078645423</v>
      </c>
      <c r="D7" s="44">
        <f t="shared" si="0"/>
        <v>28.966121747248263</v>
      </c>
      <c r="E7" s="44">
        <f t="shared" si="0"/>
        <v>45.310206336613184</v>
      </c>
      <c r="F7" s="44">
        <f t="shared" si="0"/>
        <v>61.59295955913382</v>
      </c>
      <c r="G7" s="44">
        <f t="shared" si="0"/>
        <v>63.64577076388988</v>
      </c>
      <c r="H7" s="44">
        <f t="shared" si="0"/>
        <v>47.87758778782692</v>
      </c>
      <c r="I7" s="44">
        <f t="shared" si="0"/>
        <v>52.0963573783382</v>
      </c>
      <c r="J7" s="44">
        <f t="shared" si="0"/>
        <v>46.46178267141609</v>
      </c>
      <c r="K7" s="44">
        <f t="shared" si="0"/>
        <v>41.75611769788745</v>
      </c>
      <c r="L7" s="44">
        <f t="shared" si="0"/>
        <v>37.19328760633307</v>
      </c>
      <c r="M7" s="44">
        <f t="shared" si="0"/>
        <v>47.90693419211472</v>
      </c>
      <c r="N7" s="44">
        <f t="shared" si="0"/>
        <v>48.854682968047996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0.20269450773581968</v>
      </c>
      <c r="C10" s="43">
        <f aca="true" t="shared" si="1" ref="C10:M10">0.94*C5</f>
        <v>0.27895848237174653</v>
      </c>
      <c r="D10" s="43">
        <f t="shared" si="1"/>
        <v>0.44601746050532287</v>
      </c>
      <c r="E10" s="43">
        <f t="shared" si="1"/>
        <v>0.5120197181214604</v>
      </c>
      <c r="F10" s="43">
        <f t="shared" si="1"/>
        <v>0.6751137691639046</v>
      </c>
      <c r="G10" s="43">
        <f t="shared" si="1"/>
        <v>0.7551850205260897</v>
      </c>
      <c r="H10" s="43">
        <f t="shared" si="1"/>
        <v>0.6805346491079975</v>
      </c>
      <c r="I10" s="43">
        <f t="shared" si="1"/>
        <v>0.6202223863824056</v>
      </c>
      <c r="J10" s="43">
        <f t="shared" si="1"/>
        <v>0.37156391633417807</v>
      </c>
      <c r="K10" s="43">
        <f t="shared" si="1"/>
        <v>0.1922334582322842</v>
      </c>
      <c r="L10" s="43">
        <f t="shared" si="1"/>
        <v>0.1012058417119421</v>
      </c>
      <c r="M10" s="43">
        <f t="shared" si="1"/>
        <v>0.09045620419390972</v>
      </c>
      <c r="N10" s="43">
        <f>SUM(B10:M10)</f>
        <v>4.926205414387061</v>
      </c>
    </row>
    <row r="11" spans="1:14" ht="12.75">
      <c r="A11" s="13" t="s">
        <v>111</v>
      </c>
      <c r="B11" s="43">
        <f>0.94*B6</f>
        <v>0.12803063559777766</v>
      </c>
      <c r="C11" s="43">
        <f aca="true" t="shared" si="2" ref="C11:M11">0.94*C6</f>
        <v>0.18741521354011928</v>
      </c>
      <c r="D11" s="43">
        <f t="shared" si="2"/>
        <v>0.3168234998813661</v>
      </c>
      <c r="E11" s="43">
        <f t="shared" si="2"/>
        <v>0.28002252735648153</v>
      </c>
      <c r="F11" s="43">
        <f t="shared" si="2"/>
        <v>0.2592912183446368</v>
      </c>
      <c r="G11" s="43">
        <f t="shared" si="2"/>
        <v>0.27454169351881996</v>
      </c>
      <c r="H11" s="43">
        <f t="shared" si="2"/>
        <v>0.35471107505473615</v>
      </c>
      <c r="I11" s="43">
        <f t="shared" si="2"/>
        <v>0.29710911543217</v>
      </c>
      <c r="J11" s="43">
        <f t="shared" si="2"/>
        <v>0.19892869704158997</v>
      </c>
      <c r="K11" s="43">
        <f t="shared" si="2"/>
        <v>0.1119642291580923</v>
      </c>
      <c r="L11" s="43">
        <f t="shared" si="2"/>
        <v>0.06356406192960926</v>
      </c>
      <c r="M11" s="43">
        <f t="shared" si="2"/>
        <v>0.04712140997804848</v>
      </c>
      <c r="N11" s="43">
        <f>SUM(B11:M11)</f>
        <v>2.5195233768334475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0.00158230968</v>
      </c>
      <c r="C14" s="43">
        <f>'ANUAL (Acum. S.LARGA)'!C4</f>
        <v>0.013083845106</v>
      </c>
      <c r="D14" s="43">
        <f>'ANUAL (Acum. S.LARGA)'!D4</f>
        <v>0.02585980674</v>
      </c>
      <c r="E14" s="43">
        <f>'ANUAL (Acum. S.LARGA)'!E4</f>
        <v>0.019020010548</v>
      </c>
      <c r="F14" s="43">
        <f>'ANUAL (Acum. S.LARGA)'!F4</f>
        <v>0.01630459194</v>
      </c>
      <c r="G14" s="43">
        <f>'ANUAL (Acum. S.LARGA)'!G4</f>
        <v>0.019088461155</v>
      </c>
      <c r="H14" s="43">
        <f>'ANUAL (Acum. S.LARGA)'!H4</f>
        <v>0.029640927708</v>
      </c>
      <c r="I14" s="43">
        <f>'ANUAL (Acum. S.LARGA)'!I4</f>
        <v>0.027806852656</v>
      </c>
      <c r="J14" s="43">
        <f>'ANUAL (Acum. S.LARGA)'!J4</f>
        <v>0.0165941313</v>
      </c>
      <c r="K14" s="43">
        <f>'ANUAL (Acum. S.LARGA)'!K4</f>
        <v>0.007028741832</v>
      </c>
      <c r="L14" s="43">
        <f>'ANUAL (Acum. S.LARGA)'!L4</f>
        <v>0.00325181742</v>
      </c>
      <c r="M14" s="43">
        <f>'ANUAL (Acum. S.LARGA)'!M4</f>
        <v>0.0022287357</v>
      </c>
      <c r="N14" s="43">
        <f>'ANUAL (Acum. S.LARGA)'!N4</f>
        <v>0.4491364154709999</v>
      </c>
    </row>
    <row r="15" spans="1:14" ht="12.75">
      <c r="A15" s="13" t="s">
        <v>111</v>
      </c>
      <c r="B15" s="43">
        <f>'ANUAL (Acum. S.CORTA)'!B4</f>
        <v>0.00158230968</v>
      </c>
      <c r="C15" s="43">
        <f>'ANUAL (Acum. S.CORTA)'!C4</f>
        <v>0.013083845106</v>
      </c>
      <c r="D15" s="43">
        <f>'ANUAL (Acum. S.CORTA)'!D4</f>
        <v>0.02585980674</v>
      </c>
      <c r="E15" s="43">
        <f>'ANUAL (Acum. S.CORTA)'!E4</f>
        <v>0.019020010548</v>
      </c>
      <c r="F15" s="43">
        <f>'ANUAL (Acum. S.CORTA)'!F4</f>
        <v>0.01630459194</v>
      </c>
      <c r="G15" s="43">
        <f>'ANUAL (Acum. S.CORTA)'!G4</f>
        <v>0.019088461155</v>
      </c>
      <c r="H15" s="43">
        <f>'ANUAL (Acum. S.CORTA)'!H4</f>
        <v>0.029640927708</v>
      </c>
      <c r="I15" s="43">
        <f>'ANUAL (Acum. S.CORTA)'!I4</f>
        <v>0.027806852656</v>
      </c>
      <c r="J15" s="43">
        <f>'ANUAL (Acum. S.CORTA)'!J4</f>
        <v>0.0165941313</v>
      </c>
      <c r="K15" s="43">
        <f>'ANUAL (Acum. S.CORTA)'!K4</f>
        <v>0.007028741832</v>
      </c>
      <c r="L15" s="43">
        <f>'ANUAL (Acum. S.CORTA)'!L4</f>
        <v>0.00325181742</v>
      </c>
      <c r="M15" s="43">
        <f>'ANUAL (Acum. S.CORTA)'!M4</f>
        <v>0.0022287357</v>
      </c>
      <c r="N15" s="43">
        <f>'ANUAL (Acum. S.CORTA)'!N4</f>
        <v>0.4491364154709999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3.376027288508</v>
      </c>
      <c r="C18" s="43">
        <f>'ANUAL (Acum. S.LARGA)'!C5</f>
        <v>2.14745805696</v>
      </c>
      <c r="D18" s="43">
        <f>'ANUAL (Acum. S.LARGA)'!D5</f>
        <v>2.701141978002</v>
      </c>
      <c r="E18" s="43">
        <f>'ANUAL (Acum. S.LARGA)'!E5</f>
        <v>3.945156026292</v>
      </c>
      <c r="F18" s="43">
        <f>'ANUAL (Acum. S.LARGA)'!F5</f>
        <v>8.743537660455</v>
      </c>
      <c r="G18" s="43">
        <f>'ANUAL (Acum. S.LARGA)'!G5</f>
        <v>8.105395348085</v>
      </c>
      <c r="H18" s="43">
        <f>'ANUAL (Acum. S.LARGA)'!H5</f>
        <v>5.206309473882</v>
      </c>
      <c r="I18" s="43">
        <f>'ANUAL (Acum. S.LARGA)'!I5</f>
        <v>6.34852181132</v>
      </c>
      <c r="J18" s="43">
        <f>'ANUAL (Acum. S.LARGA)'!J5</f>
        <v>3.192020366152</v>
      </c>
      <c r="K18" s="43">
        <f>'ANUAL (Acum. S.LARGA)'!K5</f>
        <v>1.445446563414</v>
      </c>
      <c r="L18" s="43">
        <f>'ANUAL (Acum. S.LARGA)'!L5</f>
        <v>0.52172547324</v>
      </c>
      <c r="M18" s="43">
        <f>'ANUAL (Acum. S.LARGA)'!M5</f>
        <v>0.505044522321</v>
      </c>
      <c r="N18" s="43">
        <f>'ANUAL (Acum. S.LARGA)'!N5</f>
        <v>36.074590328485</v>
      </c>
    </row>
    <row r="19" spans="1:14" ht="12.75">
      <c r="A19" s="13" t="s">
        <v>111</v>
      </c>
      <c r="B19" s="43">
        <f>'ANUAL (Acum. S.CORTA)'!B5</f>
        <v>0.541779435306</v>
      </c>
      <c r="C19" s="43">
        <f>'ANUAL (Acum. S.CORTA)'!C5</f>
        <v>0.727552016496</v>
      </c>
      <c r="D19" s="43">
        <f>'ANUAL (Acum. S.CORTA)'!D5</f>
        <v>1.98974100195</v>
      </c>
      <c r="E19" s="43">
        <f>'ANUAL (Acum. S.CORTA)'!E5</f>
        <v>1.408848105191</v>
      </c>
      <c r="F19" s="43">
        <f>'ANUAL (Acum. S.CORTA)'!F5</f>
        <v>0.876273339368</v>
      </c>
      <c r="G19" s="43">
        <f>'ANUAL (Acum. S.CORTA)'!G5</f>
        <v>1.52810504343</v>
      </c>
      <c r="H19" s="43">
        <f>'ANUAL (Acum. S.CORTA)'!H5</f>
        <v>1.607047461666</v>
      </c>
      <c r="I19" s="43">
        <f>'ANUAL (Acum. S.CORTA)'!I5</f>
        <v>1.424046916461</v>
      </c>
      <c r="J19" s="43">
        <f>'ANUAL (Acum. S.CORTA)'!J5</f>
        <v>1.34283338436</v>
      </c>
      <c r="K19" s="43">
        <f>'ANUAL (Acum. S.CORTA)'!K5</f>
        <v>0.654047279786</v>
      </c>
      <c r="L19" s="43">
        <f>'ANUAL (Acum. S.CORTA)'!L5</f>
        <v>0.256810916141</v>
      </c>
      <c r="M19" s="43">
        <f>'ANUAL (Acum. S.CORTA)'!M5</f>
        <v>0.12183606834</v>
      </c>
      <c r="N19" s="43">
        <f>'ANUAL (Acum. S.CORTA)'!N5</f>
        <v>9.036076614537997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0.114636485035</v>
      </c>
      <c r="C22" s="43">
        <f>'ANUAL (Acum. S.LARGA)'!C9</f>
        <v>0.2066520953825</v>
      </c>
      <c r="D22" s="43">
        <f>'ANUAL (Acum. S.LARGA)'!D9</f>
        <v>0.247425241583</v>
      </c>
      <c r="E22" s="43">
        <f>'ANUAL (Acum. S.LARGA)'!E9</f>
        <v>0.24385921373</v>
      </c>
      <c r="F22" s="43">
        <f>'ANUAL (Acum. S.LARGA)'!F9</f>
        <v>0.3234579883605</v>
      </c>
      <c r="G22" s="43">
        <f>'ANUAL (Acum. S.LARGA)'!G9</f>
        <v>0.4519818213555</v>
      </c>
      <c r="H22" s="43">
        <f>'ANUAL (Acum. S.LARGA)'!H9</f>
        <v>0.5174645152945</v>
      </c>
      <c r="I22" s="43">
        <f>'ANUAL (Acum. S.LARGA)'!I9</f>
        <v>0.45538395262349995</v>
      </c>
      <c r="J22" s="43">
        <f>'ANUAL (Acum. S.LARGA)'!J9</f>
        <v>0.269456962543</v>
      </c>
      <c r="K22" s="43">
        <f>'ANUAL (Acum. S.LARGA)'!K9</f>
        <v>0.15045837470099999</v>
      </c>
      <c r="L22" s="43">
        <f>'ANUAL (Acum. S.LARGA)'!L9</f>
        <v>0.07938660342250001</v>
      </c>
      <c r="M22" s="43">
        <f>'ANUAL (Acum. S.LARGA)'!M9</f>
        <v>0.06665004380850001</v>
      </c>
      <c r="N22" s="43">
        <f>'ANUAL (Acum. S.LARGA)'!N9</f>
        <v>3.335034742294</v>
      </c>
    </row>
    <row r="23" spans="1:14" ht="12.75">
      <c r="A23" s="13" t="s">
        <v>111</v>
      </c>
      <c r="B23" s="43">
        <f>'ANUAL (Acum. S.CORTA)'!B9</f>
        <v>0.0854882093045</v>
      </c>
      <c r="C23" s="43">
        <f>'ANUAL (Acum. S.CORTA)'!C9</f>
        <v>0.096221144628</v>
      </c>
      <c r="D23" s="43">
        <f>'ANUAL (Acum. S.CORTA)'!D9</f>
        <v>0.1958362892905</v>
      </c>
      <c r="E23" s="43">
        <f>'ANUAL (Acum. S.CORTA)'!E9</f>
        <v>0.147188349477</v>
      </c>
      <c r="F23" s="43">
        <f>'ANUAL (Acum. S.CORTA)'!F9</f>
        <v>0.1736861432895</v>
      </c>
      <c r="G23" s="43">
        <f>'ANUAL (Acum. S.CORTA)'!G9</f>
        <v>0.2146642162215</v>
      </c>
      <c r="H23" s="43">
        <f>'ANUAL (Acum. S.CORTA)'!H9</f>
        <v>0.24507809158399999</v>
      </c>
      <c r="I23" s="43">
        <f>'ANUAL (Acum. S.CORTA)'!I9</f>
        <v>0.2498141507095</v>
      </c>
      <c r="J23" s="43">
        <f>'ANUAL (Acum. S.CORTA)'!J9</f>
        <v>0.16944420501399998</v>
      </c>
      <c r="K23" s="43">
        <f>'ANUAL (Acum. S.CORTA)'!K9</f>
        <v>0.08907058936699999</v>
      </c>
      <c r="L23" s="43">
        <f>'ANUAL (Acum. S.CORTA)'!L9</f>
        <v>0.052347517613</v>
      </c>
      <c r="M23" s="43">
        <f>'ANUAL (Acum. S.CORTA)'!M9</f>
        <v>0.036577815032</v>
      </c>
      <c r="N23" s="43">
        <f>'ANUAL (Acum. S.CORTA)'!N9</f>
        <v>2.4239560284035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0.4308934398661257</v>
      </c>
      <c r="C26" s="43">
        <f>'ANUAL (Acum. S.LARGA)'!C12</f>
        <v>0.349277832177626</v>
      </c>
      <c r="D26" s="43">
        <f>'ANUAL (Acum. S.LARGA)'!D12</f>
        <v>0.6071479210993872</v>
      </c>
      <c r="E26" s="43">
        <f>'ANUAL (Acum. S.LARGA)'!E12</f>
        <v>0.7266597181461596</v>
      </c>
      <c r="F26" s="43">
        <f>'ANUAL (Acum. S.LARGA)'!F12</f>
        <v>1.241832100344599</v>
      </c>
      <c r="G26" s="43">
        <f>'ANUAL (Acum. S.LARGA)'!G12</f>
        <v>1.2278172152934947</v>
      </c>
      <c r="H26" s="43">
        <f>'ANUAL (Acum. S.LARGA)'!H12</f>
        <v>0.8166514218041401</v>
      </c>
      <c r="I26" s="43">
        <f>'ANUAL (Acum. S.LARGA)'!I12</f>
        <v>0.9235679086189745</v>
      </c>
      <c r="J26" s="43">
        <f>'ANUAL (Acum. S.LARGA)'!J12</f>
        <v>0.4650539222210742</v>
      </c>
      <c r="K26" s="43">
        <f>'ANUAL (Acum. S.LARGA)'!K12</f>
        <v>0.21122719562877112</v>
      </c>
      <c r="L26" s="43">
        <f>'ANUAL (Acum. S.LARGA)'!L12</f>
        <v>0.08948562133938463</v>
      </c>
      <c r="M26" s="43">
        <f>'ANUAL (Acum. S.LARGA)'!M12</f>
        <v>0.09504027774973867</v>
      </c>
      <c r="N26" s="43">
        <f>'ANUAL (Acum. S.LARGA)'!N12</f>
        <v>5.320589387391343</v>
      </c>
    </row>
    <row r="27" spans="1:14" ht="12.75">
      <c r="A27" s="13" t="s">
        <v>111</v>
      </c>
      <c r="B27" s="43">
        <f>'ANUAL (Acum. S.CORTA)'!B12</f>
        <v>0.13350503187631413</v>
      </c>
      <c r="C27" s="43">
        <f>'ANUAL (Acum. S.CORTA)'!C12</f>
        <v>0.19016993033843357</v>
      </c>
      <c r="D27" s="43">
        <f>'ANUAL (Acum. S.CORTA)'!D12</f>
        <v>0.43198796373028775</v>
      </c>
      <c r="E27" s="43">
        <f>'ANUAL (Acum. S.CORTA)'!E12</f>
        <v>0.36193139951278175</v>
      </c>
      <c r="F27" s="43">
        <f>'ANUAL (Acum. S.CORTA)'!F12</f>
        <v>0.2502802172279323</v>
      </c>
      <c r="G27" s="43">
        <f>'ANUAL (Acum. S.CORTA)'!G12</f>
        <v>0.3237294816822184</v>
      </c>
      <c r="H27" s="43">
        <f>'ANUAL (Acum. S.CORTA)'!H12</f>
        <v>0.38660171694473194</v>
      </c>
      <c r="I27" s="43">
        <f>'ANUAL (Acum. S.CORTA)'!I12</f>
        <v>0.3046742815318222</v>
      </c>
      <c r="J27" s="43">
        <f>'ANUAL (Acum. S.CORTA)'!J12</f>
        <v>0.2598854549345608</v>
      </c>
      <c r="K27" s="43">
        <f>'ANUAL (Acum. S.CORTA)'!K12</f>
        <v>0.13165769314592327</v>
      </c>
      <c r="L27" s="43">
        <f>'ANUAL (Acum. S.CORTA)'!L12</f>
        <v>0.06095772525471465</v>
      </c>
      <c r="M27" s="43">
        <f>'ANUAL (Acum. S.CORTA)'!M12</f>
        <v>0.036072427540505485</v>
      </c>
      <c r="N27" s="43">
        <f>'ANUAL (Acum. S.CORTA)'!N12</f>
        <v>1.9484652328657028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2</v>
      </c>
      <c r="C30" s="43">
        <f>'ANUAL (Acum. S.LARGA)'!C13</f>
        <v>1.18</v>
      </c>
      <c r="D30" s="43">
        <f>'ANUAL (Acum. S.LARGA)'!D13</f>
        <v>1.28</v>
      </c>
      <c r="E30" s="43">
        <f>'ANUAL (Acum. S.LARGA)'!E13</f>
        <v>1.33</v>
      </c>
      <c r="F30" s="43">
        <f>'ANUAL (Acum. S.LARGA)'!F13</f>
        <v>1.73</v>
      </c>
      <c r="G30" s="43">
        <f>'ANUAL (Acum. S.LARGA)'!G13</f>
        <v>1.53</v>
      </c>
      <c r="H30" s="43">
        <f>'ANUAL (Acum. S.LARGA)'!H13</f>
        <v>1.13</v>
      </c>
      <c r="I30" s="43">
        <f>'ANUAL (Acum. S.LARGA)'!I13</f>
        <v>1.4</v>
      </c>
      <c r="J30" s="43">
        <f>'ANUAL (Acum. S.LARGA)'!J13</f>
        <v>1.18</v>
      </c>
      <c r="K30" s="43">
        <f>'ANUAL (Acum. S.LARGA)'!K13</f>
        <v>1.03</v>
      </c>
      <c r="L30" s="43">
        <f>'ANUAL (Acum. S.LARGA)'!L13</f>
        <v>0.83</v>
      </c>
      <c r="M30" s="43">
        <f>'ANUAL (Acum. S.LARGA)'!M13</f>
        <v>0.99</v>
      </c>
      <c r="N30" s="43">
        <f>'ANUAL (Acum. S.LARGA)'!N13</f>
        <v>1.02</v>
      </c>
    </row>
    <row r="31" spans="1:14" ht="12.75">
      <c r="A31" s="13" t="s">
        <v>111</v>
      </c>
      <c r="B31" s="43">
        <f>'ANUAL (Acum. S.CORTA)'!B13</f>
        <v>0.98</v>
      </c>
      <c r="C31" s="43">
        <f>'ANUAL (Acum. S.CORTA)'!C13</f>
        <v>0.95</v>
      </c>
      <c r="D31" s="43">
        <f>'ANUAL (Acum. S.CORTA)'!D13</f>
        <v>1.28</v>
      </c>
      <c r="E31" s="43">
        <f>'ANUAL (Acum. S.CORTA)'!E13</f>
        <v>1.21</v>
      </c>
      <c r="F31" s="43">
        <f>'ANUAL (Acum. S.CORTA)'!F13</f>
        <v>0.91</v>
      </c>
      <c r="G31" s="43">
        <f>'ANUAL (Acum. S.CORTA)'!G13</f>
        <v>1.11</v>
      </c>
      <c r="H31" s="43">
        <f>'ANUAL (Acum. S.CORTA)'!H13</f>
        <v>1.02</v>
      </c>
      <c r="I31" s="43">
        <f>'ANUAL (Acum. S.CORTA)'!I13</f>
        <v>0.96</v>
      </c>
      <c r="J31" s="43">
        <f>'ANUAL (Acum. S.CORTA)'!J13</f>
        <v>1.23</v>
      </c>
      <c r="K31" s="43">
        <f>'ANUAL (Acum. S.CORTA)'!K13</f>
        <v>1.11</v>
      </c>
      <c r="L31" s="43">
        <f>'ANUAL (Acum. S.CORTA)'!L13</f>
        <v>0.9</v>
      </c>
      <c r="M31" s="43">
        <f>'ANUAL (Acum. S.CORTA)'!M13</f>
        <v>0.72</v>
      </c>
      <c r="N31" s="43">
        <f>'ANUAL (Acum. S.CORTA)'!N13</f>
        <v>0.73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6.37633619873142</v>
      </c>
      <c r="C34" s="43">
        <f>'ANUAL (Acum. S.LARGA)'!C14</f>
        <v>3.0650535961046192</v>
      </c>
      <c r="D34" s="43">
        <f>'ANUAL (Acum. S.LARGA)'!D14</f>
        <v>2.1772784631269944</v>
      </c>
      <c r="E34" s="43">
        <f>'ANUAL (Acum. S.LARGA)'!E14</f>
        <v>2.4240375823350417</v>
      </c>
      <c r="F34" s="43">
        <f>'ANUAL (Acum. S.LARGA)'!F14</f>
        <v>4.643755737653443</v>
      </c>
      <c r="G34" s="43">
        <f>'ANUAL (Acum. S.LARGA)'!G14</f>
        <v>4.042884339205419</v>
      </c>
      <c r="H34" s="43">
        <f>'ANUAL (Acum. S.LARGA)'!H14</f>
        <v>3.004000143102523</v>
      </c>
      <c r="I34" s="43">
        <f>'ANUAL (Acum. S.LARGA)'!I14</f>
        <v>4.368775454108324</v>
      </c>
      <c r="J34" s="43">
        <f>'ANUAL (Acum. S.LARGA)'!J14</f>
        <v>3.826967648749172</v>
      </c>
      <c r="K34" s="43">
        <f>'ANUAL (Acum. S.LARGA)'!K14</f>
        <v>3.5064195573310366</v>
      </c>
      <c r="L34" s="43">
        <f>'ANUAL (Acum. S.LARGA)'!L14</f>
        <v>2.016325930527879</v>
      </c>
      <c r="M34" s="43">
        <f>'ANUAL (Acum. S.LARGA)'!M14</f>
        <v>2.380397037673542</v>
      </c>
      <c r="N34" s="43">
        <f>'ANUAL (Acum. S.LARGA)'!N14</f>
        <v>3.333565283992613</v>
      </c>
    </row>
    <row r="35" spans="1:14" ht="12.75">
      <c r="A35" s="13" t="s">
        <v>111</v>
      </c>
      <c r="B35" s="43">
        <f>'ANUAL (Acum. S.CORTA)'!B14</f>
        <v>1.5879705330480698</v>
      </c>
      <c r="C35" s="43">
        <f>'ANUAL (Acum. S.CORTA)'!C14</f>
        <v>1.3798636180925947</v>
      </c>
      <c r="D35" s="43">
        <f>'ANUAL (Acum. S.CORTA)'!D14</f>
        <v>2.6412079448009362</v>
      </c>
      <c r="E35" s="43">
        <f>'ANUAL (Acum. S.CORTA)'!E14</f>
        <v>1.9221455314146396</v>
      </c>
      <c r="F35" s="43">
        <f>'ANUAL (Acum. S.CORTA)'!F14</f>
        <v>1.0480003359967474</v>
      </c>
      <c r="G35" s="43">
        <f>'ANUAL (Acum. S.CORTA)'!G14</f>
        <v>2.463543825838964</v>
      </c>
      <c r="H35" s="43">
        <f>'ANUAL (Acum. S.CORTA)'!H14</f>
        <v>1.756140281477463</v>
      </c>
      <c r="I35" s="43">
        <f>'ANUAL (Acum. S.CORTA)'!I14</f>
        <v>2.1833115146561024</v>
      </c>
      <c r="J35" s="43">
        <f>'ANUAL (Acum. S.CORTA)'!J14</f>
        <v>3.583492609722714</v>
      </c>
      <c r="K35" s="43">
        <f>'ANUAL (Acum. S.CORTA)'!K14</f>
        <v>2.967401307033461</v>
      </c>
      <c r="L35" s="43">
        <f>'ANUAL (Acum. S.CORTA)'!L14</f>
        <v>1.753429484961219</v>
      </c>
      <c r="M35" s="43">
        <f>'ANUAL (Acum. S.CORTA)'!M14</f>
        <v>0.5868565734008001</v>
      </c>
      <c r="N35" s="43">
        <f>'ANUAL (Acum. S.CORTA)'!N14</f>
        <v>1.7047290919671436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0.6996726190890785</v>
      </c>
      <c r="C38" s="52">
        <f>'ANUAL (Acum. S.LARGA)'!N15</f>
        <v>0.32405442197727014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0.6003024573965842</v>
      </c>
      <c r="C39" s="52">
        <f>'ANUAL (Acum. S.CORTA)'!N15</f>
        <v>-0.12953594057613813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357 - Río Madre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0.00158230968</v>
      </c>
      <c r="C4" s="1">
        <f t="shared" si="0"/>
        <v>0.013083845106</v>
      </c>
      <c r="D4" s="1">
        <f t="shared" si="0"/>
        <v>0.02585980674</v>
      </c>
      <c r="E4" s="1">
        <f t="shared" si="0"/>
        <v>0.019020010548</v>
      </c>
      <c r="F4" s="1">
        <f>MIN(F18:F83)</f>
        <v>0.01630459194</v>
      </c>
      <c r="G4" s="1">
        <f t="shared" si="0"/>
        <v>0.019088461155</v>
      </c>
      <c r="H4" s="1">
        <f t="shared" si="0"/>
        <v>0.029640927708</v>
      </c>
      <c r="I4" s="1">
        <f t="shared" si="0"/>
        <v>0.027806852656</v>
      </c>
      <c r="J4" s="1">
        <f t="shared" si="0"/>
        <v>0.0165941313</v>
      </c>
      <c r="K4" s="1">
        <f t="shared" si="0"/>
        <v>0.007028741832</v>
      </c>
      <c r="L4" s="1">
        <f t="shared" si="0"/>
        <v>0.00325181742</v>
      </c>
      <c r="M4" s="1">
        <f t="shared" si="0"/>
        <v>0.0022287357</v>
      </c>
      <c r="N4" s="1">
        <f t="shared" si="0"/>
        <v>0.4491364154709999</v>
      </c>
    </row>
    <row r="5" spans="1:14" ht="12.75">
      <c r="A5" s="13" t="s">
        <v>94</v>
      </c>
      <c r="B5" s="1">
        <f aca="true" t="shared" si="1" ref="B5:N5">MAX(B18:B83)</f>
        <v>3.376027288508</v>
      </c>
      <c r="C5" s="1">
        <f t="shared" si="1"/>
        <v>2.14745805696</v>
      </c>
      <c r="D5" s="1">
        <f t="shared" si="1"/>
        <v>2.701141978002</v>
      </c>
      <c r="E5" s="1">
        <f t="shared" si="1"/>
        <v>3.945156026292</v>
      </c>
      <c r="F5" s="1">
        <f>MAX(F18:F83)</f>
        <v>8.743537660455</v>
      </c>
      <c r="G5" s="1">
        <f t="shared" si="1"/>
        <v>8.105395348085</v>
      </c>
      <c r="H5" s="1">
        <f t="shared" si="1"/>
        <v>5.206309473882</v>
      </c>
      <c r="I5" s="1">
        <f t="shared" si="1"/>
        <v>6.34852181132</v>
      </c>
      <c r="J5" s="1">
        <f t="shared" si="1"/>
        <v>3.192020366152</v>
      </c>
      <c r="K5" s="1">
        <f t="shared" si="1"/>
        <v>1.445446563414</v>
      </c>
      <c r="L5" s="1">
        <f t="shared" si="1"/>
        <v>0.52172547324</v>
      </c>
      <c r="M5" s="1">
        <f t="shared" si="1"/>
        <v>0.505044522321</v>
      </c>
      <c r="N5" s="1">
        <f t="shared" si="1"/>
        <v>36.074590328485</v>
      </c>
    </row>
    <row r="6" spans="1:14" ht="12.75">
      <c r="A6" s="13" t="s">
        <v>16</v>
      </c>
      <c r="B6" s="1">
        <f aca="true" t="shared" si="2" ref="B6:M6">AVERAGE(B18:B83)</f>
        <v>0.21563245503810605</v>
      </c>
      <c r="C6" s="1">
        <f t="shared" si="2"/>
        <v>0.29676434294866655</v>
      </c>
      <c r="D6" s="1">
        <f t="shared" si="2"/>
        <v>0.47448666011204566</v>
      </c>
      <c r="E6" s="1">
        <f t="shared" si="2"/>
        <v>0.5447018277887877</v>
      </c>
      <c r="F6" s="1">
        <f>AVERAGE(F18:F83)</f>
        <v>0.7182061374084092</v>
      </c>
      <c r="G6" s="1">
        <f t="shared" si="2"/>
        <v>0.8033883197086061</v>
      </c>
      <c r="H6" s="1">
        <f t="shared" si="2"/>
        <v>0.7239730309659549</v>
      </c>
      <c r="I6" s="1">
        <f t="shared" si="2"/>
        <v>0.6598110493429847</v>
      </c>
      <c r="J6" s="1">
        <f t="shared" si="2"/>
        <v>0.3952807620576363</v>
      </c>
      <c r="K6" s="1">
        <f t="shared" si="2"/>
        <v>0.2045036789705151</v>
      </c>
      <c r="L6" s="1">
        <f t="shared" si="2"/>
        <v>0.10766578905525755</v>
      </c>
      <c r="M6" s="1">
        <f t="shared" si="2"/>
        <v>0.0962300044616061</v>
      </c>
      <c r="N6" s="1">
        <f>SUM(B6:M6)</f>
        <v>5.240644057858577</v>
      </c>
    </row>
    <row r="7" spans="1:14" ht="12.75">
      <c r="A7" s="13" t="s">
        <v>17</v>
      </c>
      <c r="B7" s="1">
        <f aca="true" t="shared" si="3" ref="B7:M7">PERCENTILE(B18:B83,0.1)</f>
        <v>0.03569471142</v>
      </c>
      <c r="C7" s="1">
        <f t="shared" si="3"/>
        <v>0.049914320952000005</v>
      </c>
      <c r="D7" s="1">
        <f t="shared" si="3"/>
        <v>0.052732558153</v>
      </c>
      <c r="E7" s="1">
        <f t="shared" si="3"/>
        <v>0.046218396279</v>
      </c>
      <c r="F7" s="1">
        <f>PERCENTILE(F18:F83,0.1)</f>
        <v>0.059039987546</v>
      </c>
      <c r="G7" s="1">
        <f t="shared" si="3"/>
        <v>0.0735456380125</v>
      </c>
      <c r="H7" s="1">
        <f t="shared" si="3"/>
        <v>0.0663488815275</v>
      </c>
      <c r="I7" s="1">
        <f t="shared" si="3"/>
        <v>0.074484915911</v>
      </c>
      <c r="J7" s="1">
        <f t="shared" si="3"/>
        <v>0.058776628785499996</v>
      </c>
      <c r="K7" s="1">
        <f t="shared" si="3"/>
        <v>0.032507569777000006</v>
      </c>
      <c r="L7" s="1">
        <f t="shared" si="3"/>
        <v>0.023252623732</v>
      </c>
      <c r="M7" s="1">
        <f t="shared" si="3"/>
        <v>0.022505702194999998</v>
      </c>
      <c r="N7" s="1">
        <f>PERCENTILE(N18:N83,0.1)</f>
        <v>1.3573761970425</v>
      </c>
    </row>
    <row r="8" spans="1:14" ht="12.75">
      <c r="A8" s="13" t="s">
        <v>18</v>
      </c>
      <c r="B8" s="1">
        <f aca="true" t="shared" si="4" ref="B8:M8">PERCENTILE(B18:B83,0.25)</f>
        <v>0.059043398752500004</v>
      </c>
      <c r="C8" s="1">
        <f t="shared" si="4"/>
        <v>0.0731557581225</v>
      </c>
      <c r="D8" s="1">
        <f t="shared" si="4"/>
        <v>0.10971638673975001</v>
      </c>
      <c r="E8" s="1">
        <f t="shared" si="4"/>
        <v>0.095704374599</v>
      </c>
      <c r="F8" s="1">
        <f>PERCENTILE(F18:F83,0.25)</f>
        <v>0.131822918143</v>
      </c>
      <c r="G8" s="1">
        <f t="shared" si="4"/>
        <v>0.173719668367</v>
      </c>
      <c r="H8" s="1">
        <f t="shared" si="4"/>
        <v>0.188395369822</v>
      </c>
      <c r="I8" s="1">
        <f t="shared" si="4"/>
        <v>0.18818951429925002</v>
      </c>
      <c r="J8" s="1">
        <f t="shared" si="4"/>
        <v>0.15807982861</v>
      </c>
      <c r="K8" s="1">
        <f t="shared" si="4"/>
        <v>0.086727773414</v>
      </c>
      <c r="L8" s="1">
        <f t="shared" si="4"/>
        <v>0.049722908173750004</v>
      </c>
      <c r="M8" s="1">
        <f t="shared" si="4"/>
        <v>0.0402832164495</v>
      </c>
      <c r="N8" s="1">
        <f>PERCENTILE(N18:N83,0.25)</f>
        <v>2.21556654367975</v>
      </c>
    </row>
    <row r="9" spans="1:14" ht="12.75">
      <c r="A9" s="13" t="s">
        <v>19</v>
      </c>
      <c r="B9" s="1">
        <f aca="true" t="shared" si="5" ref="B9:M9">PERCENTILE(B18:B83,0.5)</f>
        <v>0.114636485035</v>
      </c>
      <c r="C9" s="1">
        <f t="shared" si="5"/>
        <v>0.2066520953825</v>
      </c>
      <c r="D9" s="1">
        <f t="shared" si="5"/>
        <v>0.247425241583</v>
      </c>
      <c r="E9" s="1">
        <f t="shared" si="5"/>
        <v>0.24385921373</v>
      </c>
      <c r="F9" s="1">
        <f>PERCENTILE(F18:F83,0.5)</f>
        <v>0.3234579883605</v>
      </c>
      <c r="G9" s="1">
        <f t="shared" si="5"/>
        <v>0.4519818213555</v>
      </c>
      <c r="H9" s="1">
        <f t="shared" si="5"/>
        <v>0.5174645152945</v>
      </c>
      <c r="I9" s="1">
        <f t="shared" si="5"/>
        <v>0.45538395262349995</v>
      </c>
      <c r="J9" s="1">
        <f t="shared" si="5"/>
        <v>0.269456962543</v>
      </c>
      <c r="K9" s="1">
        <f t="shared" si="5"/>
        <v>0.15045837470099999</v>
      </c>
      <c r="L9" s="1">
        <f t="shared" si="5"/>
        <v>0.07938660342250001</v>
      </c>
      <c r="M9" s="1">
        <f t="shared" si="5"/>
        <v>0.06665004380850001</v>
      </c>
      <c r="N9" s="1">
        <f>PERCENTILE(N18:N83,0.5)</f>
        <v>3.335034742294</v>
      </c>
    </row>
    <row r="10" spans="1:14" ht="12.75">
      <c r="A10" s="13" t="s">
        <v>20</v>
      </c>
      <c r="B10" s="1">
        <f aca="true" t="shared" si="6" ref="B10:M10">PERCENTILE(B18:B83,0.75)</f>
        <v>0.19280752236675</v>
      </c>
      <c r="C10" s="1">
        <f t="shared" si="6"/>
        <v>0.37229161689775</v>
      </c>
      <c r="D10" s="1">
        <f t="shared" si="6"/>
        <v>0.45506882318675</v>
      </c>
      <c r="E10" s="1">
        <f t="shared" si="6"/>
        <v>0.68972252827375</v>
      </c>
      <c r="F10" s="1">
        <f>PERCENTILE(F18:F83,0.75)</f>
        <v>0.79232588497475</v>
      </c>
      <c r="G10" s="1">
        <f t="shared" si="6"/>
        <v>0.920663770152</v>
      </c>
      <c r="H10" s="1">
        <f t="shared" si="6"/>
        <v>0.90572348608425</v>
      </c>
      <c r="I10" s="1">
        <f t="shared" si="6"/>
        <v>0.745112030457</v>
      </c>
      <c r="J10" s="1">
        <f t="shared" si="6"/>
        <v>0.497330270781</v>
      </c>
      <c r="K10" s="1">
        <f t="shared" si="6"/>
        <v>0.27779487164850003</v>
      </c>
      <c r="L10" s="1">
        <f t="shared" si="6"/>
        <v>0.13897131977850002</v>
      </c>
      <c r="M10" s="1">
        <f t="shared" si="6"/>
        <v>0.115888907907</v>
      </c>
      <c r="N10" s="1">
        <f>PERCENTILE(N18:N83,0.75)</f>
        <v>6.92431332719975</v>
      </c>
    </row>
    <row r="11" spans="1:14" ht="12.75">
      <c r="A11" s="13" t="s">
        <v>21</v>
      </c>
      <c r="B11" s="1">
        <f aca="true" t="shared" si="7" ref="B11:M11">PERCENTILE(B18:B83,0.9)</f>
        <v>0.40855680209449996</v>
      </c>
      <c r="C11" s="1">
        <f t="shared" si="7"/>
        <v>0.6545162973800001</v>
      </c>
      <c r="D11" s="1">
        <f t="shared" si="7"/>
        <v>1.1293410413624998</v>
      </c>
      <c r="E11" s="1">
        <f t="shared" si="7"/>
        <v>1.531945463562</v>
      </c>
      <c r="F11" s="1">
        <f>PERCENTILE(F18:F83,0.9)</f>
        <v>1.579226770756</v>
      </c>
      <c r="G11" s="1">
        <f t="shared" si="7"/>
        <v>1.5805481727335</v>
      </c>
      <c r="H11" s="1">
        <f t="shared" si="7"/>
        <v>1.6538252199505</v>
      </c>
      <c r="I11" s="1">
        <f t="shared" si="7"/>
        <v>1.2992322564730001</v>
      </c>
      <c r="J11" s="1">
        <f t="shared" si="7"/>
        <v>0.7631671095945001</v>
      </c>
      <c r="K11" s="1">
        <f t="shared" si="7"/>
        <v>0.3658218421485</v>
      </c>
      <c r="L11" s="1">
        <f t="shared" si="7"/>
        <v>0.23178467983700002</v>
      </c>
      <c r="M11" s="1">
        <f t="shared" si="7"/>
        <v>0.1998177393825</v>
      </c>
      <c r="N11" s="1">
        <f>PERCENTILE(N18:N83,0.9)</f>
        <v>10.681872819162002</v>
      </c>
    </row>
    <row r="12" spans="1:14" ht="12.75">
      <c r="A12" s="13" t="s">
        <v>25</v>
      </c>
      <c r="B12" s="1">
        <f aca="true" t="shared" si="8" ref="B12:M12">STDEV(B18:B83)</f>
        <v>0.4308934398661257</v>
      </c>
      <c r="C12" s="1">
        <f t="shared" si="8"/>
        <v>0.349277832177626</v>
      </c>
      <c r="D12" s="1">
        <f t="shared" si="8"/>
        <v>0.6071479210993872</v>
      </c>
      <c r="E12" s="1">
        <f t="shared" si="8"/>
        <v>0.7266597181461596</v>
      </c>
      <c r="F12" s="1">
        <f>STDEV(F18:F83)</f>
        <v>1.241832100344599</v>
      </c>
      <c r="G12" s="1">
        <f t="shared" si="8"/>
        <v>1.2278172152934947</v>
      </c>
      <c r="H12" s="1">
        <f t="shared" si="8"/>
        <v>0.8166514218041401</v>
      </c>
      <c r="I12" s="1">
        <f t="shared" si="8"/>
        <v>0.9235679086189745</v>
      </c>
      <c r="J12" s="1">
        <f t="shared" si="8"/>
        <v>0.4650539222210742</v>
      </c>
      <c r="K12" s="1">
        <f t="shared" si="8"/>
        <v>0.21122719562877112</v>
      </c>
      <c r="L12" s="1">
        <f t="shared" si="8"/>
        <v>0.08948562133938463</v>
      </c>
      <c r="M12" s="1">
        <f t="shared" si="8"/>
        <v>0.09504027774973867</v>
      </c>
      <c r="N12" s="1">
        <f>STDEV(N18:N83)</f>
        <v>5.320589387391343</v>
      </c>
    </row>
    <row r="13" spans="1:14" ht="12.75">
      <c r="A13" s="13" t="s">
        <v>127</v>
      </c>
      <c r="B13" s="1">
        <f>ROUND(B12/B6,2)</f>
        <v>2</v>
      </c>
      <c r="C13" s="1">
        <f aca="true" t="shared" si="9" ref="C13:N13">ROUND(C12/C6,2)</f>
        <v>1.18</v>
      </c>
      <c r="D13" s="1">
        <f t="shared" si="9"/>
        <v>1.28</v>
      </c>
      <c r="E13" s="1">
        <f t="shared" si="9"/>
        <v>1.33</v>
      </c>
      <c r="F13" s="1">
        <f t="shared" si="9"/>
        <v>1.73</v>
      </c>
      <c r="G13" s="1">
        <f t="shared" si="9"/>
        <v>1.53</v>
      </c>
      <c r="H13" s="1">
        <f t="shared" si="9"/>
        <v>1.13</v>
      </c>
      <c r="I13" s="1">
        <f t="shared" si="9"/>
        <v>1.4</v>
      </c>
      <c r="J13" s="1">
        <f t="shared" si="9"/>
        <v>1.18</v>
      </c>
      <c r="K13" s="1">
        <f t="shared" si="9"/>
        <v>1.03</v>
      </c>
      <c r="L13" s="1">
        <f t="shared" si="9"/>
        <v>0.83</v>
      </c>
      <c r="M13" s="1">
        <f t="shared" si="9"/>
        <v>0.99</v>
      </c>
      <c r="N13" s="1">
        <f t="shared" si="9"/>
        <v>1.02</v>
      </c>
    </row>
    <row r="14" spans="1:14" ht="12.75">
      <c r="A14" s="13" t="s">
        <v>126</v>
      </c>
      <c r="B14" s="53">
        <f aca="true" t="shared" si="10" ref="B14:N14">66*P84/(65*64*B12^3)</f>
        <v>6.37633619873142</v>
      </c>
      <c r="C14" s="53">
        <f t="shared" si="10"/>
        <v>3.0650535961046192</v>
      </c>
      <c r="D14" s="53">
        <f t="shared" si="10"/>
        <v>2.1772784631269944</v>
      </c>
      <c r="E14" s="53">
        <f t="shared" si="10"/>
        <v>2.4240375823350417</v>
      </c>
      <c r="F14" s="53">
        <f t="shared" si="10"/>
        <v>4.643755737653443</v>
      </c>
      <c r="G14" s="53">
        <f t="shared" si="10"/>
        <v>4.042884339205419</v>
      </c>
      <c r="H14" s="53">
        <f t="shared" si="10"/>
        <v>3.004000143102523</v>
      </c>
      <c r="I14" s="53">
        <f t="shared" si="10"/>
        <v>4.368775454108324</v>
      </c>
      <c r="J14" s="53">
        <f t="shared" si="10"/>
        <v>3.826967648749172</v>
      </c>
      <c r="K14" s="53">
        <f t="shared" si="10"/>
        <v>3.5064195573310366</v>
      </c>
      <c r="L14" s="53">
        <f t="shared" si="10"/>
        <v>2.016325930527879</v>
      </c>
      <c r="M14" s="53">
        <f t="shared" si="10"/>
        <v>2.380397037673542</v>
      </c>
      <c r="N14" s="53">
        <f t="shared" si="10"/>
        <v>3.333565283992613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0.32405442197727014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0.39485510842</v>
      </c>
      <c r="C18" s="1">
        <f>'DATOS MENSUALES'!E7</f>
        <v>0.417327961571</v>
      </c>
      <c r="D18" s="1">
        <f>'DATOS MENSUALES'!E8</f>
        <v>0.21286842531</v>
      </c>
      <c r="E18" s="1">
        <f>'DATOS MENSUALES'!E9</f>
        <v>1.2042209432</v>
      </c>
      <c r="F18" s="1">
        <f>'DATOS MENSUALES'!E10</f>
        <v>8.743537660455</v>
      </c>
      <c r="G18" s="1">
        <f>'DATOS MENSUALES'!E11</f>
        <v>8.105395348085</v>
      </c>
      <c r="H18" s="1">
        <f>'DATOS MENSUALES'!E12</f>
        <v>5.206309473882</v>
      </c>
      <c r="I18" s="1">
        <f>'DATOS MENSUALES'!E13</f>
        <v>6.34852181132</v>
      </c>
      <c r="J18" s="1">
        <f>'DATOS MENSUALES'!E14</f>
        <v>3.192020366152</v>
      </c>
      <c r="K18" s="1">
        <f>'DATOS MENSUALES'!E15</f>
        <v>1.445446563414</v>
      </c>
      <c r="L18" s="1">
        <f>'DATOS MENSUALES'!E16</f>
        <v>0.52172547324</v>
      </c>
      <c r="M18" s="1">
        <f>'DATOS MENSUALES'!E17</f>
        <v>0.282361193436</v>
      </c>
      <c r="N18" s="1">
        <f aca="true" t="shared" si="11" ref="N18:N49">SUM(B18:M18)</f>
        <v>36.074590328485</v>
      </c>
      <c r="O18" s="1"/>
      <c r="P18" s="60">
        <f aca="true" t="shared" si="12" ref="P18:P49">(B18-B$6)^3</f>
        <v>0.005756767743587516</v>
      </c>
      <c r="Q18" s="60">
        <f aca="true" t="shared" si="13" ref="Q18:Q49">(C18-C$6)^3</f>
        <v>0.0017524628632697697</v>
      </c>
      <c r="R18" s="60">
        <f aca="true" t="shared" si="14" ref="R18:AB33">(D18-D$6)^3</f>
        <v>-0.01790622482892239</v>
      </c>
      <c r="S18" s="60">
        <f t="shared" si="14"/>
        <v>0.2868680377831433</v>
      </c>
      <c r="T18" s="60">
        <f t="shared" si="14"/>
        <v>516.8790691452676</v>
      </c>
      <c r="U18" s="60">
        <f t="shared" si="14"/>
        <v>389.3379518513864</v>
      </c>
      <c r="V18" s="60">
        <f t="shared" si="14"/>
        <v>90.05614541295748</v>
      </c>
      <c r="W18" s="60">
        <f t="shared" si="14"/>
        <v>184.0948158730282</v>
      </c>
      <c r="X18" s="60">
        <f t="shared" si="14"/>
        <v>21.875404747165117</v>
      </c>
      <c r="Y18" s="60">
        <f t="shared" si="14"/>
        <v>1.910976645394755</v>
      </c>
      <c r="Z18" s="60">
        <f t="shared" si="14"/>
        <v>0.07098863731605172</v>
      </c>
      <c r="AA18" s="60">
        <f t="shared" si="14"/>
        <v>0.006448481447017459</v>
      </c>
      <c r="AB18" s="60">
        <f t="shared" si="14"/>
        <v>29314.82688669346</v>
      </c>
    </row>
    <row r="19" spans="1:28" ht="12.75">
      <c r="A19" s="12" t="s">
        <v>29</v>
      </c>
      <c r="B19" s="1">
        <f>'DATOS MENSUALES'!E18</f>
        <v>0.144834197838</v>
      </c>
      <c r="C19" s="1">
        <f>'DATOS MENSUALES'!E19</f>
        <v>0.344179251328</v>
      </c>
      <c r="D19" s="1">
        <f>'DATOS MENSUALES'!E20</f>
        <v>0.1784547</v>
      </c>
      <c r="E19" s="1">
        <f>'DATOS MENSUALES'!E21</f>
        <v>0.24182037759</v>
      </c>
      <c r="F19" s="1">
        <f>'DATOS MENSUALES'!E22</f>
        <v>0.286686528882</v>
      </c>
      <c r="G19" s="1">
        <f>'DATOS MENSUALES'!E23</f>
        <v>0.82947719151</v>
      </c>
      <c r="H19" s="1">
        <f>'DATOS MENSUALES'!E24</f>
        <v>1.70781057557</v>
      </c>
      <c r="I19" s="1">
        <f>'DATOS MENSUALES'!E25</f>
        <v>1.167400111787</v>
      </c>
      <c r="J19" s="1">
        <f>'DATOS MENSUALES'!E26</f>
        <v>0.7979148546</v>
      </c>
      <c r="K19" s="1">
        <f>'DATOS MENSUALES'!E27</f>
        <v>0.401586932544</v>
      </c>
      <c r="L19" s="1">
        <f>'DATOS MENSUALES'!E28</f>
        <v>0.325346906001</v>
      </c>
      <c r="M19" s="1">
        <f>'DATOS MENSUALES'!E29</f>
        <v>0.505044522321</v>
      </c>
      <c r="N19" s="1">
        <f t="shared" si="11"/>
        <v>6.930556149971</v>
      </c>
      <c r="O19" s="10"/>
      <c r="P19" s="60">
        <f t="shared" si="12"/>
        <v>-0.00035486870455974685</v>
      </c>
      <c r="Q19" s="60">
        <f t="shared" si="13"/>
        <v>0.00010659694225970698</v>
      </c>
      <c r="R19" s="60">
        <f t="shared" si="14"/>
        <v>-0.025942737558610134</v>
      </c>
      <c r="S19" s="60">
        <f t="shared" si="14"/>
        <v>-0.027785487957371742</v>
      </c>
      <c r="T19" s="60">
        <f t="shared" si="14"/>
        <v>-0.08035290923968935</v>
      </c>
      <c r="U19" s="60">
        <f t="shared" si="14"/>
        <v>1.775684877452621E-05</v>
      </c>
      <c r="V19" s="60">
        <f t="shared" si="14"/>
        <v>0.952292086668578</v>
      </c>
      <c r="W19" s="60">
        <f t="shared" si="14"/>
        <v>0.13077862471964682</v>
      </c>
      <c r="X19" s="60">
        <f t="shared" si="14"/>
        <v>0.065272708829063</v>
      </c>
      <c r="Y19" s="60">
        <f t="shared" si="14"/>
        <v>0.007655070060691252</v>
      </c>
      <c r="Z19" s="60">
        <f t="shared" si="14"/>
        <v>0.010314834675669427</v>
      </c>
      <c r="AA19" s="60">
        <f t="shared" si="14"/>
        <v>0.06832488829297777</v>
      </c>
      <c r="AB19" s="60">
        <f t="shared" si="14"/>
        <v>4.826055818026124</v>
      </c>
    </row>
    <row r="20" spans="1:28" ht="12.75">
      <c r="A20" s="12" t="s">
        <v>30</v>
      </c>
      <c r="B20" s="1">
        <f>'DATOS MENSUALES'!E30</f>
        <v>1.073395111584</v>
      </c>
      <c r="C20" s="1">
        <f>'DATOS MENSUALES'!E31</f>
        <v>0.66053318994</v>
      </c>
      <c r="D20" s="1">
        <f>'DATOS MENSUALES'!E32</f>
        <v>1.11887127594</v>
      </c>
      <c r="E20" s="1">
        <f>'DATOS MENSUALES'!E33</f>
        <v>2.651491965744</v>
      </c>
      <c r="F20" s="1">
        <f>'DATOS MENSUALES'!E34</f>
        <v>1.015186717076</v>
      </c>
      <c r="G20" s="1">
        <f>'DATOS MENSUALES'!E35</f>
        <v>0.654877983798</v>
      </c>
      <c r="H20" s="1">
        <f>'DATOS MENSUALES'!E36</f>
        <v>2.076544799484</v>
      </c>
      <c r="I20" s="1">
        <f>'DATOS MENSUALES'!E37</f>
        <v>1.037579570283</v>
      </c>
      <c r="J20" s="1">
        <f>'DATOS MENSUALES'!E38</f>
        <v>0.406531049358</v>
      </c>
      <c r="K20" s="1">
        <f>'DATOS MENSUALES'!E39</f>
        <v>0.330639786384</v>
      </c>
      <c r="L20" s="1">
        <f>'DATOS MENSUALES'!E40</f>
        <v>0.21034542168</v>
      </c>
      <c r="M20" s="1">
        <f>'DATOS MENSUALES'!E41</f>
        <v>0.196449177405</v>
      </c>
      <c r="N20" s="1">
        <f t="shared" si="11"/>
        <v>11.432446048675999</v>
      </c>
      <c r="O20" s="10"/>
      <c r="P20" s="60">
        <f t="shared" si="12"/>
        <v>0.6311046858653341</v>
      </c>
      <c r="Q20" s="60">
        <f t="shared" si="13"/>
        <v>0.0481367217879713</v>
      </c>
      <c r="R20" s="60">
        <f t="shared" si="14"/>
        <v>0.2675688119464387</v>
      </c>
      <c r="S20" s="60">
        <f t="shared" si="14"/>
        <v>9.35112430584612</v>
      </c>
      <c r="T20" s="60">
        <f t="shared" si="14"/>
        <v>0.026192934191728273</v>
      </c>
      <c r="U20" s="60">
        <f t="shared" si="14"/>
        <v>-0.0032754429628483288</v>
      </c>
      <c r="V20" s="60">
        <f t="shared" si="14"/>
        <v>2.474462948054979</v>
      </c>
      <c r="W20" s="60">
        <f t="shared" si="14"/>
        <v>0.053910988788193774</v>
      </c>
      <c r="X20" s="60">
        <f t="shared" si="14"/>
        <v>1.4239372121426432E-06</v>
      </c>
      <c r="Y20" s="60">
        <f t="shared" si="14"/>
        <v>0.002006865528947065</v>
      </c>
      <c r="Z20" s="60">
        <f t="shared" si="14"/>
        <v>0.0010825623489605259</v>
      </c>
      <c r="AA20" s="60">
        <f t="shared" si="14"/>
        <v>0.0010065896098639146</v>
      </c>
      <c r="AB20" s="60">
        <f t="shared" si="14"/>
        <v>237.38385508689333</v>
      </c>
    </row>
    <row r="21" spans="1:28" ht="12.75">
      <c r="A21" s="12" t="s">
        <v>31</v>
      </c>
      <c r="B21" s="1">
        <f>'DATOS MENSUALES'!E42</f>
        <v>0.34504758255</v>
      </c>
      <c r="C21" s="1">
        <f>'DATOS MENSUALES'!E43</f>
        <v>0.448554763827</v>
      </c>
      <c r="D21" s="1">
        <f>'DATOS MENSUALES'!E44</f>
        <v>0.39037194</v>
      </c>
      <c r="E21" s="1">
        <f>'DATOS MENSUALES'!E45</f>
        <v>0.36689951606</v>
      </c>
      <c r="F21" s="1">
        <f>'DATOS MENSUALES'!E46</f>
        <v>0.192503798847</v>
      </c>
      <c r="G21" s="1">
        <f>'DATOS MENSUALES'!E47</f>
        <v>0.39580382593</v>
      </c>
      <c r="H21" s="1">
        <f>'DATOS MENSUALES'!E48</f>
        <v>0.99913833435</v>
      </c>
      <c r="I21" s="1">
        <f>'DATOS MENSUALES'!E49</f>
        <v>0.695757815128</v>
      </c>
      <c r="J21" s="1">
        <f>'DATOS MENSUALES'!E50</f>
        <v>0.547549814914</v>
      </c>
      <c r="K21" s="1">
        <f>'DATOS MENSUALES'!E51</f>
        <v>0.341930668308</v>
      </c>
      <c r="L21" s="1">
        <f>'DATOS MENSUALES'!E52</f>
        <v>0.229836096634</v>
      </c>
      <c r="M21" s="1">
        <f>'DATOS MENSUALES'!E53</f>
        <v>0.427515146588</v>
      </c>
      <c r="N21" s="1">
        <f t="shared" si="11"/>
        <v>5.380909303136</v>
      </c>
      <c r="O21" s="10"/>
      <c r="P21" s="60">
        <f t="shared" si="12"/>
        <v>0.0021674801743549474</v>
      </c>
      <c r="Q21" s="60">
        <f t="shared" si="13"/>
        <v>0.0034973016717877747</v>
      </c>
      <c r="R21" s="60">
        <f t="shared" si="14"/>
        <v>-0.0005951357133390157</v>
      </c>
      <c r="S21" s="60">
        <f t="shared" si="14"/>
        <v>-0.005620982195787421</v>
      </c>
      <c r="T21" s="60">
        <f t="shared" si="14"/>
        <v>-0.14528464845955583</v>
      </c>
      <c r="U21" s="60">
        <f t="shared" si="14"/>
        <v>-0.06771002276334452</v>
      </c>
      <c r="V21" s="60">
        <f t="shared" si="14"/>
        <v>0.020834400753069422</v>
      </c>
      <c r="W21" s="60">
        <f t="shared" si="14"/>
        <v>4.644933128049734E-05</v>
      </c>
      <c r="X21" s="60">
        <f t="shared" si="14"/>
        <v>0.0035304896206412874</v>
      </c>
      <c r="Y21" s="60">
        <f t="shared" si="14"/>
        <v>0.002595470499950981</v>
      </c>
      <c r="Z21" s="60">
        <f t="shared" si="14"/>
        <v>0.0018234631946554478</v>
      </c>
      <c r="AA21" s="60">
        <f t="shared" si="14"/>
        <v>0.03635849312960333</v>
      </c>
      <c r="AB21" s="60">
        <f t="shared" si="14"/>
        <v>0.0027596259900978222</v>
      </c>
    </row>
    <row r="22" spans="1:28" ht="12.75">
      <c r="A22" s="12" t="s">
        <v>32</v>
      </c>
      <c r="B22" s="1">
        <f>'DATOS MENSUALES'!E54</f>
        <v>0.459020005336</v>
      </c>
      <c r="C22" s="1">
        <f>'DATOS MENSUALES'!E55</f>
        <v>0.411576361728</v>
      </c>
      <c r="D22" s="1">
        <f>'DATOS MENSUALES'!E56</f>
        <v>0.820392631632</v>
      </c>
      <c r="E22" s="1">
        <f>'DATOS MENSUALES'!E57</f>
        <v>0.173285902608</v>
      </c>
      <c r="F22" s="1">
        <f>'DATOS MENSUALES'!E58</f>
        <v>0.623176961904</v>
      </c>
      <c r="G22" s="1">
        <f>'DATOS MENSUALES'!E59</f>
        <v>0.523980770004</v>
      </c>
      <c r="H22" s="1">
        <f>'DATOS MENSUALES'!E60</f>
        <v>0.43699321288</v>
      </c>
      <c r="I22" s="1">
        <f>'DATOS MENSUALES'!E61</f>
        <v>0.28801898168</v>
      </c>
      <c r="J22" s="1">
        <f>'DATOS MENSUALES'!E62</f>
        <v>0.260912075172</v>
      </c>
      <c r="K22" s="1">
        <f>'DATOS MENSUALES'!E63</f>
        <v>0.181195769942</v>
      </c>
      <c r="L22" s="1">
        <f>'DATOS MENSUALES'!E64</f>
        <v>0.18072044698</v>
      </c>
      <c r="M22" s="1">
        <f>'DATOS MENSUALES'!E65</f>
        <v>0.12097450368</v>
      </c>
      <c r="N22" s="1">
        <f t="shared" si="11"/>
        <v>4.480247623546</v>
      </c>
      <c r="O22" s="10"/>
      <c r="P22" s="60">
        <f t="shared" si="12"/>
        <v>0.014417669923154377</v>
      </c>
      <c r="Q22" s="60">
        <f t="shared" si="13"/>
        <v>0.0015134290296714402</v>
      </c>
      <c r="R22" s="60">
        <f t="shared" si="14"/>
        <v>0.0413879750359438</v>
      </c>
      <c r="S22" s="60">
        <f t="shared" si="14"/>
        <v>-0.0512367486874293</v>
      </c>
      <c r="T22" s="60">
        <f t="shared" si="14"/>
        <v>-0.0008581651694015816</v>
      </c>
      <c r="U22" s="60">
        <f t="shared" si="14"/>
        <v>-0.021812950320350986</v>
      </c>
      <c r="V22" s="60">
        <f t="shared" si="14"/>
        <v>-0.023634916258451454</v>
      </c>
      <c r="W22" s="60">
        <f t="shared" si="14"/>
        <v>-0.051392572716649466</v>
      </c>
      <c r="X22" s="60">
        <f t="shared" si="14"/>
        <v>-0.0024260191191389675</v>
      </c>
      <c r="Y22" s="60">
        <f t="shared" si="14"/>
        <v>-1.266222257040238E-05</v>
      </c>
      <c r="Z22" s="60">
        <f t="shared" si="14"/>
        <v>0.00038989147066618106</v>
      </c>
      <c r="AA22" s="60">
        <f t="shared" si="14"/>
        <v>1.5150815403936721E-05</v>
      </c>
      <c r="AB22" s="60">
        <f t="shared" si="14"/>
        <v>-0.4396632997643116</v>
      </c>
    </row>
    <row r="23" spans="1:28" ht="12.75">
      <c r="A23" s="12" t="s">
        <v>34</v>
      </c>
      <c r="B23" s="11">
        <f>'DATOS MENSUALES'!E66</f>
        <v>0.14391238914</v>
      </c>
      <c r="C23" s="1">
        <f>'DATOS MENSUALES'!E67</f>
        <v>0.24590679182</v>
      </c>
      <c r="D23" s="1">
        <f>'DATOS MENSUALES'!E68</f>
        <v>2.701141978002</v>
      </c>
      <c r="E23" s="1">
        <f>'DATOS MENSUALES'!E69</f>
        <v>0.848895876168</v>
      </c>
      <c r="F23" s="1">
        <f>'DATOS MENSUALES'!E70</f>
        <v>0.53490727154</v>
      </c>
      <c r="G23" s="1">
        <f>'DATOS MENSUALES'!E71</f>
        <v>0.56182151232</v>
      </c>
      <c r="H23" s="1">
        <f>'DATOS MENSUALES'!E72</f>
        <v>2.29334621547</v>
      </c>
      <c r="I23" s="1">
        <f>'DATOS MENSUALES'!E73</f>
        <v>3.830584472862</v>
      </c>
      <c r="J23" s="1">
        <f>'DATOS MENSUALES'!E74</f>
        <v>1.519750963246</v>
      </c>
      <c r="K23" s="1">
        <f>'DATOS MENSUALES'!E75</f>
        <v>0.6013960708</v>
      </c>
      <c r="L23" s="1">
        <f>'DATOS MENSUALES'!E76</f>
        <v>0.260003869488</v>
      </c>
      <c r="M23" s="1">
        <f>'DATOS MENSUALES'!E77</f>
        <v>0.130147691828</v>
      </c>
      <c r="N23" s="1">
        <f t="shared" si="11"/>
        <v>13.671815102684</v>
      </c>
      <c r="O23" s="10"/>
      <c r="P23" s="60">
        <f t="shared" si="12"/>
        <v>-0.00036891136934074373</v>
      </c>
      <c r="Q23" s="60">
        <f t="shared" si="13"/>
        <v>-0.00013154257319364252</v>
      </c>
      <c r="R23" s="60">
        <f t="shared" si="14"/>
        <v>11.039743493938655</v>
      </c>
      <c r="S23" s="60">
        <f t="shared" si="14"/>
        <v>0.028148297873500098</v>
      </c>
      <c r="T23" s="60">
        <f t="shared" si="14"/>
        <v>-0.006158562221019622</v>
      </c>
      <c r="U23" s="60">
        <f t="shared" si="14"/>
        <v>-0.014096515680566668</v>
      </c>
      <c r="V23" s="60">
        <f t="shared" si="14"/>
        <v>3.865259737753796</v>
      </c>
      <c r="W23" s="60">
        <f t="shared" si="14"/>
        <v>31.87833485599262</v>
      </c>
      <c r="X23" s="60">
        <f t="shared" si="14"/>
        <v>1.4218174923062465</v>
      </c>
      <c r="Y23" s="60">
        <f t="shared" si="14"/>
        <v>0.06251990674152016</v>
      </c>
      <c r="Z23" s="60">
        <f t="shared" si="14"/>
        <v>0.0035352931896571148</v>
      </c>
      <c r="AA23" s="60">
        <f t="shared" si="14"/>
        <v>3.9019230316660004E-05</v>
      </c>
      <c r="AB23" s="60">
        <f t="shared" si="14"/>
        <v>599.3268022331883</v>
      </c>
    </row>
    <row r="24" spans="1:28" ht="12.75">
      <c r="A24" s="12" t="s">
        <v>33</v>
      </c>
      <c r="B24" s="1">
        <f>'DATOS MENSUALES'!E78</f>
        <v>0.103269461904</v>
      </c>
      <c r="C24" s="1">
        <f>'DATOS MENSUALES'!E79</f>
        <v>0.183288984528</v>
      </c>
      <c r="D24" s="1">
        <f>'DATOS MENSUALES'!E80</f>
        <v>0.20391285555</v>
      </c>
      <c r="E24" s="1">
        <f>'DATOS MENSUALES'!E81</f>
        <v>0.23907344573</v>
      </c>
      <c r="F24" s="1">
        <f>'DATOS MENSUALES'!E82</f>
        <v>3.528627932266</v>
      </c>
      <c r="G24" s="1">
        <f>'DATOS MENSUALES'!E83</f>
        <v>4.86374286596</v>
      </c>
      <c r="H24" s="1">
        <f>'DATOS MENSUALES'!E84</f>
        <v>2.59645706388</v>
      </c>
      <c r="I24" s="1">
        <f>'DATOS MENSUALES'!E85</f>
        <v>2.006659634832</v>
      </c>
      <c r="J24" s="1">
        <f>'DATOS MENSUALES'!E86</f>
        <v>0.914939357</v>
      </c>
      <c r="K24" s="1">
        <f>'DATOS MENSUALES'!E87</f>
        <v>0.3687183429</v>
      </c>
      <c r="L24" s="1">
        <f>'DATOS MENSUALES'!E88</f>
        <v>0.235818482328</v>
      </c>
      <c r="M24" s="1">
        <f>'DATOS MENSUALES'!E89</f>
        <v>0.293581878581</v>
      </c>
      <c r="N24" s="1">
        <f t="shared" si="11"/>
        <v>15.538090305458999</v>
      </c>
      <c r="O24" s="10"/>
      <c r="P24" s="60">
        <f t="shared" si="12"/>
        <v>-0.0014186324781612885</v>
      </c>
      <c r="Q24" s="60">
        <f t="shared" si="13"/>
        <v>-0.0014611832647830631</v>
      </c>
      <c r="R24" s="60">
        <f t="shared" si="14"/>
        <v>-0.019808757940502592</v>
      </c>
      <c r="S24" s="60">
        <f t="shared" si="14"/>
        <v>-0.02854835227175245</v>
      </c>
      <c r="T24" s="60">
        <f t="shared" si="14"/>
        <v>22.198034102989023</v>
      </c>
      <c r="U24" s="60">
        <f t="shared" si="14"/>
        <v>66.94095012687606</v>
      </c>
      <c r="V24" s="60">
        <f t="shared" si="14"/>
        <v>6.565296875472394</v>
      </c>
      <c r="W24" s="60">
        <f t="shared" si="14"/>
        <v>2.4431848320875407</v>
      </c>
      <c r="X24" s="60">
        <f t="shared" si="14"/>
        <v>0.14033123400701697</v>
      </c>
      <c r="Y24" s="60">
        <f t="shared" si="14"/>
        <v>0.00442828748469061</v>
      </c>
      <c r="Z24" s="60">
        <f t="shared" si="14"/>
        <v>0.002104666136352366</v>
      </c>
      <c r="AA24" s="60">
        <f t="shared" si="14"/>
        <v>0.007686413866565082</v>
      </c>
      <c r="AB24" s="60">
        <f t="shared" si="14"/>
        <v>1091.9144187261577</v>
      </c>
    </row>
    <row r="25" spans="1:28" ht="12.75">
      <c r="A25" s="12" t="s">
        <v>35</v>
      </c>
      <c r="B25" s="1">
        <f>'DATOS MENSUALES'!E90</f>
        <v>0.15048778589</v>
      </c>
      <c r="C25" s="1">
        <f>'DATOS MENSUALES'!E91</f>
        <v>0.16434782546</v>
      </c>
      <c r="D25" s="1">
        <f>'DATOS MENSUALES'!E92</f>
        <v>0.460104758306</v>
      </c>
      <c r="E25" s="1">
        <f>'DATOS MENSUALES'!E93</f>
        <v>3.945156026292</v>
      </c>
      <c r="F25" s="1">
        <f>'DATOS MENSUALES'!E94</f>
        <v>1.219357130565</v>
      </c>
      <c r="G25" s="1">
        <f>'DATOS MENSUALES'!E95</f>
        <v>0.812596382388</v>
      </c>
      <c r="H25" s="1">
        <f>'DATOS MENSUALES'!E96</f>
        <v>0.648077503491</v>
      </c>
      <c r="I25" s="1">
        <f>'DATOS MENSUALES'!E97</f>
        <v>0.672742681674</v>
      </c>
      <c r="J25" s="1">
        <f>'DATOS MENSUALES'!E98</f>
        <v>0.372842019982</v>
      </c>
      <c r="K25" s="1">
        <f>'DATOS MENSUALES'!E99</f>
        <v>0.179590115016</v>
      </c>
      <c r="L25" s="1">
        <f>'DATOS MENSUALES'!E100</f>
        <v>0.092305343073</v>
      </c>
      <c r="M25" s="1">
        <f>'DATOS MENSUALES'!E101</f>
        <v>0.0547776</v>
      </c>
      <c r="N25" s="1">
        <f t="shared" si="11"/>
        <v>8.772385172137</v>
      </c>
      <c r="O25" s="10"/>
      <c r="P25" s="60">
        <f t="shared" si="12"/>
        <v>-0.0002764627656667189</v>
      </c>
      <c r="Q25" s="60">
        <f t="shared" si="13"/>
        <v>-0.0023218089752079433</v>
      </c>
      <c r="R25" s="60">
        <f t="shared" si="14"/>
        <v>-2.974739619504686E-06</v>
      </c>
      <c r="S25" s="60">
        <f t="shared" si="14"/>
        <v>39.31975370840716</v>
      </c>
      <c r="T25" s="60">
        <f t="shared" si="14"/>
        <v>0.12586523357013157</v>
      </c>
      <c r="U25" s="60">
        <f t="shared" si="14"/>
        <v>7.807370702634785E-07</v>
      </c>
      <c r="V25" s="60">
        <f t="shared" si="14"/>
        <v>-0.0004371681874536873</v>
      </c>
      <c r="W25" s="60">
        <f t="shared" si="14"/>
        <v>2.1625195636531306E-06</v>
      </c>
      <c r="X25" s="60">
        <f t="shared" si="14"/>
        <v>-1.1297842593497782E-05</v>
      </c>
      <c r="Y25" s="60">
        <f t="shared" si="14"/>
        <v>-1.5463492108182638E-05</v>
      </c>
      <c r="Z25" s="60">
        <f t="shared" si="14"/>
        <v>-3.6241943264122936E-06</v>
      </c>
      <c r="AA25" s="60">
        <f t="shared" si="14"/>
        <v>-7.122774267842516E-05</v>
      </c>
      <c r="AB25" s="60">
        <f t="shared" si="14"/>
        <v>44.05209666137601</v>
      </c>
    </row>
    <row r="26" spans="1:28" ht="12.75">
      <c r="A26" s="12" t="s">
        <v>36</v>
      </c>
      <c r="B26" s="1">
        <f>'DATOS MENSUALES'!E102</f>
        <v>0.08675129218</v>
      </c>
      <c r="C26" s="1">
        <f>'DATOS MENSUALES'!E103</f>
        <v>0.051930343805</v>
      </c>
      <c r="D26" s="1">
        <f>'DATOS MENSUALES'!E104</f>
        <v>0.229161423348</v>
      </c>
      <c r="E26" s="1">
        <f>'DATOS MENSUALES'!E105</f>
        <v>0.08171678648</v>
      </c>
      <c r="F26" s="1">
        <f>'DATOS MENSUALES'!E106</f>
        <v>0.070299745752</v>
      </c>
      <c r="G26" s="1">
        <f>'DATOS MENSUALES'!E107</f>
        <v>0.1067299376</v>
      </c>
      <c r="H26" s="1">
        <f>'DATOS MENSUALES'!E108</f>
        <v>0.102331239452</v>
      </c>
      <c r="I26" s="1">
        <f>'DATOS MENSUALES'!E109</f>
        <v>0.146388093365</v>
      </c>
      <c r="J26" s="1">
        <f>'DATOS MENSUALES'!E110</f>
        <v>0.120157559664</v>
      </c>
      <c r="K26" s="1">
        <f>'DATOS MENSUALES'!E111</f>
        <v>0.081353249124</v>
      </c>
      <c r="L26" s="1">
        <f>'DATOS MENSUALES'!E112</f>
        <v>0.051107957959</v>
      </c>
      <c r="M26" s="1">
        <f>'DATOS MENSUALES'!E113</f>
        <v>0.331167600144</v>
      </c>
      <c r="N26" s="1">
        <f t="shared" si="11"/>
        <v>1.459095228873</v>
      </c>
      <c r="O26" s="10"/>
      <c r="P26" s="60">
        <f t="shared" si="12"/>
        <v>-0.0021407617570040342</v>
      </c>
      <c r="Q26" s="60">
        <f t="shared" si="13"/>
        <v>-0.01467625264509035</v>
      </c>
      <c r="R26" s="60">
        <f t="shared" si="14"/>
        <v>-0.014764769792218952</v>
      </c>
      <c r="S26" s="60">
        <f t="shared" si="14"/>
        <v>-0.09924322727177322</v>
      </c>
      <c r="T26" s="60">
        <f t="shared" si="14"/>
        <v>-0.271979889479801</v>
      </c>
      <c r="U26" s="60">
        <f t="shared" si="14"/>
        <v>-0.33811123384705244</v>
      </c>
      <c r="V26" s="60">
        <f t="shared" si="14"/>
        <v>-0.24022633199094603</v>
      </c>
      <c r="W26" s="60">
        <f t="shared" si="14"/>
        <v>-0.1353398990953917</v>
      </c>
      <c r="X26" s="60">
        <f t="shared" si="14"/>
        <v>-0.02082483906746089</v>
      </c>
      <c r="Y26" s="60">
        <f t="shared" si="14"/>
        <v>-0.001867702913000068</v>
      </c>
      <c r="Z26" s="60">
        <f t="shared" si="14"/>
        <v>-0.00018091652602634703</v>
      </c>
      <c r="AA26" s="60">
        <f t="shared" si="14"/>
        <v>0.01296753890991828</v>
      </c>
      <c r="AB26" s="60">
        <f t="shared" si="14"/>
        <v>-54.07657007114771</v>
      </c>
    </row>
    <row r="27" spans="1:28" ht="12.75">
      <c r="A27" s="12" t="s">
        <v>37</v>
      </c>
      <c r="B27" s="1">
        <f>'DATOS MENSUALES'!E114</f>
        <v>0.187973762769</v>
      </c>
      <c r="C27" s="1">
        <f>'DATOS MENSUALES'!E115</f>
        <v>0.473513233908</v>
      </c>
      <c r="D27" s="1">
        <f>'DATOS MENSUALES'!E116</f>
        <v>0.226667390471</v>
      </c>
      <c r="E27" s="1">
        <f>'DATOS MENSUALES'!E117</f>
        <v>0.089236406823</v>
      </c>
      <c r="F27" s="1">
        <f>'DATOS MENSUALES'!E118</f>
        <v>0.285093650145</v>
      </c>
      <c r="G27" s="1">
        <f>'DATOS MENSUALES'!E119</f>
        <v>0.180615290356</v>
      </c>
      <c r="H27" s="1">
        <f>'DATOS MENSUALES'!E120</f>
        <v>0.145295686887</v>
      </c>
      <c r="I27" s="1">
        <f>'DATOS MENSUALES'!E121</f>
        <v>0.419233075998</v>
      </c>
      <c r="J27" s="1">
        <f>'DATOS MENSUALES'!E122</f>
        <v>0.220287805824</v>
      </c>
      <c r="K27" s="1">
        <f>'DATOS MENSUALES'!E123</f>
        <v>0.113285629716</v>
      </c>
      <c r="L27" s="1">
        <f>'DATOS MENSUALES'!E124</f>
        <v>0.060755155794</v>
      </c>
      <c r="M27" s="1">
        <f>'DATOS MENSUALES'!E125</f>
        <v>0.04129249328</v>
      </c>
      <c r="N27" s="1">
        <f t="shared" si="11"/>
        <v>2.443249581971</v>
      </c>
      <c r="O27" s="10"/>
      <c r="P27" s="60">
        <f t="shared" si="12"/>
        <v>-2.1158989698911877E-05</v>
      </c>
      <c r="Q27" s="60">
        <f t="shared" si="13"/>
        <v>0.005521665481364415</v>
      </c>
      <c r="R27" s="60">
        <f t="shared" si="14"/>
        <v>-0.015219669375721544</v>
      </c>
      <c r="S27" s="60">
        <f t="shared" si="14"/>
        <v>-0.09448573210890647</v>
      </c>
      <c r="T27" s="60">
        <f t="shared" si="14"/>
        <v>-0.08124602381175772</v>
      </c>
      <c r="U27" s="60">
        <f t="shared" si="14"/>
        <v>-0.24154018159989663</v>
      </c>
      <c r="V27" s="60">
        <f t="shared" si="14"/>
        <v>-0.19378021731911502</v>
      </c>
      <c r="W27" s="60">
        <f t="shared" si="14"/>
        <v>-0.013924114505382204</v>
      </c>
      <c r="X27" s="60">
        <f t="shared" si="14"/>
        <v>-0.005358727880012672</v>
      </c>
      <c r="Y27" s="60">
        <f t="shared" si="14"/>
        <v>-0.0007590009879125036</v>
      </c>
      <c r="Z27" s="60">
        <f t="shared" si="14"/>
        <v>-0.00010323189199300706</v>
      </c>
      <c r="AA27" s="60">
        <f t="shared" si="14"/>
        <v>-0.00016580855802971568</v>
      </c>
      <c r="AB27" s="60">
        <f t="shared" si="14"/>
        <v>-21.890775080737107</v>
      </c>
    </row>
    <row r="28" spans="1:28" ht="12.75">
      <c r="A28" s="12" t="s">
        <v>38</v>
      </c>
      <c r="B28" s="1">
        <f>'DATOS MENSUALES'!E126</f>
        <v>0.04312126589</v>
      </c>
      <c r="C28" s="1">
        <f>'DATOS MENSUALES'!E127</f>
        <v>0.214149054504</v>
      </c>
      <c r="D28" s="1">
        <f>'DATOS MENSUALES'!E128</f>
        <v>0.129375907332</v>
      </c>
      <c r="E28" s="1">
        <f>'DATOS MENSUALES'!E129</f>
        <v>0.634592530285</v>
      </c>
      <c r="F28" s="1">
        <f>'DATOS MENSUALES'!E130</f>
        <v>1.082787330625</v>
      </c>
      <c r="G28" s="1">
        <f>'DATOS MENSUALES'!E131</f>
        <v>2.047654916875</v>
      </c>
      <c r="H28" s="1">
        <f>'DATOS MENSUALES'!E132</f>
        <v>0.939429690831</v>
      </c>
      <c r="I28" s="1">
        <f>'DATOS MENSUALES'!E133</f>
        <v>0.725122519185</v>
      </c>
      <c r="J28" s="1">
        <f>'DATOS MENSUALES'!E134</f>
        <v>0.586349026704</v>
      </c>
      <c r="K28" s="1">
        <f>'DATOS MENSUALES'!E135</f>
        <v>0.308764763827</v>
      </c>
      <c r="L28" s="1">
        <f>'DATOS MENSUALES'!E136</f>
        <v>0.126563948694</v>
      </c>
      <c r="M28" s="1">
        <f>'DATOS MENSUALES'!E137</f>
        <v>0.067673904134</v>
      </c>
      <c r="N28" s="1">
        <f t="shared" si="11"/>
        <v>6.905584858885999</v>
      </c>
      <c r="O28" s="10"/>
      <c r="P28" s="60">
        <f t="shared" si="12"/>
        <v>-0.005133952031055857</v>
      </c>
      <c r="Q28" s="60">
        <f t="shared" si="13"/>
        <v>-0.0005638729620896873</v>
      </c>
      <c r="R28" s="60">
        <f t="shared" si="14"/>
        <v>-0.04110318474578784</v>
      </c>
      <c r="S28" s="60">
        <f t="shared" si="14"/>
        <v>0.0007263472947572655</v>
      </c>
      <c r="T28" s="60">
        <f t="shared" si="14"/>
        <v>0.048459930387420976</v>
      </c>
      <c r="U28" s="60">
        <f t="shared" si="14"/>
        <v>1.9263727554047765</v>
      </c>
      <c r="V28" s="60">
        <f t="shared" si="14"/>
        <v>0.010001836909176037</v>
      </c>
      <c r="W28" s="60">
        <f t="shared" si="14"/>
        <v>0.00027859182808949635</v>
      </c>
      <c r="X28" s="60">
        <f t="shared" si="14"/>
        <v>0.0069753447582255965</v>
      </c>
      <c r="Y28" s="60">
        <f t="shared" si="14"/>
        <v>0.0011333569667944638</v>
      </c>
      <c r="Z28" s="60">
        <f t="shared" si="14"/>
        <v>6.749297005698254E-06</v>
      </c>
      <c r="AA28" s="60">
        <f t="shared" si="14"/>
        <v>-2.3286096739453495E-05</v>
      </c>
      <c r="AB28" s="60">
        <f t="shared" si="14"/>
        <v>4.615262303889595</v>
      </c>
    </row>
    <row r="29" spans="1:28" ht="12.75">
      <c r="A29" s="12" t="s">
        <v>39</v>
      </c>
      <c r="B29" s="1">
        <f>'DATOS MENSUALES'!E138</f>
        <v>0.072450205689</v>
      </c>
      <c r="C29" s="1">
        <f>'DATOS MENSUALES'!E139</f>
        <v>0.284481276786</v>
      </c>
      <c r="D29" s="1">
        <f>'DATOS MENSUALES'!E140</f>
        <v>0.230821026315</v>
      </c>
      <c r="E29" s="1">
        <f>'DATOS MENSUALES'!E141</f>
        <v>0.0810274689</v>
      </c>
      <c r="F29" s="1">
        <f>'DATOS MENSUALES'!E142</f>
        <v>0.101755418448</v>
      </c>
      <c r="G29" s="1">
        <f>'DATOS MENSUALES'!E143</f>
        <v>0.555988923492</v>
      </c>
      <c r="H29" s="1">
        <f>'DATOS MENSUALES'!E144</f>
        <v>0.588625128324</v>
      </c>
      <c r="I29" s="1">
        <f>'DATOS MENSUALES'!E145</f>
        <v>0.463052914206</v>
      </c>
      <c r="J29" s="1">
        <f>'DATOS MENSUALES'!E146</f>
        <v>0.213395470407</v>
      </c>
      <c r="K29" s="1">
        <f>'DATOS MENSUALES'!E147</f>
        <v>0.362925341397</v>
      </c>
      <c r="L29" s="1">
        <f>'DATOS MENSUALES'!E148</f>
        <v>0.20637330192</v>
      </c>
      <c r="M29" s="1">
        <f>'DATOS MENSUALES'!E149</f>
        <v>0.116093874781</v>
      </c>
      <c r="N29" s="1">
        <f t="shared" si="11"/>
        <v>3.2769903506649993</v>
      </c>
      <c r="O29" s="10"/>
      <c r="P29" s="60">
        <f t="shared" si="12"/>
        <v>-0.002935401706033022</v>
      </c>
      <c r="Q29" s="60">
        <f t="shared" si="13"/>
        <v>-1.853191815647458E-06</v>
      </c>
      <c r="R29" s="60">
        <f t="shared" si="14"/>
        <v>-0.014467145321994954</v>
      </c>
      <c r="S29" s="60">
        <f t="shared" si="14"/>
        <v>-0.09968716389007921</v>
      </c>
      <c r="T29" s="60">
        <f t="shared" si="14"/>
        <v>-0.23425835554981583</v>
      </c>
      <c r="U29" s="60">
        <f t="shared" si="14"/>
        <v>-0.015142441557394727</v>
      </c>
      <c r="V29" s="60">
        <f t="shared" si="14"/>
        <v>-0.002479445638738265</v>
      </c>
      <c r="W29" s="60">
        <f t="shared" si="14"/>
        <v>-0.007617247958124635</v>
      </c>
      <c r="X29" s="60">
        <f t="shared" si="14"/>
        <v>-0.006017176384668654</v>
      </c>
      <c r="Y29" s="60">
        <f t="shared" si="14"/>
        <v>0.003975975494237255</v>
      </c>
      <c r="Z29" s="60">
        <f t="shared" si="14"/>
        <v>0.0009617243837112356</v>
      </c>
      <c r="AA29" s="60">
        <f t="shared" si="14"/>
        <v>7.837753738010621E-06</v>
      </c>
      <c r="AB29" s="60">
        <f t="shared" si="14"/>
        <v>-7.571722788948376</v>
      </c>
    </row>
    <row r="30" spans="1:28" ht="12.75">
      <c r="A30" s="12" t="s">
        <v>40</v>
      </c>
      <c r="B30" s="1">
        <f>'DATOS MENSUALES'!E150</f>
        <v>0.11631582958</v>
      </c>
      <c r="C30" s="1">
        <f>'DATOS MENSUALES'!E151</f>
        <v>0.295124653904</v>
      </c>
      <c r="D30" s="1">
        <f>'DATOS MENSUALES'!E152</f>
        <v>0.422033948044</v>
      </c>
      <c r="E30" s="1">
        <f>'DATOS MENSUALES'!E153</f>
        <v>0.183392337975</v>
      </c>
      <c r="F30" s="1">
        <f>'DATOS MENSUALES'!E154</f>
        <v>0.134707156012</v>
      </c>
      <c r="G30" s="1">
        <f>'DATOS MENSUALES'!E155</f>
        <v>0.141706448352</v>
      </c>
      <c r="H30" s="1">
        <f>'DATOS MENSUALES'!E156</f>
        <v>0.44171565067</v>
      </c>
      <c r="I30" s="1">
        <f>'DATOS MENSUALES'!E157</f>
        <v>0.183259573399</v>
      </c>
      <c r="J30" s="1">
        <f>'DATOS MENSUALES'!E158</f>
        <v>0.23908072526</v>
      </c>
      <c r="K30" s="1">
        <f>'DATOS MENSUALES'!E159</f>
        <v>0.159336512358</v>
      </c>
      <c r="L30" s="1">
        <f>'DATOS MENSUALES'!E160</f>
        <v>0.075369981254</v>
      </c>
      <c r="M30" s="1">
        <f>'DATOS MENSUALES'!E161</f>
        <v>0.040238124466</v>
      </c>
      <c r="N30" s="1">
        <f t="shared" si="11"/>
        <v>2.4322809412740005</v>
      </c>
      <c r="O30" s="10"/>
      <c r="P30" s="60">
        <f t="shared" si="12"/>
        <v>-0.0009796385448361006</v>
      </c>
      <c r="Q30" s="60">
        <f t="shared" si="13"/>
        <v>-4.408435439306014E-09</v>
      </c>
      <c r="R30" s="60">
        <f t="shared" si="14"/>
        <v>-0.00014431246500029961</v>
      </c>
      <c r="S30" s="60">
        <f t="shared" si="14"/>
        <v>-0.04716698382972431</v>
      </c>
      <c r="T30" s="60">
        <f t="shared" si="14"/>
        <v>-0.19866451745804697</v>
      </c>
      <c r="U30" s="60">
        <f t="shared" si="14"/>
        <v>-0.28969947505500293</v>
      </c>
      <c r="V30" s="60">
        <f t="shared" si="14"/>
        <v>-0.022487227791962373</v>
      </c>
      <c r="W30" s="60">
        <f t="shared" si="14"/>
        <v>-0.10822546409969445</v>
      </c>
      <c r="X30" s="60">
        <f t="shared" si="14"/>
        <v>-0.0038110390214153994</v>
      </c>
      <c r="Y30" s="60">
        <f t="shared" si="14"/>
        <v>-9.214431437375201E-05</v>
      </c>
      <c r="Z30" s="60">
        <f t="shared" si="14"/>
        <v>-3.368514766582025E-05</v>
      </c>
      <c r="AA30" s="60">
        <f t="shared" si="14"/>
        <v>-0.00017553961807511792</v>
      </c>
      <c r="AB30" s="60">
        <f t="shared" si="14"/>
        <v>-22.149288597439654</v>
      </c>
    </row>
    <row r="31" spans="1:28" ht="12.75">
      <c r="A31" s="12" t="s">
        <v>41</v>
      </c>
      <c r="B31" s="1">
        <f>'DATOS MENSUALES'!E162</f>
        <v>0.44544077142</v>
      </c>
      <c r="C31" s="1">
        <f>'DATOS MENSUALES'!E163</f>
        <v>0.12691696608</v>
      </c>
      <c r="D31" s="1">
        <f>'DATOS MENSUALES'!E164</f>
        <v>0.209867786058</v>
      </c>
      <c r="E31" s="1">
        <f>'DATOS MENSUALES'!E165</f>
        <v>0.082767384458</v>
      </c>
      <c r="F31" s="1">
        <f>'DATOS MENSUALES'!E166</f>
        <v>0.22743027832</v>
      </c>
      <c r="G31" s="1">
        <f>'DATOS MENSUALES'!E167</f>
        <v>0.92482532128</v>
      </c>
      <c r="H31" s="1">
        <f>'DATOS MENSUALES'!E168</f>
        <v>0.428391684195</v>
      </c>
      <c r="I31" s="1">
        <f>'DATOS MENSUALES'!E169</f>
        <v>0.719762173732</v>
      </c>
      <c r="J31" s="1">
        <f>'DATOS MENSUALES'!E170</f>
        <v>0.547889410016</v>
      </c>
      <c r="K31" s="1">
        <f>'DATOS MENSUALES'!E171</f>
        <v>0.276537455214</v>
      </c>
      <c r="L31" s="1">
        <f>'DATOS MENSUALES'!E172</f>
        <v>0.124388693538</v>
      </c>
      <c r="M31" s="1">
        <f>'DATOS MENSUALES'!E173</f>
        <v>0.06491868104</v>
      </c>
      <c r="N31" s="1">
        <f t="shared" si="11"/>
        <v>4.179136605351</v>
      </c>
      <c r="O31" s="10"/>
      <c r="P31" s="60">
        <f t="shared" si="12"/>
        <v>0.012136605155164133</v>
      </c>
      <c r="Q31" s="60">
        <f t="shared" si="13"/>
        <v>-0.004899779450806525</v>
      </c>
      <c r="R31" s="60">
        <f t="shared" si="14"/>
        <v>-0.01852944671527927</v>
      </c>
      <c r="S31" s="60">
        <f t="shared" si="14"/>
        <v>-0.09856915592318836</v>
      </c>
      <c r="T31" s="60">
        <f t="shared" si="14"/>
        <v>-0.11820873664568306</v>
      </c>
      <c r="U31" s="60">
        <f t="shared" si="14"/>
        <v>0.001790824825720228</v>
      </c>
      <c r="V31" s="60">
        <f t="shared" si="14"/>
        <v>-0.02582444940290163</v>
      </c>
      <c r="W31" s="60">
        <f t="shared" si="14"/>
        <v>0.00021547257327317264</v>
      </c>
      <c r="X31" s="60">
        <f t="shared" si="14"/>
        <v>0.0035541637590309366</v>
      </c>
      <c r="Y31" s="60">
        <f t="shared" si="14"/>
        <v>0.0003737735345974894</v>
      </c>
      <c r="Z31" s="60">
        <f t="shared" si="14"/>
        <v>4.6766527888201895E-06</v>
      </c>
      <c r="AA31" s="60">
        <f t="shared" si="14"/>
        <v>-3.0697589370038166E-05</v>
      </c>
      <c r="AB31" s="60">
        <f t="shared" si="14"/>
        <v>-1.1961045506116341</v>
      </c>
    </row>
    <row r="32" spans="1:28" ht="12.75">
      <c r="A32" s="12" t="s">
        <v>42</v>
      </c>
      <c r="B32" s="1">
        <f>'DATOS MENSUALES'!E174</f>
        <v>0.079225051422</v>
      </c>
      <c r="C32" s="1">
        <f>'DATOS MENSUALES'!E175</f>
        <v>0.864607004384</v>
      </c>
      <c r="D32" s="1">
        <f>'DATOS MENSUALES'!E176</f>
        <v>0.25869188161</v>
      </c>
      <c r="E32" s="1">
        <f>'DATOS MENSUALES'!E177</f>
        <v>2.107795902453</v>
      </c>
      <c r="F32" s="1">
        <f>'DATOS MENSUALES'!E178</f>
        <v>1.575521867552</v>
      </c>
      <c r="G32" s="1">
        <f>'DATOS MENSUALES'!E179</f>
        <v>0.93664750765</v>
      </c>
      <c r="H32" s="1">
        <f>'DATOS MENSUALES'!E180</f>
        <v>0.839958213742</v>
      </c>
      <c r="I32" s="1">
        <f>'DATOS MENSUALES'!E181</f>
        <v>0.48442231656</v>
      </c>
      <c r="J32" s="1">
        <f>'DATOS MENSUALES'!E182</f>
        <v>0.526214579226</v>
      </c>
      <c r="K32" s="1">
        <f>'DATOS MENSUALES'!E183</f>
        <v>0.24176453184</v>
      </c>
      <c r="L32" s="1">
        <f>'DATOS MENSUALES'!E184</f>
        <v>0.1180925438</v>
      </c>
      <c r="M32" s="1">
        <f>'DATOS MENSUALES'!E185</f>
        <v>0.07272119844</v>
      </c>
      <c r="N32" s="1">
        <f t="shared" si="11"/>
        <v>8.105662598679</v>
      </c>
      <c r="O32" s="10"/>
      <c r="P32" s="60">
        <f t="shared" si="12"/>
        <v>-0.0025381297983746273</v>
      </c>
      <c r="Q32" s="60">
        <f t="shared" si="13"/>
        <v>0.18309819058808635</v>
      </c>
      <c r="R32" s="60">
        <f t="shared" si="14"/>
        <v>-0.010048998839810613</v>
      </c>
      <c r="S32" s="60">
        <f t="shared" si="14"/>
        <v>3.8190500529637514</v>
      </c>
      <c r="T32" s="60">
        <f t="shared" si="14"/>
        <v>0.630118712387645</v>
      </c>
      <c r="U32" s="60">
        <f t="shared" si="14"/>
        <v>0.0023664181480749754</v>
      </c>
      <c r="V32" s="60">
        <f t="shared" si="14"/>
        <v>0.0015602979347035786</v>
      </c>
      <c r="W32" s="60">
        <f t="shared" si="14"/>
        <v>-0.005395169217597065</v>
      </c>
      <c r="X32" s="60">
        <f t="shared" si="14"/>
        <v>0.002244685430394689</v>
      </c>
      <c r="Y32" s="60">
        <f t="shared" si="14"/>
        <v>5.173189339287088E-05</v>
      </c>
      <c r="Z32" s="60">
        <f t="shared" si="14"/>
        <v>1.1335677321961437E-06</v>
      </c>
      <c r="AA32" s="60">
        <f t="shared" si="14"/>
        <v>-1.299246984397294E-05</v>
      </c>
      <c r="AB32" s="60">
        <f t="shared" si="14"/>
        <v>23.517021189631794</v>
      </c>
    </row>
    <row r="33" spans="1:28" ht="12.75">
      <c r="A33" s="12" t="s">
        <v>43</v>
      </c>
      <c r="B33" s="1">
        <f>'DATOS MENSUALES'!E186</f>
        <v>0.155199998739</v>
      </c>
      <c r="C33" s="1">
        <f>'DATOS MENSUALES'!E187</f>
        <v>0.16627975392</v>
      </c>
      <c r="D33" s="1">
        <f>'DATOS MENSUALES'!E188</f>
        <v>1.93366833651</v>
      </c>
      <c r="E33" s="1">
        <f>'DATOS MENSUALES'!E189</f>
        <v>1.649306036844</v>
      </c>
      <c r="F33" s="1">
        <f>'DATOS MENSUALES'!E190</f>
        <v>0.548648578555</v>
      </c>
      <c r="G33" s="1">
        <f>'DATOS MENSUALES'!E191</f>
        <v>3.008039677623</v>
      </c>
      <c r="H33" s="1">
        <f>'DATOS MENSUALES'!E192</f>
        <v>1.872895438432</v>
      </c>
      <c r="I33" s="1">
        <f>'DATOS MENSUALES'!E193</f>
        <v>1.482828416368</v>
      </c>
      <c r="J33" s="1">
        <f>'DATOS MENSUALES'!E194</f>
        <v>0.728419364589</v>
      </c>
      <c r="K33" s="1">
        <f>'DATOS MENSUALES'!E195</f>
        <v>0.335451312899</v>
      </c>
      <c r="L33" s="1">
        <f>'DATOS MENSUALES'!E196</f>
        <v>0.129876441344</v>
      </c>
      <c r="M33" s="1">
        <f>'DATOS MENSUALES'!E197</f>
        <v>0.126087721888</v>
      </c>
      <c r="N33" s="1">
        <f t="shared" si="11"/>
        <v>12.136701077710999</v>
      </c>
      <c r="O33" s="10"/>
      <c r="P33" s="60">
        <f t="shared" si="12"/>
        <v>-0.00022070427222876682</v>
      </c>
      <c r="Q33" s="60">
        <f t="shared" si="13"/>
        <v>-0.0022216603598931677</v>
      </c>
      <c r="R33" s="60">
        <f t="shared" si="14"/>
        <v>3.106905916764053</v>
      </c>
      <c r="S33" s="60">
        <f t="shared" si="14"/>
        <v>1.3477833323192359</v>
      </c>
      <c r="T33" s="60">
        <f t="shared" si="14"/>
        <v>-0.004874740100606657</v>
      </c>
      <c r="U33" s="60">
        <f t="shared" si="14"/>
        <v>10.71568060941069</v>
      </c>
      <c r="V33" s="60">
        <f t="shared" si="14"/>
        <v>1.5166036565297865</v>
      </c>
      <c r="W33" s="60">
        <f t="shared" si="14"/>
        <v>0.5574770573137485</v>
      </c>
      <c r="X33" s="60">
        <f t="shared" si="14"/>
        <v>0.03697216468241486</v>
      </c>
      <c r="Y33" s="60">
        <f t="shared" si="14"/>
        <v>0.002245396115083329</v>
      </c>
      <c r="Z33" s="60">
        <f t="shared" si="14"/>
        <v>1.095680518034584E-05</v>
      </c>
      <c r="AA33" s="60">
        <f t="shared" si="14"/>
        <v>2.6617656160615723E-05</v>
      </c>
      <c r="AB33" s="60">
        <f t="shared" si="14"/>
        <v>327.94614590903313</v>
      </c>
    </row>
    <row r="34" spans="1:28" ht="12.75">
      <c r="A34" s="12" t="s">
        <v>44</v>
      </c>
      <c r="B34" s="1">
        <f>'DATOS MENSUALES'!E198</f>
        <v>0.098073782784</v>
      </c>
      <c r="C34" s="1">
        <f>'DATOS MENSUALES'!E199</f>
        <v>0.07226266154</v>
      </c>
      <c r="D34" s="1">
        <f>'DATOS MENSUALES'!E200</f>
        <v>0.05282386659</v>
      </c>
      <c r="E34" s="1">
        <f>'DATOS MENSUALES'!E201</f>
        <v>0.05084960562</v>
      </c>
      <c r="F34" s="1">
        <f>'DATOS MENSUALES'!E202</f>
        <v>0.44274113338</v>
      </c>
      <c r="G34" s="1">
        <f>'DATOS MENSUALES'!E203</f>
        <v>0.358388322034</v>
      </c>
      <c r="H34" s="1">
        <f>'DATOS MENSUALES'!E204</f>
        <v>0.274633376744</v>
      </c>
      <c r="I34" s="1">
        <f>'DATOS MENSUALES'!E205</f>
        <v>0.562619041138</v>
      </c>
      <c r="J34" s="1">
        <f>'DATOS MENSUALES'!E206</f>
        <v>0.508546974624</v>
      </c>
      <c r="K34" s="1">
        <f>'DATOS MENSUALES'!E207</f>
        <v>0.285538584448</v>
      </c>
      <c r="L34" s="1">
        <f>'DATOS MENSUALES'!E208</f>
        <v>0.164948039823</v>
      </c>
      <c r="M34" s="1">
        <f>'DATOS MENSUALES'!E209</f>
        <v>0.115274007285</v>
      </c>
      <c r="N34" s="1">
        <f t="shared" si="11"/>
        <v>2.98669939601</v>
      </c>
      <c r="O34" s="10"/>
      <c r="P34" s="60">
        <f t="shared" si="12"/>
        <v>-0.0016246657200845044</v>
      </c>
      <c r="Q34" s="60">
        <f t="shared" si="13"/>
        <v>-0.01131511035715552</v>
      </c>
      <c r="R34" s="60">
        <f aca="true" t="shared" si="15" ref="R34:R50">(D34-D$6)^3</f>
        <v>-0.07497143868098911</v>
      </c>
      <c r="S34" s="60">
        <f aca="true" t="shared" si="16" ref="S34:S50">(E34-E$6)^3</f>
        <v>-0.12044562702866154</v>
      </c>
      <c r="T34" s="60">
        <f aca="true" t="shared" si="17" ref="T34:T50">(F34-F$6)^3</f>
        <v>-0.020902551278208396</v>
      </c>
      <c r="U34" s="60">
        <f aca="true" t="shared" si="18" ref="U34:U50">(G34-G$6)^3</f>
        <v>-0.08812112361854164</v>
      </c>
      <c r="V34" s="60">
        <f aca="true" t="shared" si="19" ref="V34:V50">(H34-H$6)^3</f>
        <v>-0.09072442832822737</v>
      </c>
      <c r="W34" s="60">
        <f aca="true" t="shared" si="20" ref="W34:W50">(I34-I$6)^3</f>
        <v>-0.0009181035510217773</v>
      </c>
      <c r="X34" s="60">
        <f aca="true" t="shared" si="21" ref="X34:X50">(J34-J$6)^3</f>
        <v>0.001453118848281184</v>
      </c>
      <c r="Y34" s="60">
        <f aca="true" t="shared" si="22" ref="Y34:Y50">(K34-K$6)^3</f>
        <v>0.000532128340625207</v>
      </c>
      <c r="Z34" s="60">
        <f aca="true" t="shared" si="23" ref="Z34:Z50">(L34-L$6)^3</f>
        <v>0.0001879577435186304</v>
      </c>
      <c r="AA34" s="60">
        <f aca="true" t="shared" si="24" ref="AA34:AA50">(M34-M$6)^3</f>
        <v>6.90676550909859E-06</v>
      </c>
      <c r="AB34" s="60">
        <f aca="true" t="shared" si="25" ref="AB34:AB50">(N34-N$6)^3</f>
        <v>-11.450639645616032</v>
      </c>
    </row>
    <row r="35" spans="1:28" ht="12.75">
      <c r="A35" s="12" t="s">
        <v>45</v>
      </c>
      <c r="B35" s="1">
        <f>'DATOS MENSUALES'!E210</f>
        <v>0.165514093832</v>
      </c>
      <c r="C35" s="1">
        <f>'DATOS MENSUALES'!E211</f>
        <v>0.129120602292</v>
      </c>
      <c r="D35" s="1">
        <f>'DATOS MENSUALES'!E212</f>
        <v>0.1093810458</v>
      </c>
      <c r="E35" s="1">
        <f>'DATOS MENSUALES'!E213</f>
        <v>0.113901606632</v>
      </c>
      <c r="F35" s="1">
        <f>'DATOS MENSUALES'!E214</f>
        <v>0.274424140081</v>
      </c>
      <c r="G35" s="1">
        <f>'DATOS MENSUALES'!E215</f>
        <v>0.451643666585</v>
      </c>
      <c r="H35" s="1">
        <f>'DATOS MENSUALES'!E216</f>
        <v>0.2881460965</v>
      </c>
      <c r="I35" s="1">
        <f>'DATOS MENSUALES'!E217</f>
        <v>0.202979337</v>
      </c>
      <c r="J35" s="1">
        <f>'DATOS MENSUALES'!E218</f>
        <v>0.344638555164</v>
      </c>
      <c r="K35" s="1">
        <f>'DATOS MENSUALES'!E219</f>
        <v>0.148463334526</v>
      </c>
      <c r="L35" s="1">
        <f>'DATOS MENSUALES'!E220</f>
        <v>0.080031518378</v>
      </c>
      <c r="M35" s="1">
        <f>'DATOS MENSUALES'!E221</f>
        <v>0.055935871292</v>
      </c>
      <c r="N35" s="1">
        <f t="shared" si="11"/>
        <v>2.364179868082</v>
      </c>
      <c r="O35" s="10"/>
      <c r="P35" s="60">
        <f t="shared" si="12"/>
        <v>-0.00012588981211022853</v>
      </c>
      <c r="Q35" s="60">
        <f t="shared" si="13"/>
        <v>-0.004711530731707312</v>
      </c>
      <c r="R35" s="60">
        <f t="shared" si="15"/>
        <v>-0.04866934861539419</v>
      </c>
      <c r="S35" s="60">
        <f t="shared" si="16"/>
        <v>-0.07995170924462561</v>
      </c>
      <c r="T35" s="60">
        <f t="shared" si="17"/>
        <v>-0.08739951876856793</v>
      </c>
      <c r="U35" s="60">
        <f t="shared" si="18"/>
        <v>-0.043519361338573564</v>
      </c>
      <c r="V35" s="60">
        <f t="shared" si="19"/>
        <v>-0.0827831979743331</v>
      </c>
      <c r="W35" s="60">
        <f t="shared" si="20"/>
        <v>-0.09533859169632238</v>
      </c>
      <c r="X35" s="60">
        <f t="shared" si="21"/>
        <v>-0.00012987868102160013</v>
      </c>
      <c r="Y35" s="60">
        <f t="shared" si="22"/>
        <v>-0.00017599583404893191</v>
      </c>
      <c r="Z35" s="60">
        <f t="shared" si="23"/>
        <v>-2.1102991380460992E-05</v>
      </c>
      <c r="AA35" s="60">
        <f t="shared" si="24"/>
        <v>-6.542224637941635E-05</v>
      </c>
      <c r="AB35" s="60">
        <f t="shared" si="25"/>
        <v>-23.799997699725996</v>
      </c>
    </row>
    <row r="36" spans="1:28" ht="12.75">
      <c r="A36" s="12" t="s">
        <v>46</v>
      </c>
      <c r="B36" s="1">
        <f>'DATOS MENSUALES'!E222</f>
        <v>0.05988301626</v>
      </c>
      <c r="C36" s="1">
        <f>'DATOS MENSUALES'!E223</f>
        <v>0.04345728189</v>
      </c>
      <c r="D36" s="1">
        <f>'DATOS MENSUALES'!E224</f>
        <v>1.00002233266</v>
      </c>
      <c r="E36" s="1">
        <f>'DATOS MENSUALES'!E225</f>
        <v>0.469753499196</v>
      </c>
      <c r="F36" s="1">
        <f>'DATOS MENSUALES'!E226</f>
        <v>0.21888628596</v>
      </c>
      <c r="G36" s="1">
        <f>'DATOS MENSUALES'!E227</f>
        <v>0.56520487344</v>
      </c>
      <c r="H36" s="1">
        <f>'DATOS MENSUALES'!E228</f>
        <v>0.613557091485</v>
      </c>
      <c r="I36" s="1">
        <f>'DATOS MENSUALES'!E229</f>
        <v>0.659352564222</v>
      </c>
      <c r="J36" s="1">
        <f>'DATOS MENSUALES'!E230</f>
        <v>0.39378685956</v>
      </c>
      <c r="K36" s="1">
        <f>'DATOS MENSUALES'!E231</f>
        <v>0.195737101125</v>
      </c>
      <c r="L36" s="1">
        <f>'DATOS MENSUALES'!E232</f>
        <v>0.097386083644</v>
      </c>
      <c r="M36" s="1">
        <f>'DATOS MENSUALES'!E233</f>
        <v>0.234173151954</v>
      </c>
      <c r="N36" s="1">
        <f t="shared" si="11"/>
        <v>4.551200141396</v>
      </c>
      <c r="O36" s="10"/>
      <c r="P36" s="60">
        <f t="shared" si="12"/>
        <v>-0.0037781523920548295</v>
      </c>
      <c r="Q36" s="60">
        <f t="shared" si="13"/>
        <v>-0.016253312606313033</v>
      </c>
      <c r="R36" s="60">
        <f t="shared" si="15"/>
        <v>0.14514651133029716</v>
      </c>
      <c r="S36" s="60">
        <f t="shared" si="16"/>
        <v>-0.00042100364560055623</v>
      </c>
      <c r="T36" s="60">
        <f t="shared" si="17"/>
        <v>-0.12449058217474711</v>
      </c>
      <c r="U36" s="60">
        <f t="shared" si="18"/>
        <v>-0.013512469425399097</v>
      </c>
      <c r="V36" s="60">
        <f t="shared" si="19"/>
        <v>-0.0013461557669836417</v>
      </c>
      <c r="W36" s="60">
        <f t="shared" si="20"/>
        <v>-9.637751822934382E-11</v>
      </c>
      <c r="X36" s="60">
        <f t="shared" si="21"/>
        <v>-3.3340089402506444E-09</v>
      </c>
      <c r="Y36" s="60">
        <f t="shared" si="22"/>
        <v>-6.737368176030058E-07</v>
      </c>
      <c r="Z36" s="60">
        <f t="shared" si="23"/>
        <v>-1.0862805596754647E-06</v>
      </c>
      <c r="AA36" s="60">
        <f t="shared" si="24"/>
        <v>0.002624825240485644</v>
      </c>
      <c r="AB36" s="60">
        <f t="shared" si="25"/>
        <v>-0.3277153858153655</v>
      </c>
    </row>
    <row r="37" spans="1:28" ht="12.75">
      <c r="A37" s="12" t="s">
        <v>47</v>
      </c>
      <c r="B37" s="1">
        <f>'DATOS MENSUALES'!E234</f>
        <v>0.422258495769</v>
      </c>
      <c r="C37" s="1">
        <f>'DATOS MENSUALES'!E235</f>
        <v>0.587583638352</v>
      </c>
      <c r="D37" s="1">
        <f>'DATOS MENSUALES'!E236</f>
        <v>2.53232719146</v>
      </c>
      <c r="E37" s="1">
        <f>'DATOS MENSUALES'!E237</f>
        <v>1.885990399615</v>
      </c>
      <c r="F37" s="1">
        <f>'DATOS MENSUALES'!E238</f>
        <v>2.914173905798</v>
      </c>
      <c r="G37" s="1">
        <f>'DATOS MENSUALES'!E239</f>
        <v>2.863692087102</v>
      </c>
      <c r="H37" s="1">
        <f>'DATOS MENSUALES'!E240</f>
        <v>1.454910805992</v>
      </c>
      <c r="I37" s="1">
        <f>'DATOS MENSUALES'!E241</f>
        <v>0.999733747707</v>
      </c>
      <c r="J37" s="1">
        <f>'DATOS MENSUALES'!E242</f>
        <v>0.436248587775</v>
      </c>
      <c r="K37" s="1">
        <f>'DATOS MENSUALES'!E243</f>
        <v>0.193002977124</v>
      </c>
      <c r="L37" s="1">
        <f>'DATOS MENSUALES'!E244</f>
        <v>0.09729301637</v>
      </c>
      <c r="M37" s="1">
        <f>'DATOS MENSUALES'!E245</f>
        <v>0.08933041467</v>
      </c>
      <c r="N37" s="1">
        <f t="shared" si="11"/>
        <v>14.476545267733998</v>
      </c>
      <c r="O37" s="10"/>
      <c r="P37" s="60">
        <f t="shared" si="12"/>
        <v>0.008821758449614893</v>
      </c>
      <c r="Q37" s="60">
        <f t="shared" si="13"/>
        <v>0.02459629276332233</v>
      </c>
      <c r="R37" s="60">
        <f t="shared" si="15"/>
        <v>8.714353045638305</v>
      </c>
      <c r="S37" s="60">
        <f t="shared" si="16"/>
        <v>2.4130519557307593</v>
      </c>
      <c r="T37" s="60">
        <f t="shared" si="17"/>
        <v>10.589559240142854</v>
      </c>
      <c r="U37" s="60">
        <f t="shared" si="18"/>
        <v>8.745683772217058</v>
      </c>
      <c r="V37" s="60">
        <f t="shared" si="19"/>
        <v>0.39051814769301707</v>
      </c>
      <c r="W37" s="60">
        <f t="shared" si="20"/>
        <v>0.03927719788723235</v>
      </c>
      <c r="X37" s="60">
        <f t="shared" si="21"/>
        <v>6.87588723870477E-05</v>
      </c>
      <c r="Y37" s="60">
        <f t="shared" si="22"/>
        <v>-1.5211534745995201E-06</v>
      </c>
      <c r="Z37" s="60">
        <f t="shared" si="23"/>
        <v>-1.1160523901200787E-06</v>
      </c>
      <c r="AA37" s="60">
        <f t="shared" si="24"/>
        <v>-3.284504134182381E-07</v>
      </c>
      <c r="AB37" s="60">
        <f t="shared" si="25"/>
        <v>787.8396550381505</v>
      </c>
    </row>
    <row r="38" spans="1:28" ht="12.75">
      <c r="A38" s="12" t="s">
        <v>48</v>
      </c>
      <c r="B38" s="1">
        <f>'DATOS MENSUALES'!E246</f>
        <v>3.376027288508</v>
      </c>
      <c r="C38" s="1">
        <f>'DATOS MENSUALES'!E247</f>
        <v>2.14745805696</v>
      </c>
      <c r="D38" s="1">
        <f>'DATOS MENSUALES'!E248</f>
        <v>1.139810806785</v>
      </c>
      <c r="E38" s="1">
        <f>'DATOS MENSUALES'!E249</f>
        <v>0.777630907872</v>
      </c>
      <c r="F38" s="1">
        <f>'DATOS MENSUALES'!E250</f>
        <v>1.019200129787</v>
      </c>
      <c r="G38" s="1">
        <f>'DATOS MENSUALES'!E251</f>
        <v>0.51954897558</v>
      </c>
      <c r="H38" s="1">
        <f>'DATOS MENSUALES'!E252</f>
        <v>0.613943358644</v>
      </c>
      <c r="I38" s="1">
        <f>'DATOS MENSUALES'!E253</f>
        <v>0.491187640688</v>
      </c>
      <c r="J38" s="1">
        <f>'DATOS MENSUALES'!E254</f>
        <v>0.268008065103</v>
      </c>
      <c r="K38" s="1">
        <f>'DATOS MENSUALES'!E255</f>
        <v>0.14479305161</v>
      </c>
      <c r="L38" s="1">
        <f>'DATOS MENSUALES'!E256</f>
        <v>0.09017630475</v>
      </c>
      <c r="M38" s="1">
        <f>'DATOS MENSUALES'!E257</f>
        <v>0.20318630136</v>
      </c>
      <c r="N38" s="1">
        <f t="shared" si="11"/>
        <v>10.790970887647003</v>
      </c>
      <c r="O38" s="10"/>
      <c r="P38" s="60">
        <f t="shared" si="12"/>
        <v>31.56632542522255</v>
      </c>
      <c r="Q38" s="60">
        <f t="shared" si="13"/>
        <v>6.338750379822378</v>
      </c>
      <c r="R38" s="60">
        <f t="shared" si="15"/>
        <v>0.29450987193817585</v>
      </c>
      <c r="S38" s="60">
        <f t="shared" si="16"/>
        <v>0.012637790001270409</v>
      </c>
      <c r="T38" s="60">
        <f t="shared" si="17"/>
        <v>0.02726926814306851</v>
      </c>
      <c r="U38" s="60">
        <f t="shared" si="18"/>
        <v>-0.022867452406347265</v>
      </c>
      <c r="V38" s="60">
        <f t="shared" si="19"/>
        <v>-0.0013320773958604966</v>
      </c>
      <c r="W38" s="60">
        <f t="shared" si="20"/>
        <v>-0.0047946133736443365</v>
      </c>
      <c r="X38" s="60">
        <f t="shared" si="21"/>
        <v>-0.0020616063403653957</v>
      </c>
      <c r="Y38" s="60">
        <f t="shared" si="22"/>
        <v>-0.00021288982383691087</v>
      </c>
      <c r="Z38" s="60">
        <f t="shared" si="23"/>
        <v>-5.349719509733927E-06</v>
      </c>
      <c r="AA38" s="60">
        <f t="shared" si="24"/>
        <v>0.0012235425425831737</v>
      </c>
      <c r="AB38" s="60">
        <f t="shared" si="25"/>
        <v>170.98407830222374</v>
      </c>
    </row>
    <row r="39" spans="1:28" ht="12.75">
      <c r="A39" s="12" t="s">
        <v>49</v>
      </c>
      <c r="B39" s="1">
        <f>'DATOS MENSUALES'!E258</f>
        <v>0.222961240756</v>
      </c>
      <c r="C39" s="1">
        <f>'DATOS MENSUALES'!E259</f>
        <v>1.455622498705</v>
      </c>
      <c r="D39" s="1">
        <f>'DATOS MENSUALES'!E260</f>
        <v>1.453127135872</v>
      </c>
      <c r="E39" s="1">
        <f>'DATOS MENSUALES'!E261</f>
        <v>1.220302977192</v>
      </c>
      <c r="F39" s="1">
        <f>'DATOS MENSUALES'!E262</f>
        <v>0.767184882122</v>
      </c>
      <c r="G39" s="1">
        <f>'DATOS MENSUALES'!E263</f>
        <v>1.628952910387</v>
      </c>
      <c r="H39" s="1">
        <f>'DATOS MENSUALES'!E264</f>
        <v>1.308575399616</v>
      </c>
      <c r="I39" s="1">
        <f>'DATOS MENSUALES'!E265</f>
        <v>1.006152041713</v>
      </c>
      <c r="J39" s="1">
        <f>'DATOS MENSUALES'!E266</f>
        <v>0.463680159252</v>
      </c>
      <c r="K39" s="1">
        <f>'DATOS MENSUALES'!E267</f>
        <v>0.193065304352</v>
      </c>
      <c r="L39" s="1">
        <f>'DATOS MENSUALES'!E268</f>
        <v>0.090920636188</v>
      </c>
      <c r="M39" s="1">
        <f>'DATOS MENSUALES'!E269</f>
        <v>0.062966722648</v>
      </c>
      <c r="N39" s="1">
        <f t="shared" si="11"/>
        <v>9.873511908803</v>
      </c>
      <c r="O39" s="10"/>
      <c r="P39" s="60">
        <f t="shared" si="12"/>
        <v>3.936371432965031E-07</v>
      </c>
      <c r="Q39" s="60">
        <f t="shared" si="13"/>
        <v>1.5562911389212237</v>
      </c>
      <c r="R39" s="60">
        <f t="shared" si="15"/>
        <v>0.9372803702668715</v>
      </c>
      <c r="S39" s="60">
        <f t="shared" si="16"/>
        <v>0.30836930310348454</v>
      </c>
      <c r="T39" s="60">
        <f t="shared" si="17"/>
        <v>0.00011749596457510983</v>
      </c>
      <c r="U39" s="60">
        <f t="shared" si="18"/>
        <v>0.5626692377089353</v>
      </c>
      <c r="V39" s="60">
        <f t="shared" si="19"/>
        <v>0.19979366425517694</v>
      </c>
      <c r="W39" s="60">
        <f t="shared" si="20"/>
        <v>0.04154432346163211</v>
      </c>
      <c r="X39" s="60">
        <f t="shared" si="21"/>
        <v>0.0003200050432875512</v>
      </c>
      <c r="Y39" s="60">
        <f t="shared" si="22"/>
        <v>-1.4965559160856056E-06</v>
      </c>
      <c r="Z39" s="60">
        <f t="shared" si="23"/>
        <v>-4.695343284454417E-06</v>
      </c>
      <c r="AA39" s="60">
        <f t="shared" si="24"/>
        <v>-3.6804022349063276E-05</v>
      </c>
      <c r="AB39" s="60">
        <f t="shared" si="25"/>
        <v>99.43739476458228</v>
      </c>
    </row>
    <row r="40" spans="1:28" ht="12.75">
      <c r="A40" s="12" t="s">
        <v>50</v>
      </c>
      <c r="B40" s="1">
        <f>'DATOS MENSUALES'!E270</f>
        <v>0.042555479175</v>
      </c>
      <c r="C40" s="1">
        <f>'DATOS MENSUALES'!E271</f>
        <v>0.055544512881</v>
      </c>
      <c r="D40" s="1">
        <f>'DATOS MENSUALES'!E272</f>
        <v>0.051339031374</v>
      </c>
      <c r="E40" s="1">
        <f>'DATOS MENSUALES'!E273</f>
        <v>0.277997960914</v>
      </c>
      <c r="F40" s="1">
        <f>'DATOS MENSUALES'!E274</f>
        <v>0.219274856432</v>
      </c>
      <c r="G40" s="1">
        <f>'DATOS MENSUALES'!E275</f>
        <v>1.40197657514</v>
      </c>
      <c r="H40" s="1">
        <f>'DATOS MENSUALES'!E276</f>
        <v>1.136319634848</v>
      </c>
      <c r="I40" s="1">
        <f>'DATOS MENSUALES'!E277</f>
        <v>0.51356713421</v>
      </c>
      <c r="J40" s="1">
        <f>'DATOS MENSUALES'!E278</f>
        <v>0.689095652104</v>
      </c>
      <c r="K40" s="1">
        <f>'DATOS MENSUALES'!E279</f>
        <v>0.29978283112</v>
      </c>
      <c r="L40" s="1">
        <f>'DATOS MENSUALES'!E280</f>
        <v>0.13346123055</v>
      </c>
      <c r="M40" s="1">
        <f>'DATOS MENSUALES'!E281</f>
        <v>0.077023994719</v>
      </c>
      <c r="N40" s="1">
        <f t="shared" si="11"/>
        <v>4.897938893467</v>
      </c>
      <c r="O40" s="10"/>
      <c r="P40" s="60">
        <f t="shared" si="12"/>
        <v>-0.005184631507498944</v>
      </c>
      <c r="Q40" s="60">
        <f t="shared" si="13"/>
        <v>-0.014035859800265775</v>
      </c>
      <c r="R40" s="60">
        <f t="shared" si="15"/>
        <v>-0.07576623984752279</v>
      </c>
      <c r="S40" s="60">
        <f t="shared" si="16"/>
        <v>-0.018970900114497997</v>
      </c>
      <c r="T40" s="60">
        <f t="shared" si="17"/>
        <v>-0.12420017275218549</v>
      </c>
      <c r="U40" s="60">
        <f t="shared" si="18"/>
        <v>0.21447890049317492</v>
      </c>
      <c r="V40" s="60">
        <f t="shared" si="19"/>
        <v>0.0701111783156349</v>
      </c>
      <c r="W40" s="60">
        <f t="shared" si="20"/>
        <v>-0.0031277599580670787</v>
      </c>
      <c r="X40" s="60">
        <f t="shared" si="21"/>
        <v>0.0253642137241425</v>
      </c>
      <c r="Y40" s="60">
        <f t="shared" si="22"/>
        <v>0.0008649552750884219</v>
      </c>
      <c r="Z40" s="60">
        <f t="shared" si="23"/>
        <v>1.7164410637956076E-05</v>
      </c>
      <c r="AA40" s="60">
        <f t="shared" si="24"/>
        <v>-7.084536375099546E-06</v>
      </c>
      <c r="AB40" s="60">
        <f t="shared" si="25"/>
        <v>-0.04024963507983358</v>
      </c>
    </row>
    <row r="41" spans="1:28" ht="12.75">
      <c r="A41" s="12" t="s">
        <v>51</v>
      </c>
      <c r="B41" s="1">
        <f>'DATOS MENSUALES'!E282</f>
        <v>0.05876352625</v>
      </c>
      <c r="C41" s="1">
        <f>'DATOS MENSUALES'!E283</f>
        <v>0.77012005158</v>
      </c>
      <c r="D41" s="1">
        <f>'DATOS MENSUALES'!E284</f>
        <v>0.290589721491</v>
      </c>
      <c r="E41" s="1">
        <f>'DATOS MENSUALES'!E285</f>
        <v>0.188308114659</v>
      </c>
      <c r="F41" s="1">
        <f>'DATOS MENSUALES'!E286</f>
        <v>1.281914367085</v>
      </c>
      <c r="G41" s="1">
        <f>'DATOS MENSUALES'!E287</f>
        <v>1.277508661954</v>
      </c>
      <c r="H41" s="1">
        <f>'DATOS MENSUALES'!E288</f>
        <v>0.757029321244</v>
      </c>
      <c r="I41" s="1">
        <f>'DATOS MENSUALES'!E289</f>
        <v>0.422638797414</v>
      </c>
      <c r="J41" s="1">
        <f>'DATOS MENSUALES'!E290</f>
        <v>0.30204920575</v>
      </c>
      <c r="K41" s="1">
        <f>'DATOS MENSUALES'!E291</f>
        <v>0.18514622442</v>
      </c>
      <c r="L41" s="1">
        <f>'DATOS MENSUALES'!E292</f>
        <v>0.084496415742</v>
      </c>
      <c r="M41" s="1">
        <f>'DATOS MENSUALES'!E293</f>
        <v>0.065626183483</v>
      </c>
      <c r="N41" s="1">
        <f t="shared" si="11"/>
        <v>5.684190591072</v>
      </c>
      <c r="O41" s="10"/>
      <c r="P41" s="60">
        <f t="shared" si="12"/>
        <v>-0.003860208766463397</v>
      </c>
      <c r="Q41" s="60">
        <f t="shared" si="13"/>
        <v>0.10606274359827265</v>
      </c>
      <c r="R41" s="60">
        <f t="shared" si="15"/>
        <v>-0.006219042123917288</v>
      </c>
      <c r="S41" s="60">
        <f t="shared" si="16"/>
        <v>-0.04526787449339033</v>
      </c>
      <c r="T41" s="60">
        <f t="shared" si="17"/>
        <v>0.17912785509660342</v>
      </c>
      <c r="U41" s="60">
        <f t="shared" si="18"/>
        <v>0.10657755863848918</v>
      </c>
      <c r="V41" s="60">
        <f t="shared" si="19"/>
        <v>3.61212142076794E-05</v>
      </c>
      <c r="W41" s="60">
        <f t="shared" si="20"/>
        <v>-0.013341099756795195</v>
      </c>
      <c r="X41" s="60">
        <f t="shared" si="21"/>
        <v>-0.0008103801634421862</v>
      </c>
      <c r="Y41" s="60">
        <f t="shared" si="22"/>
        <v>-7.253452055592246E-06</v>
      </c>
      <c r="Z41" s="60">
        <f t="shared" si="23"/>
        <v>-1.2437779732033868E-05</v>
      </c>
      <c r="AA41" s="60">
        <f t="shared" si="24"/>
        <v>-2.8663350774907333E-05</v>
      </c>
      <c r="AB41" s="60">
        <f t="shared" si="25"/>
        <v>0.08726047392342938</v>
      </c>
    </row>
    <row r="42" spans="1:28" ht="12.75">
      <c r="A42" s="12" t="s">
        <v>52</v>
      </c>
      <c r="B42" s="1">
        <f>'DATOS MENSUALES'!E294</f>
        <v>0.161356398966</v>
      </c>
      <c r="C42" s="1">
        <f>'DATOS MENSUALES'!E295</f>
        <v>0.083448731206</v>
      </c>
      <c r="D42" s="1">
        <f>'DATOS MENSUALES'!E296</f>
        <v>0.052641249716</v>
      </c>
      <c r="E42" s="1">
        <f>'DATOS MENSUALES'!E297</f>
        <v>0.041587186938</v>
      </c>
      <c r="F42" s="1">
        <f>'DATOS MENSUALES'!E298</f>
        <v>0.03745179815</v>
      </c>
      <c r="G42" s="1">
        <f>'DATOS MENSUALES'!E299</f>
        <v>0.50088769417</v>
      </c>
      <c r="H42" s="1">
        <f>'DATOS MENSUALES'!E300</f>
        <v>0.257952706548</v>
      </c>
      <c r="I42" s="1">
        <f>'DATOS MENSUALES'!E301</f>
        <v>0.147043435275</v>
      </c>
      <c r="J42" s="1">
        <f>'DATOS MENSUALES'!E302</f>
        <v>0.06761181945</v>
      </c>
      <c r="K42" s="1">
        <f>'DATOS MENSUALES'!E303</f>
        <v>0.033539716602</v>
      </c>
      <c r="L42" s="1">
        <f>'DATOS MENSUALES'!E304</f>
        <v>0.021233056097</v>
      </c>
      <c r="M42" s="1">
        <f>'DATOS MENSUALES'!E305</f>
        <v>0.09664057242</v>
      </c>
      <c r="N42" s="1">
        <f t="shared" si="11"/>
        <v>1.501394365538</v>
      </c>
      <c r="O42" s="10"/>
      <c r="P42" s="60">
        <f t="shared" si="12"/>
        <v>-0.00015989130508287783</v>
      </c>
      <c r="Q42" s="60">
        <f t="shared" si="13"/>
        <v>-0.009706617650180823</v>
      </c>
      <c r="R42" s="60">
        <f t="shared" si="15"/>
        <v>-0.075068888446013</v>
      </c>
      <c r="S42" s="60">
        <f t="shared" si="16"/>
        <v>-0.12735056233462724</v>
      </c>
      <c r="T42" s="60">
        <f t="shared" si="17"/>
        <v>-0.31547958066504744</v>
      </c>
      <c r="U42" s="60">
        <f t="shared" si="18"/>
        <v>-0.027680812347431333</v>
      </c>
      <c r="V42" s="60">
        <f t="shared" si="19"/>
        <v>-0.10120793728541322</v>
      </c>
      <c r="W42" s="60">
        <f t="shared" si="20"/>
        <v>-0.13482230977838058</v>
      </c>
      <c r="X42" s="60">
        <f t="shared" si="21"/>
        <v>-0.035180810373629356</v>
      </c>
      <c r="Y42" s="60">
        <f t="shared" si="22"/>
        <v>-0.004997050337045132</v>
      </c>
      <c r="Z42" s="60">
        <f t="shared" si="23"/>
        <v>-0.0006457058724262417</v>
      </c>
      <c r="AA42" s="60">
        <f t="shared" si="24"/>
        <v>6.920781837064396E-11</v>
      </c>
      <c r="AB42" s="60">
        <f t="shared" si="25"/>
        <v>-52.28214530491682</v>
      </c>
    </row>
    <row r="43" spans="1:28" ht="12.75">
      <c r="A43" s="12" t="s">
        <v>53</v>
      </c>
      <c r="B43" s="1">
        <f>'DATOS MENSUALES'!E306</f>
        <v>0.176313963595</v>
      </c>
      <c r="C43" s="1">
        <f>'DATOS MENSUALES'!E307</f>
        <v>0.428587008309</v>
      </c>
      <c r="D43" s="1">
        <f>'DATOS MENSUALES'!E308</f>
        <v>0.393475778948</v>
      </c>
      <c r="E43" s="1">
        <f>'DATOS MENSUALES'!E309</f>
        <v>1.7513176233</v>
      </c>
      <c r="F43" s="1">
        <f>'DATOS MENSUALES'!E310</f>
        <v>2.180140837056</v>
      </c>
      <c r="G43" s="1">
        <f>'DATOS MENSUALES'!E311</f>
        <v>0.772723363126</v>
      </c>
      <c r="H43" s="1">
        <f>'DATOS MENSUALES'!E312</f>
        <v>1.506390315299</v>
      </c>
      <c r="I43" s="1">
        <f>'DATOS MENSUALES'!E313</f>
        <v>0.75689164512</v>
      </c>
      <c r="J43" s="1">
        <f>'DATOS MENSUALES'!E314</f>
        <v>0.42530831181</v>
      </c>
      <c r="K43" s="1">
        <f>'DATOS MENSUALES'!E315</f>
        <v>0.179237904786</v>
      </c>
      <c r="L43" s="1">
        <f>'DATOS MENSUALES'!E316</f>
        <v>0.078709228698</v>
      </c>
      <c r="M43" s="1">
        <f>'DATOS MENSUALES'!E317</f>
        <v>0.044020524548</v>
      </c>
      <c r="N43" s="1">
        <f t="shared" si="11"/>
        <v>8.693116504594997</v>
      </c>
      <c r="O43" s="10"/>
      <c r="P43" s="60">
        <f t="shared" si="12"/>
        <v>-6.078417686716726E-05</v>
      </c>
      <c r="Q43" s="60">
        <f t="shared" si="13"/>
        <v>0.0022907108113780776</v>
      </c>
      <c r="R43" s="60">
        <f t="shared" si="15"/>
        <v>-0.0005316552027243333</v>
      </c>
      <c r="S43" s="60">
        <f t="shared" si="16"/>
        <v>1.7567380936744246</v>
      </c>
      <c r="T43" s="60">
        <f t="shared" si="17"/>
        <v>3.124524419162856</v>
      </c>
      <c r="U43" s="60">
        <f t="shared" si="18"/>
        <v>-2.8835471848172213E-05</v>
      </c>
      <c r="V43" s="60">
        <f t="shared" si="19"/>
        <v>0.4789777147262027</v>
      </c>
      <c r="W43" s="60">
        <f t="shared" si="20"/>
        <v>0.0009149498677640014</v>
      </c>
      <c r="X43" s="60">
        <f t="shared" si="21"/>
        <v>2.7074452661288958E-05</v>
      </c>
      <c r="Y43" s="60">
        <f t="shared" si="22"/>
        <v>-1.612864306295572E-05</v>
      </c>
      <c r="Z43" s="60">
        <f t="shared" si="23"/>
        <v>-2.427956586861294E-05</v>
      </c>
      <c r="AA43" s="60">
        <f t="shared" si="24"/>
        <v>-0.0001423141558176714</v>
      </c>
      <c r="AB43" s="60">
        <f t="shared" si="25"/>
        <v>41.1519731764309</v>
      </c>
    </row>
    <row r="44" spans="1:28" ht="12.75">
      <c r="A44" s="12" t="s">
        <v>54</v>
      </c>
      <c r="B44" s="1">
        <f>'DATOS MENSUALES'!E318</f>
        <v>0.447656417135</v>
      </c>
      <c r="C44" s="1">
        <f>'DATOS MENSUALES'!E319</f>
        <v>0.64849940482</v>
      </c>
      <c r="D44" s="1">
        <f>'DATOS MENSUALES'!E320</f>
        <v>0.256479718752</v>
      </c>
      <c r="E44" s="1">
        <f>'DATOS MENSUALES'!E321</f>
        <v>0.260603059162</v>
      </c>
      <c r="F44" s="1">
        <f>'DATOS MENSUALES'!E322</f>
        <v>0.43196756309</v>
      </c>
      <c r="G44" s="1">
        <f>'DATOS MENSUALES'!E323</f>
        <v>0.438566274276</v>
      </c>
      <c r="H44" s="1">
        <f>'DATOS MENSUALES'!E324</f>
        <v>0.276403211097</v>
      </c>
      <c r="I44" s="1">
        <f>'DATOS MENSUALES'!E325</f>
        <v>0.271474785761</v>
      </c>
      <c r="J44" s="1">
        <f>'DATOS MENSUALES'!E326</f>
        <v>0.161321587968</v>
      </c>
      <c r="K44" s="1">
        <f>'DATOS MENSUALES'!E327</f>
        <v>0.0974050656</v>
      </c>
      <c r="L44" s="1">
        <f>'DATOS MENSUALES'!E328</f>
        <v>0.061531257312</v>
      </c>
      <c r="M44" s="1">
        <f>'DATOS MENSUALES'!E329</f>
        <v>0.04117078895</v>
      </c>
      <c r="N44" s="1">
        <f t="shared" si="11"/>
        <v>3.3930791339230004</v>
      </c>
      <c r="O44" s="10"/>
      <c r="P44" s="60">
        <f t="shared" si="12"/>
        <v>0.01249103760735415</v>
      </c>
      <c r="Q44" s="60">
        <f t="shared" si="13"/>
        <v>0.043515801422696405</v>
      </c>
      <c r="R44" s="60">
        <f t="shared" si="15"/>
        <v>-0.010361221675096108</v>
      </c>
      <c r="S44" s="60">
        <f t="shared" si="16"/>
        <v>-0.022930211159515962</v>
      </c>
      <c r="T44" s="60">
        <f t="shared" si="17"/>
        <v>-0.02345224812381614</v>
      </c>
      <c r="U44" s="60">
        <f t="shared" si="18"/>
        <v>-0.04855603567891316</v>
      </c>
      <c r="V44" s="60">
        <f t="shared" si="19"/>
        <v>-0.08965662401517548</v>
      </c>
      <c r="W44" s="60">
        <f t="shared" si="20"/>
        <v>-0.05856307104928214</v>
      </c>
      <c r="X44" s="60">
        <f t="shared" si="21"/>
        <v>-0.012806198779350308</v>
      </c>
      <c r="Y44" s="60">
        <f t="shared" si="22"/>
        <v>-0.001228433195991645</v>
      </c>
      <c r="Z44" s="60">
        <f t="shared" si="23"/>
        <v>-9.819250757407291E-05</v>
      </c>
      <c r="AA44" s="60">
        <f t="shared" si="24"/>
        <v>-0.00016691295954413755</v>
      </c>
      <c r="AB44" s="60">
        <f t="shared" si="25"/>
        <v>-6.3066557513242065</v>
      </c>
    </row>
    <row r="45" spans="1:28" ht="12.75">
      <c r="A45" s="12" t="s">
        <v>55</v>
      </c>
      <c r="B45" s="1">
        <f>'DATOS MENSUALES'!E330</f>
        <v>0.11015176122</v>
      </c>
      <c r="C45" s="1">
        <f>'DATOS MENSUALES'!E331</f>
        <v>0.822561627264</v>
      </c>
      <c r="D45" s="1">
        <f>'DATOS MENSUALES'!E332</f>
        <v>0.29099891166</v>
      </c>
      <c r="E45" s="1">
        <f>'DATOS MENSUALES'!E333</f>
        <v>0.358924621835</v>
      </c>
      <c r="F45" s="1">
        <f>'DATOS MENSUALES'!E334</f>
        <v>0.957123459189</v>
      </c>
      <c r="G45" s="1">
        <f>'DATOS MENSUALES'!E335</f>
        <v>0.978920872748</v>
      </c>
      <c r="H45" s="1">
        <f>'DATOS MENSUALES'!E336</f>
        <v>1.700602978235</v>
      </c>
      <c r="I45" s="1">
        <f>'DATOS MENSUALES'!E337</f>
        <v>1.425762646524</v>
      </c>
      <c r="J45" s="1">
        <f>'DATOS MENSUALES'!E338</f>
        <v>0.668601731016</v>
      </c>
      <c r="K45" s="1">
        <f>'DATOS MENSUALES'!E339</f>
        <v>0.27821401046</v>
      </c>
      <c r="L45" s="1">
        <f>'DATOS MENSUALES'!E340</f>
        <v>0.140808016188</v>
      </c>
      <c r="M45" s="1">
        <f>'DATOS MENSUALES'!E341</f>
        <v>0.122177744865</v>
      </c>
      <c r="N45" s="1">
        <f t="shared" si="11"/>
        <v>7.854848381204</v>
      </c>
      <c r="O45" s="10"/>
      <c r="P45" s="60">
        <f t="shared" si="12"/>
        <v>-0.001173596845068349</v>
      </c>
      <c r="Q45" s="60">
        <f t="shared" si="13"/>
        <v>0.14536338114313502</v>
      </c>
      <c r="R45" s="60">
        <f t="shared" si="15"/>
        <v>-0.006177620346071626</v>
      </c>
      <c r="S45" s="60">
        <f t="shared" si="16"/>
        <v>-0.006411760338023212</v>
      </c>
      <c r="T45" s="60">
        <f t="shared" si="17"/>
        <v>0.013637755912910485</v>
      </c>
      <c r="U45" s="60">
        <f t="shared" si="18"/>
        <v>0.005408452358221515</v>
      </c>
      <c r="V45" s="60">
        <f t="shared" si="19"/>
        <v>0.931515556127927</v>
      </c>
      <c r="W45" s="60">
        <f t="shared" si="20"/>
        <v>0.44936989945034816</v>
      </c>
      <c r="X45" s="60">
        <f t="shared" si="21"/>
        <v>0.020418265893818382</v>
      </c>
      <c r="Y45" s="60">
        <f t="shared" si="22"/>
        <v>0.0004004839289456054</v>
      </c>
      <c r="Z45" s="60">
        <f t="shared" si="23"/>
        <v>3.6403661546890866E-05</v>
      </c>
      <c r="AA45" s="60">
        <f t="shared" si="24"/>
        <v>1.7470230418462566E-05</v>
      </c>
      <c r="AB45" s="60">
        <f t="shared" si="25"/>
        <v>17.865640293202528</v>
      </c>
    </row>
    <row r="46" spans="1:28" ht="12.75">
      <c r="A46" s="12" t="s">
        <v>56</v>
      </c>
      <c r="B46" s="1">
        <f>'DATOS MENSUALES'!E342</f>
        <v>0.08409487653</v>
      </c>
      <c r="C46" s="1">
        <f>'DATOS MENSUALES'!E343</f>
        <v>0.29764099075</v>
      </c>
      <c r="D46" s="1">
        <f>'DATOS MENSUALES'!E344</f>
        <v>2.067836987724</v>
      </c>
      <c r="E46" s="1">
        <f>'DATOS MENSUALES'!E345</f>
        <v>0.524045835374</v>
      </c>
      <c r="F46" s="1">
        <f>'DATOS MENSUALES'!E346</f>
        <v>0.24346741327</v>
      </c>
      <c r="G46" s="1">
        <f>'DATOS MENSUALES'!E347</f>
        <v>1.53214343508</v>
      </c>
      <c r="H46" s="1">
        <f>'DATOS MENSUALES'!E348</f>
        <v>0.907875194688</v>
      </c>
      <c r="I46" s="1">
        <f>'DATOS MENSUALES'!E349</f>
        <v>0.85995201306</v>
      </c>
      <c r="J46" s="1">
        <f>'DATOS MENSUALES'!E350</f>
        <v>0.440897590276</v>
      </c>
      <c r="K46" s="1">
        <f>'DATOS MENSUALES'!E351</f>
        <v>0.205401537102</v>
      </c>
      <c r="L46" s="1">
        <f>'DATOS MENSUALES'!E352</f>
        <v>0.086428373013</v>
      </c>
      <c r="M46" s="1">
        <f>'DATOS MENSUALES'!E353</f>
        <v>0.149576230272</v>
      </c>
      <c r="N46" s="1">
        <f t="shared" si="11"/>
        <v>7.399360477139</v>
      </c>
      <c r="O46" s="10"/>
      <c r="P46" s="60">
        <f t="shared" si="12"/>
        <v>-0.0022758808830143718</v>
      </c>
      <c r="Q46" s="60">
        <f t="shared" si="13"/>
        <v>6.73713800691205E-10</v>
      </c>
      <c r="R46" s="60">
        <f t="shared" si="15"/>
        <v>4.045142469109415</v>
      </c>
      <c r="S46" s="60">
        <f t="shared" si="16"/>
        <v>-8.813292751264416E-06</v>
      </c>
      <c r="T46" s="60">
        <f t="shared" si="17"/>
        <v>-0.10699512116108281</v>
      </c>
      <c r="U46" s="60">
        <f t="shared" si="18"/>
        <v>0.38703019494065016</v>
      </c>
      <c r="V46" s="60">
        <f t="shared" si="19"/>
        <v>0.0062195722476935805</v>
      </c>
      <c r="W46" s="60">
        <f t="shared" si="20"/>
        <v>0.008016927571304601</v>
      </c>
      <c r="X46" s="60">
        <f t="shared" si="21"/>
        <v>9.492383051742196E-05</v>
      </c>
      <c r="Y46" s="60">
        <f t="shared" si="22"/>
        <v>7.23807636204208E-10</v>
      </c>
      <c r="Z46" s="60">
        <f t="shared" si="23"/>
        <v>-9.578665887947535E-06</v>
      </c>
      <c r="AA46" s="60">
        <f t="shared" si="24"/>
        <v>0.0001518137461046513</v>
      </c>
      <c r="AB46" s="60">
        <f t="shared" si="25"/>
        <v>10.059740651584347</v>
      </c>
    </row>
    <row r="47" spans="1:28" ht="12.75">
      <c r="A47" s="12" t="s">
        <v>57</v>
      </c>
      <c r="B47" s="1">
        <f>'DATOS MENSUALES'!E354</f>
        <v>0.09939444236</v>
      </c>
      <c r="C47" s="1">
        <f>'DATOS MENSUALES'!E355</f>
        <v>0.126171428256</v>
      </c>
      <c r="D47" s="1">
        <f>'DATOS MENSUALES'!E356</f>
        <v>0.0676123883</v>
      </c>
      <c r="E47" s="1">
        <f>'DATOS MENSUALES'!E357</f>
        <v>0.934022271762</v>
      </c>
      <c r="F47" s="1">
        <f>'DATOS MENSUALES'!E358</f>
        <v>0.40984483036</v>
      </c>
      <c r="G47" s="1">
        <f>'DATOS MENSUALES'!E359</f>
        <v>0.2353333052</v>
      </c>
      <c r="H47" s="1">
        <f>'DATOS MENSUALES'!E360</f>
        <v>0.176337277956</v>
      </c>
      <c r="I47" s="1">
        <f>'DATOS MENSUALES'!E361</f>
        <v>0.162860802732</v>
      </c>
      <c r="J47" s="1">
        <f>'DATOS MENSUALES'!E362</f>
        <v>0.095712060199</v>
      </c>
      <c r="K47" s="1">
        <f>'DATOS MENSUALES'!E363</f>
        <v>0.061995805191</v>
      </c>
      <c r="L47" s="1">
        <f>'DATOS MENSUALES'!E364</f>
        <v>0.043437516717</v>
      </c>
      <c r="M47" s="1">
        <f>'DATOS MENSUALES'!E365</f>
        <v>0.0272751985</v>
      </c>
      <c r="N47" s="1">
        <f t="shared" si="11"/>
        <v>2.439997327533</v>
      </c>
      <c r="O47" s="10"/>
      <c r="P47" s="60">
        <f t="shared" si="12"/>
        <v>-0.0015705238234853703</v>
      </c>
      <c r="Q47" s="60">
        <f t="shared" si="13"/>
        <v>-0.004964585201686782</v>
      </c>
      <c r="R47" s="60">
        <f t="shared" si="15"/>
        <v>-0.06735668205324502</v>
      </c>
      <c r="S47" s="60">
        <f t="shared" si="16"/>
        <v>0.0590094585729407</v>
      </c>
      <c r="T47" s="60">
        <f t="shared" si="17"/>
        <v>-0.0293210577642186</v>
      </c>
      <c r="U47" s="60">
        <f t="shared" si="18"/>
        <v>-0.18330368415995993</v>
      </c>
      <c r="V47" s="60">
        <f t="shared" si="19"/>
        <v>-0.1642386555865076</v>
      </c>
      <c r="W47" s="60">
        <f t="shared" si="20"/>
        <v>-0.12272660808609602</v>
      </c>
      <c r="X47" s="60">
        <f t="shared" si="21"/>
        <v>-0.026883716837880607</v>
      </c>
      <c r="Y47" s="60">
        <f t="shared" si="22"/>
        <v>-0.0028941203123097866</v>
      </c>
      <c r="Z47" s="60">
        <f t="shared" si="23"/>
        <v>-0.00026495902717338246</v>
      </c>
      <c r="AA47" s="60">
        <f t="shared" si="24"/>
        <v>-0.00032786391625503995</v>
      </c>
      <c r="AB47" s="60">
        <f t="shared" si="25"/>
        <v>-21.967214610913036</v>
      </c>
    </row>
    <row r="48" spans="1:28" ht="12.75">
      <c r="A48" s="12" t="s">
        <v>58</v>
      </c>
      <c r="B48" s="1">
        <f>'DATOS MENSUALES'!E366</f>
        <v>0.017680370835</v>
      </c>
      <c r="C48" s="1">
        <f>'DATOS MENSUALES'!E367</f>
        <v>0.21786232921</v>
      </c>
      <c r="D48" s="1">
        <f>'DATOS MENSUALES'!E368</f>
        <v>0.06011407883</v>
      </c>
      <c r="E48" s="1">
        <f>'DATOS MENSUALES'!E369</f>
        <v>0.24589804987</v>
      </c>
      <c r="F48" s="1">
        <f>'DATOS MENSUALES'!E370</f>
        <v>0.257343822898</v>
      </c>
      <c r="G48" s="1">
        <f>'DATOS MENSUALES'!E371</f>
        <v>0.258253357156</v>
      </c>
      <c r="H48" s="1">
        <f>'DATOS MENSUALES'!E372</f>
        <v>0.58621019128</v>
      </c>
      <c r="I48" s="1">
        <f>'DATOS MENSUALES'!E373</f>
        <v>1.39042541758</v>
      </c>
      <c r="J48" s="1">
        <f>'DATOS MENSUALES'!E374</f>
        <v>0.619476615531</v>
      </c>
      <c r="K48" s="1">
        <f>'DATOS MENSUALES'!E375</f>
        <v>0.32451007086</v>
      </c>
      <c r="L48" s="1">
        <f>'DATOS MENSUALES'!E376</f>
        <v>0.165603622815</v>
      </c>
      <c r="M48" s="1">
        <f>'DATOS MENSUALES'!E377</f>
        <v>0.091381492345</v>
      </c>
      <c r="N48" s="1">
        <f t="shared" si="11"/>
        <v>4.2347594192099995</v>
      </c>
      <c r="O48" s="10"/>
      <c r="P48" s="60">
        <f t="shared" si="12"/>
        <v>-0.007756757890964313</v>
      </c>
      <c r="Q48" s="60">
        <f t="shared" si="13"/>
        <v>-0.0004912066777981135</v>
      </c>
      <c r="R48" s="60">
        <f t="shared" si="15"/>
        <v>-0.07114969328645322</v>
      </c>
      <c r="S48" s="60">
        <f t="shared" si="16"/>
        <v>-0.0266783061788828</v>
      </c>
      <c r="T48" s="60">
        <f t="shared" si="17"/>
        <v>-0.09788442404152754</v>
      </c>
      <c r="U48" s="60">
        <f t="shared" si="18"/>
        <v>-0.1619989165403679</v>
      </c>
      <c r="V48" s="60">
        <f t="shared" si="19"/>
        <v>-0.0026145458290349186</v>
      </c>
      <c r="W48" s="60">
        <f t="shared" si="20"/>
        <v>0.3900000173442526</v>
      </c>
      <c r="X48" s="60">
        <f t="shared" si="21"/>
        <v>0.011268931216118945</v>
      </c>
      <c r="Y48" s="60">
        <f t="shared" si="22"/>
        <v>0.001728276144334259</v>
      </c>
      <c r="Z48" s="60">
        <f t="shared" si="23"/>
        <v>0.00019448529051067893</v>
      </c>
      <c r="AA48" s="60">
        <f t="shared" si="24"/>
        <v>-1.1397916099605328E-07</v>
      </c>
      <c r="AB48" s="60">
        <f t="shared" si="25"/>
        <v>-1.017758006640793</v>
      </c>
    </row>
    <row r="49" spans="1:28" ht="12.75">
      <c r="A49" s="12" t="s">
        <v>59</v>
      </c>
      <c r="B49" s="1">
        <f>'DATOS MENSUALES'!E378</f>
        <v>0.061253892522</v>
      </c>
      <c r="C49" s="1">
        <f>'DATOS MENSUALES'!E379</f>
        <v>0.068947354518</v>
      </c>
      <c r="D49" s="1">
        <f>'DATOS MENSUALES'!E380</f>
        <v>0.140728346829</v>
      </c>
      <c r="E49" s="1">
        <f>'DATOS MENSUALES'!E381</f>
        <v>0.068168466324</v>
      </c>
      <c r="F49" s="1">
        <f>'DATOS MENSUALES'!E382</f>
        <v>0.936675670812</v>
      </c>
      <c r="G49" s="1">
        <f>'DATOS MENSUALES'!E383</f>
        <v>1.05900104793</v>
      </c>
      <c r="H49" s="1">
        <f>'DATOS MENSUALES'!E384</f>
        <v>0.414883225887</v>
      </c>
      <c r="I49" s="1">
        <f>'DATOS MENSUALES'!E385</f>
        <v>0.252732289698</v>
      </c>
      <c r="J49" s="1">
        <f>'DATOS MENSUALES'!E386</f>
        <v>0.159455048692</v>
      </c>
      <c r="K49" s="1">
        <f>'DATOS MENSUALES'!E387</f>
        <v>0.076680876992</v>
      </c>
      <c r="L49" s="1">
        <f>'DATOS MENSUALES'!E388</f>
        <v>0.048678230601</v>
      </c>
      <c r="M49" s="1">
        <f>'DATOS MENSUALES'!E389</f>
        <v>0.13772133496</v>
      </c>
      <c r="N49" s="1">
        <f t="shared" si="11"/>
        <v>3.4249257857650006</v>
      </c>
      <c r="O49" s="10"/>
      <c r="P49" s="60">
        <f t="shared" si="12"/>
        <v>-0.0036792642291728606</v>
      </c>
      <c r="Q49" s="60">
        <f t="shared" si="13"/>
        <v>-0.011823833882982067</v>
      </c>
      <c r="R49" s="60">
        <f t="shared" si="15"/>
        <v>-0.03717887770498688</v>
      </c>
      <c r="S49" s="60">
        <f t="shared" si="16"/>
        <v>-0.10821312310298259</v>
      </c>
      <c r="T49" s="60">
        <f t="shared" si="17"/>
        <v>0.010427318601828411</v>
      </c>
      <c r="U49" s="60">
        <f t="shared" si="18"/>
        <v>0.01670119039627164</v>
      </c>
      <c r="V49" s="60">
        <f t="shared" si="19"/>
        <v>-0.029529360513166042</v>
      </c>
      <c r="W49" s="60">
        <f t="shared" si="20"/>
        <v>-0.06745828994374752</v>
      </c>
      <c r="X49" s="60">
        <f t="shared" si="21"/>
        <v>-0.013115156295631626</v>
      </c>
      <c r="Y49" s="60">
        <f t="shared" si="22"/>
        <v>-0.0020884544145534146</v>
      </c>
      <c r="Z49" s="60">
        <f t="shared" si="23"/>
        <v>-0.00020524910033408039</v>
      </c>
      <c r="AA49" s="60">
        <f t="shared" si="24"/>
        <v>7.142859120937723E-05</v>
      </c>
      <c r="AB49" s="60">
        <f t="shared" si="25"/>
        <v>-5.986119634189041</v>
      </c>
    </row>
    <row r="50" spans="1:28" ht="12.75">
      <c r="A50" s="12" t="s">
        <v>60</v>
      </c>
      <c r="B50" s="1">
        <f>'DATOS MENSUALES'!E390</f>
        <v>0.184169610576</v>
      </c>
      <c r="C50" s="1">
        <f>'DATOS MENSUALES'!E391</f>
        <v>0.302021735616</v>
      </c>
      <c r="D50" s="1">
        <f>'DATOS MENSUALES'!E392</f>
        <v>0.439961017829</v>
      </c>
      <c r="E50" s="1">
        <f>'DATOS MENSUALES'!E393</f>
        <v>0.35879243589</v>
      </c>
      <c r="F50" s="1">
        <f>'DATOS MENSUALES'!E394</f>
        <v>0.188266100355</v>
      </c>
      <c r="G50" s="1">
        <f>'DATOS MENSUALES'!E395</f>
        <v>0.106052599816</v>
      </c>
      <c r="H50" s="1">
        <f>'DATOS MENSUALES'!E396</f>
        <v>0.0779435125</v>
      </c>
      <c r="I50" s="1">
        <f>'DATOS MENSUALES'!E397</f>
        <v>0.132174519483</v>
      </c>
      <c r="J50" s="1">
        <f>'DATOS MENSUALES'!E398</f>
        <v>0.149084381876</v>
      </c>
      <c r="K50" s="1">
        <f>'DATOS MENSUALES'!E399</f>
        <v>0.102710395388</v>
      </c>
      <c r="L50" s="1">
        <f>'DATOS MENSUALES'!E400</f>
        <v>0.077110352885</v>
      </c>
      <c r="M50" s="1">
        <f>'DATOS MENSUALES'!E401</f>
        <v>0.047765940384</v>
      </c>
      <c r="N50" s="1">
        <f aca="true" t="shared" si="26" ref="N50:N81">SUM(B50:M50)</f>
        <v>2.166052602598</v>
      </c>
      <c r="O50" s="10"/>
      <c r="P50" s="60">
        <f aca="true" t="shared" si="27" ref="P50:P83">(B50-B$6)^3</f>
        <v>-3.114540266174231E-05</v>
      </c>
      <c r="Q50" s="60">
        <f aca="true" t="shared" si="28" ref="Q50:Q83">(C50-C$6)^3</f>
        <v>1.453152673457565E-07</v>
      </c>
      <c r="R50" s="60">
        <f t="shared" si="15"/>
        <v>-4.115525525305716E-05</v>
      </c>
      <c r="S50" s="60">
        <f t="shared" si="16"/>
        <v>-0.006425456546731533</v>
      </c>
      <c r="T50" s="60">
        <f t="shared" si="17"/>
        <v>-0.1488264749416247</v>
      </c>
      <c r="U50" s="60">
        <f t="shared" si="18"/>
        <v>-0.33909839594586616</v>
      </c>
      <c r="V50" s="60">
        <f t="shared" si="19"/>
        <v>-0.26962309327309764</v>
      </c>
      <c r="W50" s="60">
        <f t="shared" si="20"/>
        <v>-0.14689417223653933</v>
      </c>
      <c r="X50" s="60">
        <f t="shared" si="21"/>
        <v>-0.014922616897888836</v>
      </c>
      <c r="Y50" s="60">
        <f t="shared" si="22"/>
        <v>-0.001054769034237363</v>
      </c>
      <c r="Z50" s="60">
        <f t="shared" si="23"/>
        <v>-2.852761485747199E-05</v>
      </c>
      <c r="AA50" s="60">
        <f t="shared" si="24"/>
        <v>-0.00011383072203055992</v>
      </c>
      <c r="AB50" s="60">
        <f t="shared" si="25"/>
        <v>-29.064459277110412</v>
      </c>
    </row>
    <row r="51" spans="1:28" ht="12.75">
      <c r="A51" s="12" t="s">
        <v>61</v>
      </c>
      <c r="B51" s="1">
        <f>'DATOS MENSUALES'!E402</f>
        <v>0.06326189422</v>
      </c>
      <c r="C51" s="1">
        <f>'DATOS MENSUALES'!E403</f>
        <v>0.049803427188</v>
      </c>
      <c r="D51" s="1">
        <f>'DATOS MENSUALES'!E404</f>
        <v>0.072687732156</v>
      </c>
      <c r="E51" s="1">
        <f>'DATOS MENSUALES'!E405</f>
        <v>0.176706352849</v>
      </c>
      <c r="F51" s="1">
        <f>'DATOS MENSUALES'!E406</f>
        <v>0.151116218165</v>
      </c>
      <c r="G51" s="1">
        <f>'DATOS MENSUALES'!E407</f>
        <v>0.27994263297</v>
      </c>
      <c r="H51" s="1">
        <f>'DATOS MENSUALES'!E408</f>
        <v>0.184133225376</v>
      </c>
      <c r="I51" s="1">
        <f>'DATOS MENSUALES'!E409</f>
        <v>0.120080104424</v>
      </c>
      <c r="J51" s="1">
        <f>'DATOS MENSUALES'!E410</f>
        <v>0.163058592515</v>
      </c>
      <c r="K51" s="1">
        <f>'DATOS MENSUALES'!E411</f>
        <v>0.093871857464</v>
      </c>
      <c r="L51" s="1">
        <f>'DATOS MENSUALES'!E412</f>
        <v>0.049261224912</v>
      </c>
      <c r="M51" s="1">
        <f>'DATOS MENSUALES'!E413</f>
        <v>0.0283362576</v>
      </c>
      <c r="N51" s="1">
        <f t="shared" si="26"/>
        <v>1.432259519839</v>
      </c>
      <c r="O51" s="10"/>
      <c r="P51" s="60">
        <f t="shared" si="27"/>
        <v>-0.003537554978094125</v>
      </c>
      <c r="Q51" s="60">
        <f t="shared" si="28"/>
        <v>-0.015062070660802934</v>
      </c>
      <c r="R51" s="60">
        <f aca="true" t="shared" si="29" ref="R51:R83">(D51-D$6)^3</f>
        <v>-0.0648673746106371</v>
      </c>
      <c r="S51" s="60">
        <f aca="true" t="shared" si="30" ref="S51:S83">(E51-E$6)^3</f>
        <v>-0.049834193617343044</v>
      </c>
      <c r="T51" s="60">
        <f aca="true" t="shared" si="31" ref="T51:AB79">(F51-F$6)^3</f>
        <v>-0.18237100089704525</v>
      </c>
      <c r="U51" s="60">
        <f t="shared" si="31"/>
        <v>-0.14342170349323594</v>
      </c>
      <c r="V51" s="60">
        <f t="shared" si="31"/>
        <v>-0.15732390349882502</v>
      </c>
      <c r="W51" s="60">
        <f t="shared" si="31"/>
        <v>-0.15722874786848212</v>
      </c>
      <c r="X51" s="60">
        <f t="shared" si="31"/>
        <v>-0.012523076525431455</v>
      </c>
      <c r="Y51" s="60">
        <f t="shared" si="31"/>
        <v>-0.0013540671083859545</v>
      </c>
      <c r="Z51" s="60">
        <f t="shared" si="31"/>
        <v>-0.00019922340650304233</v>
      </c>
      <c r="AA51" s="60">
        <f t="shared" si="31"/>
        <v>-0.000312960358369432</v>
      </c>
      <c r="AB51" s="60">
        <f t="shared" si="31"/>
        <v>-55.236020201892046</v>
      </c>
    </row>
    <row r="52" spans="1:28" ht="12.75">
      <c r="A52" s="12" t="s">
        <v>62</v>
      </c>
      <c r="B52" s="1">
        <f>'DATOS MENSUALES'!E414</f>
        <v>0.0200996952</v>
      </c>
      <c r="C52" s="1">
        <f>'DATOS MENSUALES'!E415</f>
        <v>0.0635240626</v>
      </c>
      <c r="D52" s="1">
        <f>'DATOS MENSUALES'!E416</f>
        <v>0.031510064664</v>
      </c>
      <c r="E52" s="1">
        <f>'DATOS MENSUALES'!E417</f>
        <v>0.1133147327</v>
      </c>
      <c r="F52" s="1">
        <f>'DATOS MENSUALES'!E418</f>
        <v>0.112425108796</v>
      </c>
      <c r="G52" s="1">
        <f>'DATOS MENSUALES'!E419</f>
        <v>0.171421127704</v>
      </c>
      <c r="H52" s="1">
        <f>'DATOS MENSUALES'!E420</f>
        <v>0.564226020575</v>
      </c>
      <c r="I52" s="1">
        <f>'DATOS MENSUALES'!E421</f>
        <v>0.684714101113</v>
      </c>
      <c r="J52" s="1">
        <f>'DATOS MENSUALES'!E422</f>
        <v>0.329357915282</v>
      </c>
      <c r="K52" s="1">
        <f>'DATOS MENSUALES'!E423</f>
        <v>0.153207636736</v>
      </c>
      <c r="L52" s="1">
        <f>'DATOS MENSUALES'!E424</f>
        <v>0.1123436032</v>
      </c>
      <c r="M52" s="1">
        <f>'DATOS MENSUALES'!E425</f>
        <v>0.084768490692</v>
      </c>
      <c r="N52" s="1">
        <f t="shared" si="26"/>
        <v>2.440912559262</v>
      </c>
      <c r="O52" s="10"/>
      <c r="P52" s="60">
        <f t="shared" si="27"/>
        <v>-0.0074758157720781785</v>
      </c>
      <c r="Q52" s="60">
        <f t="shared" si="28"/>
        <v>-0.012688511109936301</v>
      </c>
      <c r="R52" s="60">
        <f t="shared" si="29"/>
        <v>-0.08692452836822812</v>
      </c>
      <c r="S52" s="60">
        <f t="shared" si="30"/>
        <v>-0.08027890631686005</v>
      </c>
      <c r="T52" s="60">
        <f t="shared" si="31"/>
        <v>-0.2223038606303367</v>
      </c>
      <c r="U52" s="60">
        <f t="shared" si="31"/>
        <v>-0.2523966571384953</v>
      </c>
      <c r="V52" s="60">
        <f t="shared" si="31"/>
        <v>-0.004076601103629347</v>
      </c>
      <c r="W52" s="60">
        <f t="shared" si="31"/>
        <v>1.5443926079513477E-05</v>
      </c>
      <c r="X52" s="60">
        <f t="shared" si="31"/>
        <v>-0.00028648893982351735</v>
      </c>
      <c r="Y52" s="60">
        <f t="shared" si="31"/>
        <v>-0.00013497445257506664</v>
      </c>
      <c r="Z52" s="60">
        <f t="shared" si="31"/>
        <v>1.0235967264358103E-07</v>
      </c>
      <c r="AA52" s="60">
        <f t="shared" si="31"/>
        <v>-1.5056566321383836E-06</v>
      </c>
      <c r="AB52" s="60">
        <f t="shared" si="31"/>
        <v>-21.94568545255337</v>
      </c>
    </row>
    <row r="53" spans="1:28" ht="12.75">
      <c r="A53" s="12" t="s">
        <v>63</v>
      </c>
      <c r="B53" s="1">
        <f>'DATOS MENSUALES'!E426</f>
        <v>0.048985065121</v>
      </c>
      <c r="C53" s="1">
        <f>'DATOS MENSUALES'!E427</f>
        <v>0.103968962328</v>
      </c>
      <c r="D53" s="1">
        <f>'DATOS MENSUALES'!E428</f>
        <v>0.062735353539</v>
      </c>
      <c r="E53" s="1">
        <f>'DATOS MENSUALES'!E429</f>
        <v>0.026156456557</v>
      </c>
      <c r="F53" s="1">
        <f>'DATOS MENSUALES'!E430</f>
        <v>0.035656515112</v>
      </c>
      <c r="G53" s="1">
        <f>'DATOS MENSUALES'!E431</f>
        <v>0.036498345429</v>
      </c>
      <c r="H53" s="1">
        <f>'DATOS MENSUALES'!E432</f>
        <v>0.051786471846</v>
      </c>
      <c r="I53" s="1">
        <f>'DATOS MENSUALES'!E433</f>
        <v>0.04550031486</v>
      </c>
      <c r="J53" s="1">
        <f>'DATOS MENSUALES'!E434</f>
        <v>0.042258546495</v>
      </c>
      <c r="K53" s="1">
        <f>'DATOS MENSUALES'!E435</f>
        <v>0.046925036532</v>
      </c>
      <c r="L53" s="1">
        <f>'DATOS MENSUALES'!E436</f>
        <v>0.03749884236</v>
      </c>
      <c r="M53" s="1">
        <f>'DATOS MENSUALES'!E437</f>
        <v>0.03901935653</v>
      </c>
      <c r="N53" s="1">
        <f t="shared" si="26"/>
        <v>0.576989266709</v>
      </c>
      <c r="O53" s="10"/>
      <c r="P53" s="60">
        <f t="shared" si="27"/>
        <v>-0.004628023419622284</v>
      </c>
      <c r="Q53" s="60">
        <f t="shared" si="28"/>
        <v>-0.007166215631853736</v>
      </c>
      <c r="R53" s="60">
        <f t="shared" si="29"/>
        <v>-0.06980796177807176</v>
      </c>
      <c r="S53" s="60">
        <f t="shared" si="30"/>
        <v>-0.13943130293928307</v>
      </c>
      <c r="T53" s="60">
        <f t="shared" si="31"/>
        <v>-0.3179821137942498</v>
      </c>
      <c r="U53" s="60">
        <f t="shared" si="31"/>
        <v>-0.45102351009071545</v>
      </c>
      <c r="V53" s="60">
        <f t="shared" si="31"/>
        <v>-0.30371725951284945</v>
      </c>
      <c r="W53" s="60">
        <f t="shared" si="31"/>
        <v>-0.2318271588574479</v>
      </c>
      <c r="X53" s="60">
        <f t="shared" si="31"/>
        <v>-0.04399528229979417</v>
      </c>
      <c r="Y53" s="60">
        <f t="shared" si="31"/>
        <v>-0.003912839769696777</v>
      </c>
      <c r="Z53" s="60">
        <f t="shared" si="31"/>
        <v>-0.0003454599740250927</v>
      </c>
      <c r="AA53" s="60">
        <f t="shared" si="31"/>
        <v>-0.00018725378244258709</v>
      </c>
      <c r="AB53" s="60">
        <f t="shared" si="31"/>
        <v>-101.43298073470902</v>
      </c>
    </row>
    <row r="54" spans="1:28" ht="12.75">
      <c r="A54" s="12" t="s">
        <v>64</v>
      </c>
      <c r="B54" s="1">
        <f>'DATOS MENSUALES'!E438</f>
        <v>0.153450064911</v>
      </c>
      <c r="C54" s="1">
        <f>'DATOS MENSUALES'!E439</f>
        <v>0.181160975142</v>
      </c>
      <c r="D54" s="1">
        <f>'DATOS MENSUALES'!E440</f>
        <v>0.377493748218</v>
      </c>
      <c r="E54" s="1">
        <f>'DATOS MENSUALES'!E441</f>
        <v>1.41458489028</v>
      </c>
      <c r="F54" s="1">
        <f>'DATOS MENSUALES'!E442</f>
        <v>2.961401623912</v>
      </c>
      <c r="G54" s="1">
        <f>'DATOS MENSUALES'!E443</f>
        <v>1.517738074296</v>
      </c>
      <c r="H54" s="1">
        <f>'DATOS MENSUALES'!E444</f>
        <v>0.899268360273</v>
      </c>
      <c r="I54" s="1">
        <f>'DATOS MENSUALES'!E445</f>
        <v>1.049054926561</v>
      </c>
      <c r="J54" s="1">
        <f>'DATOS MENSUALES'!E446</f>
        <v>1.106689601808</v>
      </c>
      <c r="K54" s="1">
        <f>'DATOS MENSUALES'!E447</f>
        <v>0.57678252534</v>
      </c>
      <c r="L54" s="1">
        <f>'DATOS MENSUALES'!E448</f>
        <v>0.23373326304</v>
      </c>
      <c r="M54" s="1">
        <f>'DATOS MENSUALES'!E449</f>
        <v>0.101416696896</v>
      </c>
      <c r="N54" s="1">
        <f t="shared" si="26"/>
        <v>10.572774750677</v>
      </c>
      <c r="O54" s="10"/>
      <c r="P54" s="60">
        <f t="shared" si="27"/>
        <v>-0.0002404375165186805</v>
      </c>
      <c r="Q54" s="60">
        <f t="shared" si="28"/>
        <v>-0.0015449394355721727</v>
      </c>
      <c r="R54" s="60">
        <f t="shared" si="29"/>
        <v>-0.0009124729386530725</v>
      </c>
      <c r="S54" s="60">
        <f t="shared" si="30"/>
        <v>0.658237505687331</v>
      </c>
      <c r="T54" s="60">
        <f t="shared" si="31"/>
        <v>11.28759367069123</v>
      </c>
      <c r="U54" s="60">
        <f t="shared" si="31"/>
        <v>0.36452951653884746</v>
      </c>
      <c r="V54" s="60">
        <f t="shared" si="31"/>
        <v>0.005386554196027999</v>
      </c>
      <c r="W54" s="60">
        <f t="shared" si="31"/>
        <v>0.05897464965663251</v>
      </c>
      <c r="X54" s="60">
        <f t="shared" si="31"/>
        <v>0.3600458188374934</v>
      </c>
      <c r="Y54" s="60">
        <f t="shared" si="31"/>
        <v>0.05159469842457846</v>
      </c>
      <c r="Z54" s="60">
        <f t="shared" si="31"/>
        <v>0.0020035913721877015</v>
      </c>
      <c r="AA54" s="60">
        <f t="shared" si="31"/>
        <v>1.3953125054569607E-07</v>
      </c>
      <c r="AB54" s="60">
        <f t="shared" si="31"/>
        <v>151.60110151953262</v>
      </c>
    </row>
    <row r="55" spans="1:28" ht="12.75">
      <c r="A55" s="12" t="s">
        <v>65</v>
      </c>
      <c r="B55" s="1">
        <f>'DATOS MENSUALES'!E450</f>
        <v>0.347587371534</v>
      </c>
      <c r="C55" s="1">
        <f>'DATOS MENSUALES'!E451</f>
        <v>0.15842333372</v>
      </c>
      <c r="D55" s="1">
        <f>'DATOS MENSUALES'!E452</f>
        <v>0.866093584434</v>
      </c>
      <c r="E55" s="1">
        <f>'DATOS MENSUALES'!E453</f>
        <v>0.331400631234</v>
      </c>
      <c r="F55" s="1">
        <f>'DATOS MENSUALES'!E454</f>
        <v>1.58293167396</v>
      </c>
      <c r="G55" s="1">
        <f>'DATOS MENSUALES'!E455</f>
        <v>0.908179116768</v>
      </c>
      <c r="H55" s="1">
        <f>'DATOS MENSUALES'!E456</f>
        <v>0.857463727388</v>
      </c>
      <c r="I55" s="1">
        <f>'DATOS MENSUALES'!E457</f>
        <v>0.541571788285</v>
      </c>
      <c r="J55" s="1">
        <f>'DATOS MENSUALES'!E458</f>
        <v>0.336757962304</v>
      </c>
      <c r="K55" s="1">
        <f>'DATOS MENSUALES'!E459</f>
        <v>0.16620025724</v>
      </c>
      <c r="L55" s="1">
        <f>'DATOS MENSUALES'!E460</f>
        <v>0.080001952985</v>
      </c>
      <c r="M55" s="1">
        <f>'DATOS MENSUALES'!E461</f>
        <v>0.04662010288</v>
      </c>
      <c r="N55" s="1">
        <f t="shared" si="26"/>
        <v>6.223231502731999</v>
      </c>
      <c r="O55" s="10"/>
      <c r="P55" s="60">
        <f t="shared" si="27"/>
        <v>0.0022976121998605826</v>
      </c>
      <c r="Q55" s="60">
        <f t="shared" si="28"/>
        <v>-0.0026476027218469483</v>
      </c>
      <c r="R55" s="60">
        <f t="shared" si="29"/>
        <v>0.060055264898275514</v>
      </c>
      <c r="S55" s="60">
        <f t="shared" si="30"/>
        <v>-0.009704649956480845</v>
      </c>
      <c r="T55" s="60">
        <f t="shared" si="31"/>
        <v>0.6465987392200953</v>
      </c>
      <c r="U55" s="60">
        <f t="shared" si="31"/>
        <v>0.0011507193898326663</v>
      </c>
      <c r="V55" s="60">
        <f t="shared" si="31"/>
        <v>0.00237877297758848</v>
      </c>
      <c r="W55" s="60">
        <f t="shared" si="31"/>
        <v>-0.0016530466916431124</v>
      </c>
      <c r="X55" s="60">
        <f t="shared" si="31"/>
        <v>-0.00020043579561244564</v>
      </c>
      <c r="Y55" s="60">
        <f t="shared" si="31"/>
        <v>-5.619694625214268E-05</v>
      </c>
      <c r="Z55" s="60">
        <f t="shared" si="31"/>
        <v>-2.1170796968405054E-05</v>
      </c>
      <c r="AA55" s="60">
        <f t="shared" si="31"/>
        <v>-0.0001220970290145311</v>
      </c>
      <c r="AB55" s="60">
        <f t="shared" si="31"/>
        <v>0.9486666464125743</v>
      </c>
    </row>
    <row r="56" spans="1:28" ht="12.75">
      <c r="A56" s="12" t="s">
        <v>66</v>
      </c>
      <c r="B56" s="1">
        <f>'DATOS MENSUALES'!E462</f>
        <v>0.030741505672</v>
      </c>
      <c r="C56" s="1">
        <f>'DATOS MENSUALES'!E463</f>
        <v>0.024814141861</v>
      </c>
      <c r="D56" s="1">
        <f>'DATOS MENSUALES'!E464</f>
        <v>0.777119823182</v>
      </c>
      <c r="E56" s="1">
        <f>'DATOS MENSUALES'!E465</f>
        <v>1.656789849785</v>
      </c>
      <c r="F56" s="1">
        <f>'DATOS MENSUALES'!E466</f>
        <v>1.90078514628</v>
      </c>
      <c r="G56" s="1">
        <f>'DATOS MENSUALES'!E467</f>
        <v>1.629491678496</v>
      </c>
      <c r="H56" s="1">
        <f>'DATOS MENSUALES'!E468</f>
        <v>0.937037362855</v>
      </c>
      <c r="I56" s="1">
        <f>'DATOS MENSUALES'!E469</f>
        <v>0.751775200881</v>
      </c>
      <c r="J56" s="1">
        <f>'DATOS MENSUALES'!E470</f>
        <v>0.321459733212</v>
      </c>
      <c r="K56" s="1">
        <f>'DATOS MENSUALES'!E471</f>
        <v>0.144288632489</v>
      </c>
      <c r="L56" s="1">
        <f>'DATOS MENSUALES'!E472</f>
        <v>0.066825500677</v>
      </c>
      <c r="M56" s="1">
        <f>'DATOS MENSUALES'!E473</f>
        <v>0.050452504256</v>
      </c>
      <c r="N56" s="1">
        <f t="shared" si="26"/>
        <v>8.291581079645999</v>
      </c>
      <c r="O56" s="10"/>
      <c r="P56" s="60">
        <f t="shared" si="27"/>
        <v>-0.006320434824950723</v>
      </c>
      <c r="Q56" s="60">
        <f t="shared" si="28"/>
        <v>-0.02011259705531051</v>
      </c>
      <c r="R56" s="60">
        <f t="shared" si="29"/>
        <v>0.02771721247902724</v>
      </c>
      <c r="S56" s="60">
        <f t="shared" si="30"/>
        <v>1.3753634830614356</v>
      </c>
      <c r="T56" s="60">
        <f t="shared" si="31"/>
        <v>1.6538285985672663</v>
      </c>
      <c r="U56" s="60">
        <f t="shared" si="31"/>
        <v>0.5637715601337586</v>
      </c>
      <c r="V56" s="60">
        <f t="shared" si="31"/>
        <v>0.009672355665248752</v>
      </c>
      <c r="W56" s="60">
        <f t="shared" si="31"/>
        <v>0.0007777780904981895</v>
      </c>
      <c r="X56" s="60">
        <f t="shared" si="31"/>
        <v>-0.0004022909669531953</v>
      </c>
      <c r="Y56" s="60">
        <f t="shared" si="31"/>
        <v>-0.00021833083604324346</v>
      </c>
      <c r="Z56" s="60">
        <f t="shared" si="31"/>
        <v>-6.811870767732111E-05</v>
      </c>
      <c r="AA56" s="60">
        <f t="shared" si="31"/>
        <v>-9.593039213995112E-05</v>
      </c>
      <c r="AB56" s="60">
        <f t="shared" si="31"/>
        <v>28.398782970145138</v>
      </c>
    </row>
    <row r="57" spans="1:28" ht="12.75">
      <c r="A57" s="12" t="s">
        <v>67</v>
      </c>
      <c r="B57" s="1">
        <f>'DATOS MENSUALES'!E474</f>
        <v>0.23693505892</v>
      </c>
      <c r="C57" s="1">
        <f>'DATOS MENSUALES'!E475</f>
        <v>0.211299344766</v>
      </c>
      <c r="D57" s="1">
        <f>'DATOS MENSUALES'!E476</f>
        <v>0.239600197946</v>
      </c>
      <c r="E57" s="1">
        <f>'DATOS MENSUALES'!E477</f>
        <v>0.377290242732</v>
      </c>
      <c r="F57" s="1">
        <f>'DATOS MENSUALES'!E478</f>
        <v>0.535094797237</v>
      </c>
      <c r="G57" s="1">
        <f>'DATOS MENSUALES'!E479</f>
        <v>1.28794978368</v>
      </c>
      <c r="H57" s="1">
        <f>'DATOS MENSUALES'!E480</f>
        <v>0.802113870206</v>
      </c>
      <c r="I57" s="1">
        <f>'DATOS MENSUALES'!E481</f>
        <v>1.208039095366</v>
      </c>
      <c r="J57" s="1">
        <f>'DATOS MENSUALES'!E482</f>
        <v>0.898887186263</v>
      </c>
      <c r="K57" s="1">
        <f>'DATOS MENSUALES'!E483</f>
        <v>0.483936094704</v>
      </c>
      <c r="L57" s="1">
        <f>'DATOS MENSUALES'!E484</f>
        <v>0.257239822539</v>
      </c>
      <c r="M57" s="1">
        <f>'DATOS MENSUALES'!E485</f>
        <v>0.164916950616</v>
      </c>
      <c r="N57" s="1">
        <f t="shared" si="26"/>
        <v>6.703302444975</v>
      </c>
      <c r="O57" s="10"/>
      <c r="P57" s="60">
        <f t="shared" si="27"/>
        <v>9.667141498801892E-06</v>
      </c>
      <c r="Q57" s="60">
        <f t="shared" si="28"/>
        <v>-0.0006242590730967635</v>
      </c>
      <c r="R57" s="60">
        <f t="shared" si="29"/>
        <v>-0.012959073705938035</v>
      </c>
      <c r="S57" s="60">
        <f t="shared" si="30"/>
        <v>-0.0046919840272014405</v>
      </c>
      <c r="T57" s="60">
        <f t="shared" si="31"/>
        <v>-0.006139679820133148</v>
      </c>
      <c r="U57" s="60">
        <f t="shared" si="31"/>
        <v>0.11377494082032623</v>
      </c>
      <c r="V57" s="60">
        <f t="shared" si="31"/>
        <v>0.00047712724215476666</v>
      </c>
      <c r="W57" s="60">
        <f t="shared" si="31"/>
        <v>0.1647721269067476</v>
      </c>
      <c r="X57" s="60">
        <f t="shared" si="31"/>
        <v>0.1277243745035654</v>
      </c>
      <c r="Y57" s="60">
        <f t="shared" si="31"/>
        <v>0.021818774605262953</v>
      </c>
      <c r="Z57" s="60">
        <f t="shared" si="31"/>
        <v>0.003346328834224908</v>
      </c>
      <c r="AA57" s="60">
        <f t="shared" si="31"/>
        <v>0.0003240579078041044</v>
      </c>
      <c r="AB57" s="60">
        <f t="shared" si="31"/>
        <v>3.1291668262756063</v>
      </c>
    </row>
    <row r="58" spans="1:28" ht="12.75">
      <c r="A58" s="12" t="s">
        <v>68</v>
      </c>
      <c r="B58" s="1">
        <f>'DATOS MENSUALES'!E486</f>
        <v>0.194418775566</v>
      </c>
      <c r="C58" s="1">
        <f>'DATOS MENSUALES'!E487</f>
        <v>0.381662405421</v>
      </c>
      <c r="D58" s="1">
        <f>'DATOS MENSUALES'!E488</f>
        <v>0.18285414984</v>
      </c>
      <c r="E58" s="1">
        <f>'DATOS MENSUALES'!E489</f>
        <v>0.08579190342</v>
      </c>
      <c r="F58" s="1">
        <f>'DATOS MENSUALES'!E490</f>
        <v>0.106142939995</v>
      </c>
      <c r="G58" s="1">
        <f>'DATOS MENSUALES'!E491</f>
        <v>0.23064473066</v>
      </c>
      <c r="H58" s="1">
        <f>'DATOS MENSUALES'!E492</f>
        <v>0.38726988219</v>
      </c>
      <c r="I58" s="1">
        <f>'DATOS MENSUALES'!E493</f>
        <v>0.310191639264</v>
      </c>
      <c r="J58" s="1">
        <f>'DATOS MENSUALES'!E494</f>
        <v>0.157621421916</v>
      </c>
      <c r="K58" s="1">
        <f>'DATOS MENSUALES'!E495</f>
        <v>0.085202900451</v>
      </c>
      <c r="L58" s="1">
        <f>'DATOS MENSUALES'!E496</f>
        <v>0.062477459</v>
      </c>
      <c r="M58" s="1">
        <f>'DATOS MENSUALES'!E497</f>
        <v>0.062370278888</v>
      </c>
      <c r="N58" s="1">
        <f t="shared" si="26"/>
        <v>2.2466484866110004</v>
      </c>
      <c r="O58" s="10"/>
      <c r="P58" s="60">
        <f t="shared" si="27"/>
        <v>-9.546584209727891E-06</v>
      </c>
      <c r="Q58" s="60">
        <f t="shared" si="28"/>
        <v>0.0006119181527997526</v>
      </c>
      <c r="R58" s="60">
        <f t="shared" si="29"/>
        <v>-0.024803205320539416</v>
      </c>
      <c r="S58" s="60">
        <f t="shared" si="30"/>
        <v>-0.09664565849954469</v>
      </c>
      <c r="T58" s="60">
        <f t="shared" si="31"/>
        <v>-0.2292919459691006</v>
      </c>
      <c r="U58" s="60">
        <f t="shared" si="31"/>
        <v>-0.1878800685477254</v>
      </c>
      <c r="V58" s="60">
        <f t="shared" si="31"/>
        <v>-0.038171702773826886</v>
      </c>
      <c r="W58" s="60">
        <f t="shared" si="31"/>
        <v>-0.04273528524002131</v>
      </c>
      <c r="X58" s="60">
        <f t="shared" si="31"/>
        <v>-0.013423465808500571</v>
      </c>
      <c r="Y58" s="60">
        <f t="shared" si="31"/>
        <v>-0.0016979692980305617</v>
      </c>
      <c r="Z58" s="60">
        <f t="shared" si="31"/>
        <v>-9.22738999737308E-05</v>
      </c>
      <c r="AA58" s="60">
        <f t="shared" si="31"/>
        <v>-3.881953257439742E-05</v>
      </c>
      <c r="AB58" s="60">
        <f t="shared" si="31"/>
        <v>-26.8382046856877</v>
      </c>
    </row>
    <row r="59" spans="1:28" ht="12.75">
      <c r="A59" s="12" t="s">
        <v>69</v>
      </c>
      <c r="B59" s="1">
        <f>'DATOS MENSUALES'!E498</f>
        <v>0.041411764032</v>
      </c>
      <c r="C59" s="1">
        <f>'DATOS MENSUALES'!E499</f>
        <v>0.02817509196</v>
      </c>
      <c r="D59" s="1">
        <f>'DATOS MENSUALES'!E500</f>
        <v>1.98974100195</v>
      </c>
      <c r="E59" s="1">
        <f>'DATOS MENSUALES'!E501</f>
        <v>0.2412285846</v>
      </c>
      <c r="F59" s="1">
        <f>'DATOS MENSUALES'!E502</f>
        <v>0.13086150552</v>
      </c>
      <c r="G59" s="1">
        <f>'DATOS MENSUALES'!E503</f>
        <v>0.086325596465</v>
      </c>
      <c r="H59" s="1">
        <f>'DATOS MENSUALES'!E504</f>
        <v>0.057900491415</v>
      </c>
      <c r="I59" s="1">
        <f>'DATOS MENSUALES'!E505</f>
        <v>0.069091675164</v>
      </c>
      <c r="J59" s="1">
        <f>'DATOS MENSUALES'!E506</f>
        <v>0.050968868356</v>
      </c>
      <c r="K59" s="1">
        <f>'DATOS MENSUALES'!E507</f>
        <v>0.03036669642</v>
      </c>
      <c r="L59" s="1">
        <f>'DATOS MENSUALES'!E508</f>
        <v>0.01883404714</v>
      </c>
      <c r="M59" s="1">
        <f>'DATOS MENSUALES'!E509</f>
        <v>0.023262759905</v>
      </c>
      <c r="N59" s="1">
        <f t="shared" si="26"/>
        <v>2.7681680829269997</v>
      </c>
      <c r="O59" s="10"/>
      <c r="P59" s="60">
        <f t="shared" si="27"/>
        <v>-0.005288094357210781</v>
      </c>
      <c r="Q59" s="60">
        <f t="shared" si="28"/>
        <v>-0.019376078455876786</v>
      </c>
      <c r="R59" s="60">
        <f t="shared" si="29"/>
        <v>3.479017484266516</v>
      </c>
      <c r="S59" s="60">
        <f t="shared" si="30"/>
        <v>-0.02794867463658158</v>
      </c>
      <c r="T59" s="60">
        <f t="shared" si="31"/>
        <v>-0.2026184605923791</v>
      </c>
      <c r="U59" s="60">
        <f t="shared" si="31"/>
        <v>-0.36869855745146896</v>
      </c>
      <c r="V59" s="60">
        <f t="shared" si="31"/>
        <v>-0.29550483257302074</v>
      </c>
      <c r="W59" s="60">
        <f t="shared" si="31"/>
        <v>-0.20613115880098987</v>
      </c>
      <c r="X59" s="60">
        <f t="shared" si="31"/>
        <v>-0.0408184091801377</v>
      </c>
      <c r="Y59" s="60">
        <f t="shared" si="31"/>
        <v>-0.005280475648590951</v>
      </c>
      <c r="Z59" s="60">
        <f t="shared" si="31"/>
        <v>-0.0007009782373478295</v>
      </c>
      <c r="AA59" s="60">
        <f t="shared" si="31"/>
        <v>-0.00038849357366059446</v>
      </c>
      <c r="AB59" s="60">
        <f t="shared" si="31"/>
        <v>-15.114585468207324</v>
      </c>
    </row>
    <row r="60" spans="1:28" ht="12.75">
      <c r="A60" s="12" t="s">
        <v>70</v>
      </c>
      <c r="B60" s="1">
        <f>'DATOS MENSUALES'!E510</f>
        <v>0.036007983516</v>
      </c>
      <c r="C60" s="1">
        <f>'DATOS MENSUALES'!E511</f>
        <v>0.09330948822</v>
      </c>
      <c r="D60" s="1">
        <f>'DATOS MENSUALES'!E512</f>
        <v>0.119991273095</v>
      </c>
      <c r="E60" s="1">
        <f>'DATOS MENSUALES'!E513</f>
        <v>0.100606795874</v>
      </c>
      <c r="F60" s="1">
        <f>'DATOS MENSUALES'!E514</f>
        <v>0.098331752106</v>
      </c>
      <c r="G60" s="1">
        <f>'DATOS MENSUALES'!E515</f>
        <v>0.125579950748</v>
      </c>
      <c r="H60" s="1">
        <f>'DATOS MENSUALES'!E516</f>
        <v>0.362538000512</v>
      </c>
      <c r="I60" s="1">
        <f>'DATOS MENSUALES'!E517</f>
        <v>0.246818425595</v>
      </c>
      <c r="J60" s="1">
        <f>'DATOS MENSUALES'!E518</f>
        <v>0.1415558875</v>
      </c>
      <c r="K60" s="1">
        <f>'DATOS MENSUALES'!E519</f>
        <v>0.115855619788</v>
      </c>
      <c r="L60" s="1">
        <f>'DATOS MENSUALES'!E520</f>
        <v>0.149248715008</v>
      </c>
      <c r="M60" s="1">
        <f>'DATOS MENSUALES'!E521</f>
        <v>0.100176885741</v>
      </c>
      <c r="N60" s="1">
        <f t="shared" si="26"/>
        <v>1.690020777703</v>
      </c>
      <c r="O60" s="10"/>
      <c r="P60" s="60">
        <f t="shared" si="27"/>
        <v>-0.0057955747306754285</v>
      </c>
      <c r="Q60" s="60">
        <f t="shared" si="28"/>
        <v>-0.008421785417376969</v>
      </c>
      <c r="R60" s="60">
        <f t="shared" si="29"/>
        <v>-0.044548364503467414</v>
      </c>
      <c r="S60" s="60">
        <f t="shared" si="30"/>
        <v>-0.08758459866489736</v>
      </c>
      <c r="T60" s="60">
        <f t="shared" si="31"/>
        <v>-0.23818317047779342</v>
      </c>
      <c r="U60" s="60">
        <f t="shared" si="31"/>
        <v>-0.3114015575182986</v>
      </c>
      <c r="V60" s="60">
        <f t="shared" si="31"/>
        <v>-0.047216166853069744</v>
      </c>
      <c r="W60" s="60">
        <f t="shared" si="31"/>
        <v>-0.07044122258762249</v>
      </c>
      <c r="X60" s="60">
        <f t="shared" si="31"/>
        <v>-0.01633387167889092</v>
      </c>
      <c r="Y60" s="60">
        <f t="shared" si="31"/>
        <v>-0.0006966388580064097</v>
      </c>
      <c r="Z60" s="60">
        <f t="shared" si="31"/>
        <v>7.190268938743802E-05</v>
      </c>
      <c r="AA60" s="60">
        <f t="shared" si="31"/>
        <v>6.148401071295235E-08</v>
      </c>
      <c r="AB60" s="60">
        <f t="shared" si="31"/>
        <v>-44.76244380201642</v>
      </c>
    </row>
    <row r="61" spans="1:28" ht="12.75">
      <c r="A61" s="12" t="s">
        <v>71</v>
      </c>
      <c r="B61" s="1">
        <f>'DATOS MENSUALES'!E522</f>
        <v>0.0455031373</v>
      </c>
      <c r="C61" s="1">
        <f>'DATOS MENSUALES'!E523</f>
        <v>0.080860790032</v>
      </c>
      <c r="D61" s="1">
        <f>'DATOS MENSUALES'!E524</f>
        <v>0.279142589167</v>
      </c>
      <c r="E61" s="1">
        <f>'DATOS MENSUALES'!E525</f>
        <v>0.121668279795</v>
      </c>
      <c r="F61" s="1">
        <f>'DATOS MENSUALES'!E526</f>
        <v>0.124750686052</v>
      </c>
      <c r="G61" s="1">
        <f>'DATOS MENSUALES'!E527</f>
        <v>0.290347055089</v>
      </c>
      <c r="H61" s="1">
        <f>'DATOS MENSUALES'!E528</f>
        <v>0.20118180316</v>
      </c>
      <c r="I61" s="1">
        <f>'DATOS MENSUALES'!E529</f>
        <v>0.218203173376</v>
      </c>
      <c r="J61" s="1">
        <f>'DATOS MENSUALES'!E530</f>
        <v>0.310851299832</v>
      </c>
      <c r="K61" s="1">
        <f>'DATOS MENSUALES'!E531</f>
        <v>0.138650828888</v>
      </c>
      <c r="L61" s="1">
        <f>'DATOS MENSUALES'!E532</f>
        <v>0.053393648904</v>
      </c>
      <c r="M61" s="1">
        <f>'DATOS MENSUALES'!E533</f>
        <v>0.022598838522</v>
      </c>
      <c r="N61" s="1">
        <f t="shared" si="26"/>
        <v>1.8871521301169996</v>
      </c>
      <c r="O61" s="10"/>
      <c r="P61" s="60">
        <f t="shared" si="27"/>
        <v>-0.0049242203788258535</v>
      </c>
      <c r="Q61" s="60">
        <f t="shared" si="28"/>
        <v>-0.010064202521464673</v>
      </c>
      <c r="R61" s="60">
        <f t="shared" si="29"/>
        <v>-0.0074541941889057625</v>
      </c>
      <c r="S61" s="60">
        <f t="shared" si="30"/>
        <v>-0.07570497655519784</v>
      </c>
      <c r="T61" s="60">
        <f t="shared" si="31"/>
        <v>-0.2090087031651006</v>
      </c>
      <c r="U61" s="60">
        <f t="shared" si="31"/>
        <v>-0.13503827832666285</v>
      </c>
      <c r="V61" s="60">
        <f t="shared" si="31"/>
        <v>-0.14288441962867132</v>
      </c>
      <c r="W61" s="60">
        <f t="shared" si="31"/>
        <v>-0.08612127106837565</v>
      </c>
      <c r="X61" s="60">
        <f t="shared" si="31"/>
        <v>-0.0006018414139277573</v>
      </c>
      <c r="Y61" s="60">
        <f t="shared" si="31"/>
        <v>-0.0002855773290055024</v>
      </c>
      <c r="Z61" s="60">
        <f t="shared" si="31"/>
        <v>-0.00015985669996040395</v>
      </c>
      <c r="AA61" s="60">
        <f t="shared" si="31"/>
        <v>-0.0003991949444414247</v>
      </c>
      <c r="AB61" s="60">
        <f t="shared" si="31"/>
        <v>-37.713062065090085</v>
      </c>
    </row>
    <row r="62" spans="1:28" ht="12.75">
      <c r="A62" s="12" t="s">
        <v>72</v>
      </c>
      <c r="B62" s="1">
        <f>'DATOS MENSUALES'!E534</f>
        <v>0.046935953842</v>
      </c>
      <c r="C62" s="1">
        <f>'DATOS MENSUALES'!E535</f>
        <v>0.552472682184</v>
      </c>
      <c r="D62" s="1">
        <f>'DATOS MENSUALES'!E536</f>
        <v>0.1939791795</v>
      </c>
      <c r="E62" s="1">
        <f>'DATOS MENSUALES'!E537</f>
        <v>0.172708419159</v>
      </c>
      <c r="F62" s="1">
        <f>'DATOS MENSUALES'!E538</f>
        <v>0.800706219259</v>
      </c>
      <c r="G62" s="1">
        <f>'DATOS MENSUALES'!E539</f>
        <v>0.676715783579</v>
      </c>
      <c r="H62" s="1">
        <f>'DATOS MENSUALES'!E540</f>
        <v>0.751438008342</v>
      </c>
      <c r="I62" s="1">
        <f>'DATOS MENSUALES'!E541</f>
        <v>0.516314141721</v>
      </c>
      <c r="J62" s="1">
        <f>'DATOS MENSUALES'!E542</f>
        <v>0.270905859983</v>
      </c>
      <c r="K62" s="1">
        <f>'DATOS MENSUALES'!E543</f>
        <v>0.127906799196</v>
      </c>
      <c r="L62" s="1">
        <f>'DATOS MENSUALES'!E544</f>
        <v>0.068544138365</v>
      </c>
      <c r="M62" s="1">
        <f>'DATOS MENSUALES'!E545</f>
        <v>0.0404184924</v>
      </c>
      <c r="N62" s="1">
        <f t="shared" si="26"/>
        <v>4.219045677529999</v>
      </c>
      <c r="O62" s="10"/>
      <c r="P62" s="60">
        <f t="shared" si="27"/>
        <v>-0.004800850984572867</v>
      </c>
      <c r="Q62" s="60">
        <f t="shared" si="28"/>
        <v>0.016719938466259295</v>
      </c>
      <c r="R62" s="60">
        <f t="shared" si="29"/>
        <v>-0.022071575901368105</v>
      </c>
      <c r="S62" s="60">
        <f t="shared" si="30"/>
        <v>-0.051476111627959245</v>
      </c>
      <c r="T62" s="60">
        <f t="shared" si="31"/>
        <v>0.0005615172962884084</v>
      </c>
      <c r="U62" s="60">
        <f t="shared" si="31"/>
        <v>-0.0020325788262038793</v>
      </c>
      <c r="V62" s="60">
        <f t="shared" si="31"/>
        <v>2.0717518572139784E-05</v>
      </c>
      <c r="W62" s="60">
        <f t="shared" si="31"/>
        <v>-0.0029547968420532028</v>
      </c>
      <c r="X62" s="60">
        <f t="shared" si="31"/>
        <v>-0.0019239698207742877</v>
      </c>
      <c r="Y62" s="60">
        <f t="shared" si="31"/>
        <v>-0.00044940017390651953</v>
      </c>
      <c r="Z62" s="60">
        <f t="shared" si="31"/>
        <v>-5.9875825370121884E-05</v>
      </c>
      <c r="AA62" s="60">
        <f t="shared" si="31"/>
        <v>-0.00017384866743313723</v>
      </c>
      <c r="AB62" s="60">
        <f t="shared" si="31"/>
        <v>-1.0662046865133374</v>
      </c>
    </row>
    <row r="63" spans="1:28" ht="12.75">
      <c r="A63" s="12" t="s">
        <v>73</v>
      </c>
      <c r="B63" s="1">
        <f>'DATOS MENSUALES'!E546</f>
        <v>0.020306653952</v>
      </c>
      <c r="C63" s="1">
        <f>'DATOS MENSUALES'!E547</f>
        <v>0.075773365083</v>
      </c>
      <c r="D63" s="1">
        <f>'DATOS MENSUALES'!E548</f>
        <v>0.197693399081</v>
      </c>
      <c r="E63" s="1">
        <f>'DATOS MENSUALES'!E549</f>
        <v>0.253397856582</v>
      </c>
      <c r="F63" s="1">
        <f>'DATOS MENSUALES'!E550</f>
        <v>0.360229447839</v>
      </c>
      <c r="G63" s="1">
        <f>'DATOS MENSUALES'!E551</f>
        <v>0.452319976126</v>
      </c>
      <c r="H63" s="1">
        <f>'DATOS MENSUALES'!E552</f>
        <v>0.501188271884</v>
      </c>
      <c r="I63" s="1">
        <f>'DATOS MENSUALES'!E553</f>
        <v>0.455560627989</v>
      </c>
      <c r="J63" s="1">
        <f>'DATOS MENSUALES'!E554</f>
        <v>0.219475761308</v>
      </c>
      <c r="K63" s="1">
        <f>'DATOS MENSUALES'!E555</f>
        <v>0.086082628436</v>
      </c>
      <c r="L63" s="1">
        <f>'DATOS MENSUALES'!E556</f>
        <v>0.048749776992</v>
      </c>
      <c r="M63" s="1">
        <f>'DATOS MENSUALES'!E557</f>
        <v>0.073927428822</v>
      </c>
      <c r="N63" s="1">
        <f t="shared" si="26"/>
        <v>2.7447051940939997</v>
      </c>
      <c r="O63" s="10"/>
      <c r="P63" s="60">
        <f t="shared" si="27"/>
        <v>-0.007452102889093551</v>
      </c>
      <c r="Q63" s="60">
        <f t="shared" si="28"/>
        <v>-0.010792539103777801</v>
      </c>
      <c r="R63" s="60">
        <f t="shared" si="29"/>
        <v>-0.021206379885889134</v>
      </c>
      <c r="S63" s="60">
        <f t="shared" si="30"/>
        <v>-0.02471947344925821</v>
      </c>
      <c r="T63" s="60">
        <f t="shared" si="31"/>
        <v>-0.04587374990949463</v>
      </c>
      <c r="U63" s="60">
        <f t="shared" si="31"/>
        <v>-0.04326881591188128</v>
      </c>
      <c r="V63" s="60">
        <f t="shared" si="31"/>
        <v>-0.011057486837056514</v>
      </c>
      <c r="W63" s="60">
        <f t="shared" si="31"/>
        <v>-0.008520966999949399</v>
      </c>
      <c r="X63" s="60">
        <f t="shared" si="31"/>
        <v>-0.005433675179293046</v>
      </c>
      <c r="Y63" s="60">
        <f t="shared" si="31"/>
        <v>-0.0016606829559507258</v>
      </c>
      <c r="Z63" s="60">
        <f t="shared" si="31"/>
        <v>-0.00020450316193746263</v>
      </c>
      <c r="AA63" s="60">
        <f t="shared" si="31"/>
        <v>-1.1093409963285437E-05</v>
      </c>
      <c r="AB63" s="60">
        <f t="shared" si="31"/>
        <v>-15.548977324812627</v>
      </c>
    </row>
    <row r="64" spans="1:28" ht="12.75">
      <c r="A64" s="12" t="s">
        <v>74</v>
      </c>
      <c r="B64" s="1">
        <f>'DATOS MENSUALES'!E558</f>
        <v>0.089256110181</v>
      </c>
      <c r="C64" s="1">
        <f>'DATOS MENSUALES'!E559</f>
        <v>0.053978893731</v>
      </c>
      <c r="D64" s="1">
        <f>'DATOS MENSUALES'!E560</f>
        <v>0.062622538705</v>
      </c>
      <c r="E64" s="1">
        <f>'DATOS MENSUALES'!E561</f>
        <v>0.18569862126</v>
      </c>
      <c r="F64" s="1">
        <f>'DATOS MENSUALES'!E562</f>
        <v>0.375456947526</v>
      </c>
      <c r="G64" s="1">
        <f>'DATOS MENSUALES'!E563</f>
        <v>0.4220689518</v>
      </c>
      <c r="H64" s="1">
        <f>'DATOS MENSUALES'!E564</f>
        <v>0.586940952158</v>
      </c>
      <c r="I64" s="1">
        <f>'DATOS MENSUALES'!E565</f>
        <v>0.313879509252</v>
      </c>
      <c r="J64" s="1">
        <f>'DATOS MENSUALES'!E566</f>
        <v>0.174884351306</v>
      </c>
      <c r="K64" s="1">
        <f>'DATOS MENSUALES'!E567</f>
        <v>0.309258165888</v>
      </c>
      <c r="L64" s="1">
        <f>'DATOS MENSUALES'!E568</f>
        <v>0.199562138192</v>
      </c>
      <c r="M64" s="1">
        <f>'DATOS MENSUALES'!E569</f>
        <v>0.12183606834</v>
      </c>
      <c r="N64" s="1">
        <f t="shared" si="26"/>
        <v>2.895443248339</v>
      </c>
      <c r="O64" s="10"/>
      <c r="P64" s="60">
        <f t="shared" si="27"/>
        <v>-0.002018354144358675</v>
      </c>
      <c r="Q64" s="60">
        <f t="shared" si="28"/>
        <v>-0.014310933520041612</v>
      </c>
      <c r="R64" s="60">
        <f t="shared" si="29"/>
        <v>-0.06986535709010208</v>
      </c>
      <c r="S64" s="60">
        <f t="shared" si="30"/>
        <v>-0.04626951879298362</v>
      </c>
      <c r="T64" s="60">
        <f t="shared" si="31"/>
        <v>-0.04026514903563012</v>
      </c>
      <c r="U64" s="60">
        <f t="shared" si="31"/>
        <v>-0.05544553690878692</v>
      </c>
      <c r="V64" s="60">
        <f t="shared" si="31"/>
        <v>-0.002573159684412043</v>
      </c>
      <c r="W64" s="60">
        <f t="shared" si="31"/>
        <v>-0.041397153625132126</v>
      </c>
      <c r="X64" s="60">
        <f t="shared" si="31"/>
        <v>-0.010705662616809613</v>
      </c>
      <c r="Y64" s="60">
        <f t="shared" si="31"/>
        <v>0.0011495236271493114</v>
      </c>
      <c r="Z64" s="60">
        <f t="shared" si="31"/>
        <v>0.0007760590613729926</v>
      </c>
      <c r="AA64" s="60">
        <f t="shared" si="31"/>
        <v>1.6789140894239382E-05</v>
      </c>
      <c r="AB64" s="60">
        <f t="shared" si="31"/>
        <v>-12.898526678395877</v>
      </c>
    </row>
    <row r="65" spans="1:28" ht="12.75">
      <c r="A65" s="12" t="s">
        <v>75</v>
      </c>
      <c r="B65" s="1">
        <f>'DATOS MENSUALES'!E570</f>
        <v>0.370910589504</v>
      </c>
      <c r="C65" s="1">
        <f>'DATOS MENSUALES'!E571</f>
        <v>0.276054652986</v>
      </c>
      <c r="D65" s="1">
        <f>'DATOS MENSUALES'!E572</f>
        <v>0.474845509068</v>
      </c>
      <c r="E65" s="1">
        <f>'DATOS MENSUALES'!E573</f>
        <v>1.166323233975</v>
      </c>
      <c r="F65" s="1">
        <f>'DATOS MENSUALES'!E574</f>
        <v>0.876273339368</v>
      </c>
      <c r="G65" s="1">
        <f>'DATOS MENSUALES'!E575</f>
        <v>0.486221001577</v>
      </c>
      <c r="H65" s="1">
        <f>'DATOS MENSUALES'!E576</f>
        <v>1.607047461666</v>
      </c>
      <c r="I65" s="1">
        <f>'DATOS MENSUALES'!E577</f>
        <v>1.424046916461</v>
      </c>
      <c r="J65" s="1">
        <f>'DATOS MENSUALES'!E578</f>
        <v>1.34283338436</v>
      </c>
      <c r="K65" s="1">
        <f>'DATOS MENSUALES'!E579</f>
        <v>0.654047279786</v>
      </c>
      <c r="L65" s="1">
        <f>'DATOS MENSUALES'!E580</f>
        <v>0.256810916141</v>
      </c>
      <c r="M65" s="1">
        <f>'DATOS MENSUALES'!E581</f>
        <v>0.100662329646</v>
      </c>
      <c r="N65" s="1">
        <f t="shared" si="26"/>
        <v>9.036076614537997</v>
      </c>
      <c r="O65" s="10"/>
      <c r="P65" s="60">
        <f t="shared" si="27"/>
        <v>0.003743957534978671</v>
      </c>
      <c r="Q65" s="60">
        <f t="shared" si="28"/>
        <v>-8.88220498812167E-06</v>
      </c>
      <c r="R65" s="60">
        <f t="shared" si="29"/>
        <v>4.620990344461241E-11</v>
      </c>
      <c r="S65" s="60">
        <f t="shared" si="30"/>
        <v>0.2402026997384673</v>
      </c>
      <c r="T65" s="60">
        <f t="shared" si="31"/>
        <v>0.003949347030094163</v>
      </c>
      <c r="U65" s="60">
        <f t="shared" si="31"/>
        <v>-0.03190548052344971</v>
      </c>
      <c r="V65" s="60">
        <f t="shared" si="31"/>
        <v>0.6886395000699469</v>
      </c>
      <c r="W65" s="60">
        <f t="shared" si="31"/>
        <v>0.4463568956045906</v>
      </c>
      <c r="X65" s="60">
        <f t="shared" si="31"/>
        <v>0.8507657807488407</v>
      </c>
      <c r="Y65" s="60">
        <f t="shared" si="31"/>
        <v>0.09084801860563008</v>
      </c>
      <c r="Z65" s="60">
        <f t="shared" si="31"/>
        <v>0.0033176243170046967</v>
      </c>
      <c r="AA65" s="60">
        <f t="shared" si="31"/>
        <v>8.70752733983588E-08</v>
      </c>
      <c r="AB65" s="60">
        <f t="shared" si="31"/>
        <v>54.67437608160732</v>
      </c>
    </row>
    <row r="66" spans="1:28" ht="12.75">
      <c r="A66" s="12" t="s">
        <v>76</v>
      </c>
      <c r="B66" s="1">
        <f>'DATOS MENSUALES'!E582</f>
        <v>0.132884645049</v>
      </c>
      <c r="C66" s="1">
        <f>'DATOS MENSUALES'!E583</f>
        <v>0.078984262921</v>
      </c>
      <c r="D66" s="1">
        <f>'DATOS MENSUALES'!E584</f>
        <v>0.04215976614</v>
      </c>
      <c r="E66" s="1">
        <f>'DATOS MENSUALES'!E585</f>
        <v>0.019362485454</v>
      </c>
      <c r="F66" s="1">
        <f>'DATOS MENSUALES'!E586</f>
        <v>0.14993163585</v>
      </c>
      <c r="G66" s="1">
        <f>'DATOS MENSUALES'!E587</f>
        <v>0.101911404355</v>
      </c>
      <c r="H66" s="1">
        <f>'DATOS MENSUALES'!E588</f>
        <v>0.372625595105</v>
      </c>
      <c r="I66" s="1">
        <f>'DATOS MENSUALES'!E589</f>
        <v>0.459344030745</v>
      </c>
      <c r="J66" s="1">
        <f>'DATOS MENSUALES'!E590</f>
        <v>0.186976198986</v>
      </c>
      <c r="K66" s="1">
        <f>'DATOS MENSUALES'!E591</f>
        <v>0.10021341079</v>
      </c>
      <c r="L66" s="1">
        <f>'DATOS MENSUALES'!E592</f>
        <v>0.07130319426</v>
      </c>
      <c r="M66" s="1">
        <f>'DATOS MENSUALES'!E593</f>
        <v>0.05095229832</v>
      </c>
      <c r="N66" s="1">
        <f t="shared" si="26"/>
        <v>1.7666489279749997</v>
      </c>
      <c r="O66" s="10"/>
      <c r="P66" s="60">
        <f t="shared" si="27"/>
        <v>-0.0005665908093562172</v>
      </c>
      <c r="Q66" s="60">
        <f t="shared" si="28"/>
        <v>-0.010328909189643517</v>
      </c>
      <c r="R66" s="60">
        <f t="shared" si="29"/>
        <v>-0.0808047253069799</v>
      </c>
      <c r="S66" s="60">
        <f t="shared" si="30"/>
        <v>-0.14498390009847575</v>
      </c>
      <c r="T66" s="60">
        <f t="shared" si="31"/>
        <v>-0.18351624279130851</v>
      </c>
      <c r="U66" s="60">
        <f t="shared" si="31"/>
        <v>-0.345175649477185</v>
      </c>
      <c r="V66" s="60">
        <f t="shared" si="31"/>
        <v>-0.04337209148785246</v>
      </c>
      <c r="W66" s="60">
        <f t="shared" si="31"/>
        <v>-0.008056173197440415</v>
      </c>
      <c r="X66" s="60">
        <f t="shared" si="31"/>
        <v>-0.009038499759851396</v>
      </c>
      <c r="Y66" s="60">
        <f t="shared" si="31"/>
        <v>-0.001134308934130464</v>
      </c>
      <c r="Z66" s="60">
        <f t="shared" si="31"/>
        <v>-4.8080015534546E-05</v>
      </c>
      <c r="AA66" s="60">
        <f t="shared" si="31"/>
        <v>-9.282249752179595E-05</v>
      </c>
      <c r="AB66" s="60">
        <f t="shared" si="31"/>
        <v>-41.926404096675626</v>
      </c>
    </row>
    <row r="67" spans="1:28" ht="12.75">
      <c r="A67" s="12" t="s">
        <v>77</v>
      </c>
      <c r="B67" s="1">
        <f>'DATOS MENSUALES'!E594</f>
        <v>0.035381439324</v>
      </c>
      <c r="C67" s="1">
        <f>'DATOS MENSUALES'!E595</f>
        <v>0.249838265712</v>
      </c>
      <c r="D67" s="1">
        <f>'DATOS MENSUALES'!E596</f>
        <v>0.870343401088</v>
      </c>
      <c r="E67" s="1">
        <f>'DATOS MENSUALES'!E597</f>
        <v>0.46363256328</v>
      </c>
      <c r="F67" s="1">
        <f>'DATOS MENSUALES'!E598</f>
        <v>0.257390169124</v>
      </c>
      <c r="G67" s="1">
        <f>'DATOS MENSUALES'!E599</f>
        <v>0.11776669125</v>
      </c>
      <c r="H67" s="1">
        <f>'DATOS MENSUALES'!E600</f>
        <v>0.11502838764</v>
      </c>
      <c r="I67" s="1">
        <f>'DATOS MENSUALES'!E601</f>
        <v>0.14622653934</v>
      </c>
      <c r="J67" s="1">
        <f>'DATOS MENSUALES'!E602</f>
        <v>0.164004058722</v>
      </c>
      <c r="K67" s="1">
        <f>'DATOS MENSUALES'!E603</f>
        <v>0.089477970386</v>
      </c>
      <c r="L67" s="1">
        <f>'DATOS MENSUALES'!E604</f>
        <v>0.06345250604</v>
      </c>
      <c r="M67" s="1">
        <f>'DATOS MENSUALES'!E605</f>
        <v>0.045790123411</v>
      </c>
      <c r="N67" s="1">
        <f t="shared" si="26"/>
        <v>2.6183321153169996</v>
      </c>
      <c r="O67" s="10"/>
      <c r="P67" s="60">
        <f t="shared" si="27"/>
        <v>-0.005856432768027242</v>
      </c>
      <c r="Q67" s="60">
        <f t="shared" si="28"/>
        <v>-0.00010333388394849916</v>
      </c>
      <c r="R67" s="60">
        <f t="shared" si="29"/>
        <v>0.06203176445721544</v>
      </c>
      <c r="S67" s="60">
        <f t="shared" si="30"/>
        <v>-0.0005328054994688091</v>
      </c>
      <c r="T67" s="60">
        <f t="shared" si="31"/>
        <v>-0.09785489602007093</v>
      </c>
      <c r="U67" s="60">
        <f t="shared" si="31"/>
        <v>-0.32229497017776704</v>
      </c>
      <c r="V67" s="60">
        <f t="shared" si="31"/>
        <v>-0.22580494238253898</v>
      </c>
      <c r="W67" s="60">
        <f t="shared" si="31"/>
        <v>-0.13546769774096667</v>
      </c>
      <c r="X67" s="60">
        <f t="shared" si="31"/>
        <v>-0.012370739580626398</v>
      </c>
      <c r="Y67" s="60">
        <f t="shared" si="31"/>
        <v>-0.001521895216128933</v>
      </c>
      <c r="Z67" s="60">
        <f t="shared" si="31"/>
        <v>-8.642876208787126E-05</v>
      </c>
      <c r="AA67" s="60">
        <f t="shared" si="31"/>
        <v>-0.00012832821729528093</v>
      </c>
      <c r="AB67" s="60">
        <f t="shared" si="31"/>
        <v>-18.032380319820287</v>
      </c>
    </row>
    <row r="68" spans="1:28" ht="12.75">
      <c r="A68" s="12" t="s">
        <v>78</v>
      </c>
      <c r="B68" s="1">
        <f>'DATOS MENSUALES'!E606</f>
        <v>0.238122793216</v>
      </c>
      <c r="C68" s="1">
        <f>'DATOS MENSUALES'!E607</f>
        <v>0.237260694118</v>
      </c>
      <c r="D68" s="1">
        <f>'DATOS MENSUALES'!E608</f>
        <v>0.25525028522</v>
      </c>
      <c r="E68" s="1">
        <f>'DATOS MENSUALES'!E609</f>
        <v>0.198340533019</v>
      </c>
      <c r="F68" s="1">
        <f>'DATOS MENSUALES'!E610</f>
        <v>0.411177696996</v>
      </c>
      <c r="G68" s="1">
        <f>'DATOS MENSUALES'!E611</f>
        <v>0.740333655828</v>
      </c>
      <c r="H68" s="1">
        <f>'DATOS MENSUALES'!E612</f>
        <v>1.25550428134</v>
      </c>
      <c r="I68" s="1">
        <f>'DATOS MENSUALES'!E613</f>
        <v>0.65018202146</v>
      </c>
      <c r="J68" s="1">
        <f>'DATOS MENSUALES'!E614</f>
        <v>0.27402211424</v>
      </c>
      <c r="K68" s="1">
        <f>'DATOS MENSUALES'!E615</f>
        <v>0.10766390138</v>
      </c>
      <c r="L68" s="1">
        <f>'DATOS MENSUALES'!E616</f>
        <v>0.053066122898</v>
      </c>
      <c r="M68" s="1">
        <f>'DATOS MENSUALES'!E617</f>
        <v>0.10115845038</v>
      </c>
      <c r="N68" s="1">
        <f t="shared" si="26"/>
        <v>4.522082550094999</v>
      </c>
      <c r="O68" s="10"/>
      <c r="P68" s="60">
        <f t="shared" si="27"/>
        <v>1.1375957407953929E-05</v>
      </c>
      <c r="Q68" s="60">
        <f t="shared" si="28"/>
        <v>-0.00021068363069489318</v>
      </c>
      <c r="R68" s="60">
        <f t="shared" si="29"/>
        <v>-0.010537506050419063</v>
      </c>
      <c r="S68" s="60">
        <f t="shared" si="30"/>
        <v>-0.04155162983534022</v>
      </c>
      <c r="T68" s="60">
        <f t="shared" si="31"/>
        <v>-0.028942485186267828</v>
      </c>
      <c r="U68" s="60">
        <f t="shared" si="31"/>
        <v>-0.00025069844774815045</v>
      </c>
      <c r="V68" s="60">
        <f t="shared" si="31"/>
        <v>0.15017111639762867</v>
      </c>
      <c r="W68" s="60">
        <f t="shared" si="31"/>
        <v>-8.927859209451542E-07</v>
      </c>
      <c r="X68" s="60">
        <f t="shared" si="31"/>
        <v>-0.001782945889623005</v>
      </c>
      <c r="Y68" s="60">
        <f t="shared" si="31"/>
        <v>-0.000908157868259531</v>
      </c>
      <c r="Z68" s="60">
        <f t="shared" si="31"/>
        <v>-0.00016276835030236533</v>
      </c>
      <c r="AA68" s="60">
        <f t="shared" si="31"/>
        <v>1.1970987732252173E-07</v>
      </c>
      <c r="AB68" s="60">
        <f t="shared" si="31"/>
        <v>-0.371015323498717</v>
      </c>
    </row>
    <row r="69" spans="1:28" ht="12.75">
      <c r="A69" s="12" t="s">
        <v>79</v>
      </c>
      <c r="B69" s="1">
        <f>'DATOS MENSUALES'!E618</f>
        <v>0.17502723747</v>
      </c>
      <c r="C69" s="1">
        <f>'DATOS MENSUALES'!E619</f>
        <v>0.340603148301</v>
      </c>
      <c r="D69" s="1">
        <f>'DATOS MENSUALES'!E620</f>
        <v>0.110722409559</v>
      </c>
      <c r="E69" s="1">
        <f>'DATOS MENSUALES'!E621</f>
        <v>0.019020010548</v>
      </c>
      <c r="F69" s="1">
        <f>'DATOS MENSUALES'!E622</f>
        <v>0.01630459194</v>
      </c>
      <c r="G69" s="1">
        <f>'DATOS MENSUALES'!E623</f>
        <v>0.033592682907</v>
      </c>
      <c r="H69" s="1">
        <f>'DATOS MENSUALES'!E624</f>
        <v>0.039155822132</v>
      </c>
      <c r="I69" s="1">
        <f>'DATOS MENSUALES'!E625</f>
        <v>0.051582034645</v>
      </c>
      <c r="J69" s="1">
        <f>'DATOS MENSUALES'!E626</f>
        <v>0.066584389215</v>
      </c>
      <c r="K69" s="1">
        <f>'DATOS MENSUALES'!E627</f>
        <v>0.049532337426</v>
      </c>
      <c r="L69" s="1">
        <f>'DATOS MENSUALES'!E628</f>
        <v>0.029721029672</v>
      </c>
      <c r="M69" s="1">
        <f>'DATOS MENSUALES'!E629</f>
        <v>0.022412565868</v>
      </c>
      <c r="N69" s="1">
        <f t="shared" si="26"/>
        <v>0.954258259683</v>
      </c>
      <c r="O69" s="10"/>
      <c r="P69" s="60">
        <f t="shared" si="27"/>
        <v>-6.694922060759529E-05</v>
      </c>
      <c r="Q69" s="60">
        <f t="shared" si="28"/>
        <v>8.425120714822273E-05</v>
      </c>
      <c r="R69" s="60">
        <f t="shared" si="29"/>
        <v>-0.048134897101686065</v>
      </c>
      <c r="S69" s="60">
        <f t="shared" si="30"/>
        <v>-0.145267635125667</v>
      </c>
      <c r="T69" s="60">
        <f t="shared" si="31"/>
        <v>-0.34580287205216625</v>
      </c>
      <c r="U69" s="60">
        <f t="shared" si="31"/>
        <v>-0.45616959564605364</v>
      </c>
      <c r="V69" s="60">
        <f t="shared" si="31"/>
        <v>-0.3211618831021443</v>
      </c>
      <c r="W69" s="60">
        <f t="shared" si="31"/>
        <v>-0.22500978314462178</v>
      </c>
      <c r="X69" s="60">
        <f t="shared" si="31"/>
        <v>-0.03551278524157599</v>
      </c>
      <c r="Y69" s="60">
        <f t="shared" si="31"/>
        <v>-0.003721809823705177</v>
      </c>
      <c r="Z69" s="60">
        <f t="shared" si="31"/>
        <v>-0.00047354446215167116</v>
      </c>
      <c r="AA69" s="60">
        <f t="shared" si="31"/>
        <v>-0.0004022322740953298</v>
      </c>
      <c r="AB69" s="60">
        <f t="shared" si="31"/>
        <v>-78.75420867119271</v>
      </c>
    </row>
    <row r="70" spans="1:28" ht="12.75">
      <c r="A70" s="12" t="s">
        <v>80</v>
      </c>
      <c r="B70" s="1">
        <f>'DATOS MENSUALES'!E630</f>
        <v>0.123961366519</v>
      </c>
      <c r="C70" s="1">
        <f>'DATOS MENSUALES'!E631</f>
        <v>0.060138657292</v>
      </c>
      <c r="D70" s="1">
        <f>'DATOS MENSUALES'!E632</f>
        <v>0.155867261404</v>
      </c>
      <c r="E70" s="1">
        <f>'DATOS MENSUALES'!E633</f>
        <v>0.033478323785</v>
      </c>
      <c r="F70" s="1">
        <f>'DATOS MENSUALES'!E634</f>
        <v>0.01890159786</v>
      </c>
      <c r="G70" s="1">
        <f>'DATOS MENSUALES'!E635</f>
        <v>0.019088461155</v>
      </c>
      <c r="H70" s="1">
        <f>'DATOS MENSUALES'!E636</f>
        <v>0.029640927708</v>
      </c>
      <c r="I70" s="1">
        <f>'DATOS MENSUALES'!E637</f>
        <v>0.171872656128</v>
      </c>
      <c r="J70" s="1">
        <f>'DATOS MENSUALES'!E638</f>
        <v>0.067411880928</v>
      </c>
      <c r="K70" s="1">
        <f>'DATOS MENSUALES'!E639</f>
        <v>0.030723384228</v>
      </c>
      <c r="L70" s="1">
        <f>'DATOS MENSUALES'!E640</f>
        <v>0.014684431475</v>
      </c>
      <c r="M70" s="1">
        <f>'DATOS MENSUALES'!E641</f>
        <v>0.011494563856</v>
      </c>
      <c r="N70" s="1">
        <f t="shared" si="26"/>
        <v>0.737263512338</v>
      </c>
      <c r="O70" s="10"/>
      <c r="P70" s="60">
        <f t="shared" si="27"/>
        <v>-0.000770366102536973</v>
      </c>
      <c r="Q70" s="60">
        <f t="shared" si="28"/>
        <v>-0.01324907797958511</v>
      </c>
      <c r="R70" s="60">
        <f t="shared" si="29"/>
        <v>-0.03234570646913309</v>
      </c>
      <c r="S70" s="60">
        <f t="shared" si="30"/>
        <v>-0.13360799235762694</v>
      </c>
      <c r="T70" s="60">
        <f t="shared" si="31"/>
        <v>-0.3419786884967949</v>
      </c>
      <c r="U70" s="60">
        <f t="shared" si="31"/>
        <v>-0.48244344508477577</v>
      </c>
      <c r="V70" s="60">
        <f t="shared" si="31"/>
        <v>-0.3347354723200126</v>
      </c>
      <c r="W70" s="60">
        <f t="shared" si="31"/>
        <v>-0.11617026369759383</v>
      </c>
      <c r="X70" s="60">
        <f t="shared" si="31"/>
        <v>-0.03524525003718179</v>
      </c>
      <c r="Y70" s="60">
        <f t="shared" si="31"/>
        <v>-0.0052480937974167885</v>
      </c>
      <c r="Z70" s="60">
        <f t="shared" si="31"/>
        <v>-0.0008038733820920717</v>
      </c>
      <c r="AA70" s="60">
        <f t="shared" si="31"/>
        <v>-0.0006084085044862137</v>
      </c>
      <c r="AB70" s="60">
        <f t="shared" si="31"/>
        <v>-91.33052245819646</v>
      </c>
    </row>
    <row r="71" spans="1:28" ht="12.75">
      <c r="A71" s="12" t="s">
        <v>81</v>
      </c>
      <c r="B71" s="1">
        <f>'DATOS MENSUALES'!E642</f>
        <v>0.11295714049</v>
      </c>
      <c r="C71" s="1">
        <f>'DATOS MENSUALES'!E643</f>
        <v>0.050025214716</v>
      </c>
      <c r="D71" s="1">
        <f>'DATOS MENSUALES'!E644</f>
        <v>0.03360553984</v>
      </c>
      <c r="E71" s="1">
        <f>'DATOS MENSUALES'!E645</f>
        <v>0.481252397652</v>
      </c>
      <c r="F71" s="1">
        <f>'DATOS MENSUALES'!E646</f>
        <v>0.6199189108</v>
      </c>
      <c r="G71" s="1">
        <f>'DATOS MENSUALES'!E647</f>
        <v>0.39517795958</v>
      </c>
      <c r="H71" s="1">
        <f>'DATOS MENSUALES'!E648</f>
        <v>0.17993112872</v>
      </c>
      <c r="I71" s="1">
        <f>'DATOS MENSUALES'!E649</f>
        <v>0.297640449246</v>
      </c>
      <c r="J71" s="1">
        <f>'DATOS MENSUALES'!E650</f>
        <v>0.184729045922</v>
      </c>
      <c r="K71" s="1">
        <f>'DATOS MENSUALES'!E651</f>
        <v>0.10879320243</v>
      </c>
      <c r="L71" s="1">
        <f>'DATOS MENSUALES'!E652</f>
        <v>0.0729387178</v>
      </c>
      <c r="M71" s="1">
        <f>'DATOS MENSUALES'!E653</f>
        <v>0.064293863</v>
      </c>
      <c r="N71" s="1">
        <f t="shared" si="26"/>
        <v>2.6012635701959996</v>
      </c>
      <c r="O71" s="10"/>
      <c r="P71" s="60">
        <f t="shared" si="27"/>
        <v>-0.0010824257768726076</v>
      </c>
      <c r="Q71" s="60">
        <f t="shared" si="28"/>
        <v>-0.015021526833359408</v>
      </c>
      <c r="R71" s="60">
        <f t="shared" si="29"/>
        <v>-0.08569678015035469</v>
      </c>
      <c r="S71" s="60">
        <f t="shared" si="30"/>
        <v>-0.00025543663104562195</v>
      </c>
      <c r="T71" s="60">
        <f t="shared" si="31"/>
        <v>-0.0009494918514800577</v>
      </c>
      <c r="U71" s="60">
        <f t="shared" si="31"/>
        <v>-0.06802241833834725</v>
      </c>
      <c r="V71" s="60">
        <f t="shared" si="31"/>
        <v>-0.16102638801471292</v>
      </c>
      <c r="W71" s="60">
        <f t="shared" si="31"/>
        <v>-0.0475050279696639</v>
      </c>
      <c r="X71" s="60">
        <f t="shared" si="31"/>
        <v>-0.00933418397881936</v>
      </c>
      <c r="Y71" s="60">
        <f t="shared" si="31"/>
        <v>-0.0008767553723872699</v>
      </c>
      <c r="Z71" s="60">
        <f t="shared" si="31"/>
        <v>-4.1879787993051286E-05</v>
      </c>
      <c r="AA71" s="60">
        <f t="shared" si="31"/>
        <v>-3.257221778928522E-05</v>
      </c>
      <c r="AB71" s="60">
        <f t="shared" si="31"/>
        <v>-18.38679377986218</v>
      </c>
    </row>
    <row r="72" spans="1:28" ht="12.75">
      <c r="A72" s="12" t="s">
        <v>82</v>
      </c>
      <c r="B72" s="1">
        <f>'DATOS MENSUALES'!E654</f>
        <v>0.347976716172</v>
      </c>
      <c r="C72" s="1">
        <f>'DATOS MENSUALES'!E655</f>
        <v>0.291084331706</v>
      </c>
      <c r="D72" s="1">
        <f>'DATOS MENSUALES'!E656</f>
        <v>0.31761781632</v>
      </c>
      <c r="E72" s="1">
        <f>'DATOS MENSUALES'!E657</f>
        <v>0.063717199044</v>
      </c>
      <c r="F72" s="1">
        <f>'DATOS MENSUALES'!E658</f>
        <v>0.10124203474</v>
      </c>
      <c r="G72" s="1">
        <f>'DATOS MENSUALES'!E659</f>
        <v>0.06076567956</v>
      </c>
      <c r="H72" s="1">
        <f>'DATOS MENSUALES'!E660</f>
        <v>0.034422894962</v>
      </c>
      <c r="I72" s="1">
        <f>'DATOS MENSUALES'!E661</f>
        <v>0.038717929362</v>
      </c>
      <c r="J72" s="1">
        <f>'DATOS MENSUALES'!E662</f>
        <v>0.024941159425</v>
      </c>
      <c r="K72" s="1">
        <f>'DATOS MENSUALES'!E663</f>
        <v>0.015919219696</v>
      </c>
      <c r="L72" s="1">
        <f>'DATOS MENSUALES'!E664</f>
        <v>0.012239277968</v>
      </c>
      <c r="M72" s="1">
        <f>'DATOS MENSUALES'!E665</f>
        <v>0.010212840278</v>
      </c>
      <c r="N72" s="1">
        <f t="shared" si="26"/>
        <v>1.318857099233</v>
      </c>
      <c r="O72" s="10"/>
      <c r="P72" s="60">
        <f t="shared" si="27"/>
        <v>0.002318010191019674</v>
      </c>
      <c r="Q72" s="60">
        <f t="shared" si="28"/>
        <v>-1.832515201483686E-07</v>
      </c>
      <c r="R72" s="60">
        <f t="shared" si="29"/>
        <v>-0.0038602024917531222</v>
      </c>
      <c r="S72" s="60">
        <f t="shared" si="30"/>
        <v>-0.11127397241401041</v>
      </c>
      <c r="T72" s="60">
        <f t="shared" si="31"/>
        <v>-0.2348441182273885</v>
      </c>
      <c r="U72" s="60">
        <f t="shared" si="31"/>
        <v>-0.409547760971077</v>
      </c>
      <c r="V72" s="60">
        <f t="shared" si="31"/>
        <v>-0.32786687808506926</v>
      </c>
      <c r="W72" s="60">
        <f t="shared" si="31"/>
        <v>-0.23959080980325764</v>
      </c>
      <c r="X72" s="60">
        <f t="shared" si="31"/>
        <v>-0.05079260285663245</v>
      </c>
      <c r="Y72" s="60">
        <f t="shared" si="31"/>
        <v>-0.006706836243693347</v>
      </c>
      <c r="Z72" s="60">
        <f t="shared" si="31"/>
        <v>-0.0008689747101115113</v>
      </c>
      <c r="AA72" s="60">
        <f t="shared" si="31"/>
        <v>-0.0006364369149200821</v>
      </c>
      <c r="AB72" s="60">
        <f t="shared" si="31"/>
        <v>-60.31870292105884</v>
      </c>
    </row>
    <row r="73" spans="1:28" ht="12.75">
      <c r="A73" s="12" t="s">
        <v>83</v>
      </c>
      <c r="B73" s="1">
        <f>'DATOS MENSUALES'!E666</f>
        <v>0.007045010479</v>
      </c>
      <c r="C73" s="1">
        <f>'DATOS MENSUALES'!E667</f>
        <v>0.042506195352</v>
      </c>
      <c r="D73" s="1">
        <f>'DATOS MENSUALES'!E668</f>
        <v>0.381417162896</v>
      </c>
      <c r="E73" s="1">
        <f>'DATOS MENSUALES'!E669</f>
        <v>0.078668207464</v>
      </c>
      <c r="F73" s="1">
        <f>'DATOS MENSUALES'!E670</f>
        <v>0.04778022934</v>
      </c>
      <c r="G73" s="1">
        <f>'DATOS MENSUALES'!E671</f>
        <v>0.040456752906</v>
      </c>
      <c r="H73" s="1">
        <f>'DATOS MENSUALES'!E672</f>
        <v>0.03554430425</v>
      </c>
      <c r="I73" s="1">
        <f>'DATOS MENSUALES'!E673</f>
        <v>0.027806852656</v>
      </c>
      <c r="J73" s="1">
        <f>'DATOS MENSUALES'!E674</f>
        <v>0.0165941313</v>
      </c>
      <c r="K73" s="1">
        <f>'DATOS MENSUALES'!E675</f>
        <v>0.007028741832</v>
      </c>
      <c r="L73" s="1">
        <f>'DATOS MENSUALES'!E676</f>
        <v>0.00325181742</v>
      </c>
      <c r="M73" s="1">
        <f>'DATOS MENSUALES'!E677</f>
        <v>0.0022287357</v>
      </c>
      <c r="N73" s="1">
        <f t="shared" si="26"/>
        <v>0.6903281415950001</v>
      </c>
      <c r="O73" s="10"/>
      <c r="P73" s="60">
        <f t="shared" si="27"/>
        <v>-0.009075373143790042</v>
      </c>
      <c r="Q73" s="60">
        <f t="shared" si="28"/>
        <v>-0.016437078748061048</v>
      </c>
      <c r="R73" s="60">
        <f t="shared" si="29"/>
        <v>-0.0008061615921321869</v>
      </c>
      <c r="S73" s="60">
        <f t="shared" si="30"/>
        <v>-0.1012166001459829</v>
      </c>
      <c r="T73" s="60">
        <f t="shared" si="31"/>
        <v>-0.3013369350823277</v>
      </c>
      <c r="U73" s="60">
        <f t="shared" si="31"/>
        <v>-0.4440754386610203</v>
      </c>
      <c r="V73" s="60">
        <f t="shared" si="31"/>
        <v>-0.32626985711152984</v>
      </c>
      <c r="W73" s="60">
        <f t="shared" si="31"/>
        <v>-0.2524409968058993</v>
      </c>
      <c r="X73" s="60">
        <f t="shared" si="31"/>
        <v>-0.054305012608920664</v>
      </c>
      <c r="Y73" s="60">
        <f t="shared" si="31"/>
        <v>-0.007700801922438984</v>
      </c>
      <c r="Z73" s="60">
        <f t="shared" si="31"/>
        <v>-0.0011383500907888142</v>
      </c>
      <c r="AA73" s="60">
        <f t="shared" si="31"/>
        <v>-0.0008306176327866077</v>
      </c>
      <c r="AB73" s="60">
        <f t="shared" si="31"/>
        <v>-94.21599713168378</v>
      </c>
    </row>
    <row r="74" spans="1:28" s="24" customFormat="1" ht="12.75">
      <c r="A74" s="21" t="s">
        <v>84</v>
      </c>
      <c r="B74" s="22">
        <f>'DATOS MENSUALES'!E678</f>
        <v>0.00158230968</v>
      </c>
      <c r="C74" s="22">
        <f>'DATOS MENSUALES'!E679</f>
        <v>0.013083845106</v>
      </c>
      <c r="D74" s="22">
        <f>'DATOS MENSUALES'!E680</f>
        <v>0.040426926856</v>
      </c>
      <c r="E74" s="22">
        <f>'DATOS MENSUALES'!E681</f>
        <v>0.848890202253</v>
      </c>
      <c r="F74" s="22">
        <f>'DATOS MENSUALES'!E682</f>
        <v>0.5066746386</v>
      </c>
      <c r="G74" s="22">
        <f>'DATOS MENSUALES'!E683</f>
        <v>0.210439073433</v>
      </c>
      <c r="H74" s="22">
        <f>'DATOS MENSUALES'!E684</f>
        <v>0.156518943945</v>
      </c>
      <c r="I74" s="22">
        <f>'DATOS MENSUALES'!E685</f>
        <v>0.358137163422</v>
      </c>
      <c r="J74" s="22">
        <f>'DATOS MENSUALES'!E686</f>
        <v>0.283072107234</v>
      </c>
      <c r="K74" s="22">
        <f>'DATOS MENSUALES'!E687</f>
        <v>0.23839477945</v>
      </c>
      <c r="L74" s="22">
        <f>'DATOS MENSUALES'!E688</f>
        <v>0.154357922646</v>
      </c>
      <c r="M74" s="22">
        <f>'DATOS MENSUALES'!E689</f>
        <v>0.078367889896</v>
      </c>
      <c r="N74" s="22">
        <f t="shared" si="26"/>
        <v>2.8899458025210003</v>
      </c>
      <c r="O74" s="23"/>
      <c r="P74" s="60">
        <f t="shared" si="27"/>
        <v>-0.00980723498493112</v>
      </c>
      <c r="Q74" s="60">
        <f t="shared" si="28"/>
        <v>-0.02282908164292655</v>
      </c>
      <c r="R74" s="60">
        <f t="shared" si="29"/>
        <v>-0.08178026199735688</v>
      </c>
      <c r="S74" s="60">
        <f t="shared" si="30"/>
        <v>0.02814672281240255</v>
      </c>
      <c r="T74" s="60">
        <f t="shared" si="31"/>
        <v>-0.009465098542283643</v>
      </c>
      <c r="U74" s="60">
        <f t="shared" si="31"/>
        <v>-0.2084743190931793</v>
      </c>
      <c r="V74" s="60">
        <f t="shared" si="31"/>
        <v>-0.18272256577820326</v>
      </c>
      <c r="W74" s="60">
        <f t="shared" si="31"/>
        <v>-0.02745447559338574</v>
      </c>
      <c r="X74" s="60">
        <f t="shared" si="31"/>
        <v>-0.001412794735783955</v>
      </c>
      <c r="Y74" s="60">
        <f t="shared" si="31"/>
        <v>3.892754480017072E-05</v>
      </c>
      <c r="Z74" s="60">
        <f t="shared" si="31"/>
        <v>0.00010179610434909951</v>
      </c>
      <c r="AA74" s="60">
        <f t="shared" si="31"/>
        <v>-5.69899940546002E-06</v>
      </c>
      <c r="AB74" s="60">
        <f t="shared" si="31"/>
        <v>-12.989446782947388</v>
      </c>
    </row>
    <row r="75" spans="1:28" s="24" customFormat="1" ht="12.75">
      <c r="A75" s="21" t="s">
        <v>85</v>
      </c>
      <c r="B75" s="22">
        <f>'DATOS MENSUALES'!E690</f>
        <v>0.053852173685</v>
      </c>
      <c r="C75" s="22">
        <f>'DATOS MENSUALES'!E691</f>
        <v>0.58481517567</v>
      </c>
      <c r="D75" s="22">
        <f>'DATOS MENSUALES'!E692</f>
        <v>0.84728294406</v>
      </c>
      <c r="E75" s="22">
        <f>'DATOS MENSUALES'!E693</f>
        <v>0.70809919427</v>
      </c>
      <c r="F75" s="22">
        <f>'DATOS MENSUALES'!E694</f>
        <v>0.365635984192</v>
      </c>
      <c r="G75" s="22">
        <f>'DATOS MENSUALES'!E695</f>
        <v>0.228562209629</v>
      </c>
      <c r="H75" s="22">
        <f>'DATOS MENSUALES'!E696</f>
        <v>0.647947891083</v>
      </c>
      <c r="I75" s="22">
        <f>'DATOS MENSUALES'!E697</f>
        <v>0.852673236774</v>
      </c>
      <c r="J75" s="22">
        <f>'DATOS MENSUALES'!E698</f>
        <v>0.563923044912</v>
      </c>
      <c r="K75" s="22">
        <f>'DATOS MENSUALES'!E699</f>
        <v>0.240473562818</v>
      </c>
      <c r="L75" s="22">
        <f>'DATOS MENSUALES'!E700</f>
        <v>0.1074749547</v>
      </c>
      <c r="M75" s="22">
        <f>'DATOS MENSUALES'!E701</f>
        <v>0.10354544088</v>
      </c>
      <c r="N75" s="22">
        <f t="shared" si="26"/>
        <v>5.304285812673</v>
      </c>
      <c r="O75" s="23"/>
      <c r="P75" s="60">
        <f t="shared" si="27"/>
        <v>-0.004234252563159469</v>
      </c>
      <c r="Q75" s="60">
        <f t="shared" si="28"/>
        <v>0.02390052304039243</v>
      </c>
      <c r="R75" s="60">
        <f t="shared" si="29"/>
        <v>0.051810134998487786</v>
      </c>
      <c r="S75" s="60">
        <f t="shared" si="30"/>
        <v>0.0043624971660210735</v>
      </c>
      <c r="T75" s="60">
        <f t="shared" si="31"/>
        <v>-0.043826484256593114</v>
      </c>
      <c r="U75" s="60">
        <f t="shared" si="31"/>
        <v>-0.18993695008999145</v>
      </c>
      <c r="V75" s="60">
        <f t="shared" si="31"/>
        <v>-0.0004394117680068582</v>
      </c>
      <c r="W75" s="60">
        <f t="shared" si="31"/>
        <v>0.0071736678527803965</v>
      </c>
      <c r="X75" s="60">
        <f t="shared" si="31"/>
        <v>0.004796223552545434</v>
      </c>
      <c r="Y75" s="60">
        <f t="shared" si="31"/>
        <v>4.6539006325831815E-05</v>
      </c>
      <c r="Z75" s="60">
        <f t="shared" si="31"/>
        <v>-6.949758059984207E-12</v>
      </c>
      <c r="AA75" s="60">
        <f t="shared" si="31"/>
        <v>3.914900422848519E-07</v>
      </c>
      <c r="AB75" s="60">
        <f t="shared" si="31"/>
        <v>0.00025776647838827554</v>
      </c>
    </row>
    <row r="76" spans="1:28" s="24" customFormat="1" ht="12.75">
      <c r="A76" s="21" t="s">
        <v>86</v>
      </c>
      <c r="B76" s="22">
        <f>'DATOS MENSUALES'!E702</f>
        <v>0.06547752333</v>
      </c>
      <c r="C76" s="22">
        <f>'DATOS MENSUALES'!E703</f>
        <v>0.061232899264</v>
      </c>
      <c r="D76" s="22">
        <f>'DATOS MENSUALES'!E704</f>
        <v>0.0548726879</v>
      </c>
      <c r="E76" s="22">
        <f>'DATOS MENSUALES'!E705</f>
        <v>0.094070234174</v>
      </c>
      <c r="F76" s="22">
        <f>'DATOS MENSUALES'!E706</f>
        <v>0.10159769466</v>
      </c>
      <c r="G76" s="22">
        <f>'DATOS MENSUALES'!E707</f>
        <v>0.120649396416</v>
      </c>
      <c r="H76" s="22">
        <f>'DATOS MENSUALES'!E708</f>
        <v>0.214551004858</v>
      </c>
      <c r="I76" s="22">
        <f>'DATOS MENSUALES'!E709</f>
        <v>0.20791067614</v>
      </c>
      <c r="J76" s="22">
        <f>'DATOS MENSUALES'!E710</f>
        <v>0.144743595744</v>
      </c>
      <c r="K76" s="22">
        <f>'DATOS MENSUALES'!E711</f>
        <v>0.152453414876</v>
      </c>
      <c r="L76" s="22">
        <f>'DATOS MENSUALES'!E712</f>
        <v>0.07877125386</v>
      </c>
      <c r="M76" s="22">
        <f>'DATOS MENSUALES'!E713</f>
        <v>0.09956491363</v>
      </c>
      <c r="N76" s="22">
        <f t="shared" si="26"/>
        <v>1.395895294852</v>
      </c>
      <c r="O76" s="23"/>
      <c r="P76" s="60">
        <f t="shared" si="27"/>
        <v>-0.0033854686957414943</v>
      </c>
      <c r="Q76" s="60">
        <f t="shared" si="28"/>
        <v>-0.013066121197388971</v>
      </c>
      <c r="R76" s="60">
        <f t="shared" si="29"/>
        <v>-0.07388390179908055</v>
      </c>
      <c r="S76" s="60">
        <f t="shared" si="30"/>
        <v>-0.09150923190210009</v>
      </c>
      <c r="T76" s="60">
        <f t="shared" si="31"/>
        <v>-0.2344382121142325</v>
      </c>
      <c r="U76" s="60">
        <f t="shared" si="31"/>
        <v>-0.31824675840772393</v>
      </c>
      <c r="V76" s="60">
        <f t="shared" si="31"/>
        <v>-0.1322005178813073</v>
      </c>
      <c r="W76" s="60">
        <f t="shared" si="31"/>
        <v>-0.09228435899857512</v>
      </c>
      <c r="X76" s="60">
        <f t="shared" si="31"/>
        <v>-0.015725935249541266</v>
      </c>
      <c r="Y76" s="60">
        <f t="shared" si="31"/>
        <v>-0.0001410161365924525</v>
      </c>
      <c r="Z76" s="60">
        <f t="shared" si="31"/>
        <v>-2.412387881034664E-05</v>
      </c>
      <c r="AA76" s="60">
        <f t="shared" si="31"/>
        <v>3.7089589708864074E-08</v>
      </c>
      <c r="AB76" s="60">
        <f t="shared" si="31"/>
        <v>-56.833433971098586</v>
      </c>
    </row>
    <row r="77" spans="1:28" s="24" customFormat="1" ht="12.75">
      <c r="A77" s="21" t="s">
        <v>87</v>
      </c>
      <c r="B77" s="22">
        <f>'DATOS MENSUALES'!E714</f>
        <v>0.541779435306</v>
      </c>
      <c r="C77" s="22">
        <f>'DATOS MENSUALES'!E715</f>
        <v>0.268837020065</v>
      </c>
      <c r="D77" s="22">
        <f>'DATOS MENSUALES'!E716</f>
        <v>0.3631908224</v>
      </c>
      <c r="E77" s="22">
        <f>'DATOS MENSUALES'!E717</f>
        <v>0.10833404715</v>
      </c>
      <c r="F77" s="22">
        <f>'DATOS MENSUALES'!E718</f>
        <v>0.096211654656</v>
      </c>
      <c r="G77" s="22">
        <f>'DATOS MENSUALES'!E719</f>
        <v>0.099202792608</v>
      </c>
      <c r="H77" s="22">
        <f>'DATOS MENSUALES'!E720</f>
        <v>0.476893605</v>
      </c>
      <c r="I77" s="22">
        <f>'DATOS MENSUALES'!E721</f>
        <v>0.350714535033</v>
      </c>
      <c r="J77" s="22">
        <f>'DATOS MENSUALES'!E722</f>
        <v>0.17749079065</v>
      </c>
      <c r="K77" s="22">
        <f>'DATOS MENSUALES'!E723</f>
        <v>0.081501706685</v>
      </c>
      <c r="L77" s="22">
        <f>'DATOS MENSUALES'!E724</f>
        <v>0.045225337251</v>
      </c>
      <c r="M77" s="22">
        <f>'DATOS MENSUALES'!E725</f>
        <v>0.032737137664</v>
      </c>
      <c r="N77" s="22">
        <f t="shared" si="26"/>
        <v>2.642118884468</v>
      </c>
      <c r="O77" s="23"/>
      <c r="P77" s="60">
        <f t="shared" si="27"/>
        <v>0.03469285855595613</v>
      </c>
      <c r="Q77" s="60">
        <f t="shared" si="28"/>
        <v>-2.1781506723417933E-05</v>
      </c>
      <c r="R77" s="60">
        <f t="shared" si="29"/>
        <v>-0.001378595219386018</v>
      </c>
      <c r="S77" s="60">
        <f t="shared" si="30"/>
        <v>-0.08309177385815847</v>
      </c>
      <c r="T77" s="60">
        <f t="shared" si="31"/>
        <v>-0.24063544445235016</v>
      </c>
      <c r="U77" s="60">
        <f t="shared" si="31"/>
        <v>-0.34918958730055216</v>
      </c>
      <c r="V77" s="60">
        <f t="shared" si="31"/>
        <v>-0.015083764771358577</v>
      </c>
      <c r="W77" s="60">
        <f t="shared" si="31"/>
        <v>-0.029531283484410146</v>
      </c>
      <c r="X77" s="60">
        <f t="shared" si="31"/>
        <v>-0.010330316643519022</v>
      </c>
      <c r="Y77" s="60">
        <f t="shared" si="31"/>
        <v>-0.001860956517558059</v>
      </c>
      <c r="Z77" s="60">
        <f t="shared" si="31"/>
        <v>-0.00024344345924266398</v>
      </c>
      <c r="AA77" s="60">
        <f t="shared" si="31"/>
        <v>-0.00025596159612670944</v>
      </c>
      <c r="AB77" s="60">
        <f t="shared" si="31"/>
        <v>-17.546107479038504</v>
      </c>
    </row>
    <row r="78" spans="1:28" s="24" customFormat="1" ht="12.75">
      <c r="A78" s="21" t="s">
        <v>88</v>
      </c>
      <c r="B78" s="22">
        <f>'DATOS MENSUALES'!E726</f>
        <v>0.05377815938</v>
      </c>
      <c r="C78" s="22">
        <f>'DATOS MENSUALES'!E727</f>
        <v>0.727552016496</v>
      </c>
      <c r="D78" s="22">
        <f>'DATOS MENSUALES'!E728</f>
        <v>1.037397267008</v>
      </c>
      <c r="E78" s="22">
        <f>'DATOS MENSUALES'!E729</f>
        <v>1.408848105191</v>
      </c>
      <c r="F78" s="22">
        <f>'DATOS MENSUALES'!E730</f>
        <v>0.688912027175</v>
      </c>
      <c r="G78" s="22">
        <f>'DATOS MENSUALES'!E731</f>
        <v>1.52810504343</v>
      </c>
      <c r="H78" s="22">
        <f>'DATOS MENSUALES'!E732</f>
        <v>0.533740758705</v>
      </c>
      <c r="I78" s="22">
        <f>'DATOS MENSUALES'!E733</f>
        <v>0.252809875824</v>
      </c>
      <c r="J78" s="22">
        <f>'DATOS MENSUALES'!E734</f>
        <v>0.106418094846</v>
      </c>
      <c r="K78" s="22">
        <f>'DATOS MENSUALES'!E735</f>
        <v>0.058435472256</v>
      </c>
      <c r="L78" s="22">
        <f>'DATOS MENSUALES'!E736</f>
        <v>0.039767013911</v>
      </c>
      <c r="M78" s="22">
        <f>'DATOS MENSUALES'!E737</f>
        <v>0.02456132042</v>
      </c>
      <c r="N78" s="22">
        <f t="shared" si="26"/>
        <v>6.460325154642001</v>
      </c>
      <c r="O78" s="23"/>
      <c r="P78" s="60">
        <f t="shared" si="27"/>
        <v>-0.004240066720321788</v>
      </c>
      <c r="Q78" s="60">
        <f t="shared" si="28"/>
        <v>0.079944723359608</v>
      </c>
      <c r="R78" s="60">
        <f t="shared" si="29"/>
        <v>0.17836855596791054</v>
      </c>
      <c r="S78" s="60">
        <f t="shared" si="30"/>
        <v>0.6453001859512827</v>
      </c>
      <c r="T78" s="60">
        <f t="shared" si="31"/>
        <v>-2.5138591131828043E-05</v>
      </c>
      <c r="U78" s="60">
        <f t="shared" si="31"/>
        <v>0.38063160822929526</v>
      </c>
      <c r="V78" s="60">
        <f t="shared" si="31"/>
        <v>-0.006884185850122421</v>
      </c>
      <c r="W78" s="60">
        <f t="shared" si="31"/>
        <v>-0.06741972617842042</v>
      </c>
      <c r="X78" s="60">
        <f t="shared" si="31"/>
        <v>-0.024103174833834642</v>
      </c>
      <c r="Y78" s="60">
        <f t="shared" si="31"/>
        <v>-0.0031164997209414055</v>
      </c>
      <c r="Z78" s="60">
        <f t="shared" si="31"/>
        <v>-0.00031302989804411275</v>
      </c>
      <c r="AA78" s="60">
        <f t="shared" si="31"/>
        <v>-0.0003681190482235035</v>
      </c>
      <c r="AB78" s="60">
        <f t="shared" si="31"/>
        <v>1.8144244055442076</v>
      </c>
    </row>
    <row r="79" spans="1:28" s="24" customFormat="1" ht="12.75">
      <c r="A79" s="21" t="s">
        <v>89</v>
      </c>
      <c r="B79" s="22">
        <f>'DATOS MENSUALES'!E738</f>
        <v>0.077452107304</v>
      </c>
      <c r="C79" s="22">
        <f>'DATOS MENSUALES'!E739</f>
        <v>0.045959786033</v>
      </c>
      <c r="D79" s="22">
        <f>'DATOS MENSUALES'!E740</f>
        <v>0.02585980674</v>
      </c>
      <c r="E79" s="22">
        <f>'DATOS MENSUALES'!E741</f>
        <v>0.0288235304</v>
      </c>
      <c r="F79" s="22">
        <f>'DATOS MENSUALES'!E742</f>
        <v>0.030757562838</v>
      </c>
      <c r="G79" s="22">
        <f>'DATOS MENSUALES'!E743</f>
        <v>0.0462761334</v>
      </c>
      <c r="H79" s="22">
        <f>'DATOS MENSUALES'!E744</f>
        <v>0.036345540744</v>
      </c>
      <c r="I79" s="22">
        <f>'DATOS MENSUALES'!E745</f>
        <v>0.04878201468</v>
      </c>
      <c r="J79" s="22">
        <f>'DATOS MENSUALES'!E746</f>
        <v>0.03806809182</v>
      </c>
      <c r="K79" s="22">
        <f>'DATOS MENSUALES'!E747</f>
        <v>0.025165988444</v>
      </c>
      <c r="L79" s="22">
        <f>'DATOS MENSUALES'!E748</f>
        <v>0.023800869558</v>
      </c>
      <c r="M79" s="22">
        <f>'DATOS MENSUALES'!E749</f>
        <v>0.02184498351</v>
      </c>
      <c r="N79" s="22">
        <f t="shared" si="26"/>
        <v>0.4491364154709999</v>
      </c>
      <c r="O79" s="23"/>
      <c r="P79" s="60">
        <f t="shared" si="27"/>
        <v>-0.0026383890980871626</v>
      </c>
      <c r="Q79" s="60">
        <f t="shared" si="28"/>
        <v>-0.015776340426359597</v>
      </c>
      <c r="R79" s="60">
        <f t="shared" si="29"/>
        <v>-0.09029335630214981</v>
      </c>
      <c r="S79" s="60">
        <f t="shared" si="30"/>
        <v>-0.1372909067750862</v>
      </c>
      <c r="T79" s="60">
        <f t="shared" si="31"/>
        <v>-0.3248782576771845</v>
      </c>
      <c r="U79" s="60">
        <f t="shared" si="31"/>
        <v>-0.433990986339572</v>
      </c>
      <c r="V79" s="60">
        <f t="shared" si="31"/>
        <v>-0.32513198255110803</v>
      </c>
      <c r="W79" s="60">
        <f aca="true" t="shared" si="32" ref="W79:AB82">(I79-I$6)^3</f>
        <v>-0.22813165029352525</v>
      </c>
      <c r="X79" s="60">
        <f t="shared" si="32"/>
        <v>-0.04558065527683102</v>
      </c>
      <c r="Y79" s="60">
        <f t="shared" si="32"/>
        <v>-0.005767860101725556</v>
      </c>
      <c r="Z79" s="60">
        <f t="shared" si="32"/>
        <v>-0.0005898492116322084</v>
      </c>
      <c r="AA79" s="60">
        <f t="shared" si="32"/>
        <v>-0.0004115820908004921</v>
      </c>
      <c r="AB79" s="60">
        <f t="shared" si="32"/>
        <v>-110.0060461593439</v>
      </c>
    </row>
    <row r="80" spans="1:28" s="24" customFormat="1" ht="12.75">
      <c r="A80" s="21" t="s">
        <v>90</v>
      </c>
      <c r="B80" s="22">
        <f>'DATOS MENSUALES'!E750</f>
        <v>0.081720308428</v>
      </c>
      <c r="C80" s="22">
        <f>'DATOS MENSUALES'!E751</f>
        <v>0.202004845999</v>
      </c>
      <c r="D80" s="22">
        <f>'DATOS MENSUALES'!E752</f>
        <v>0.330080514008</v>
      </c>
      <c r="E80" s="22">
        <f>'DATOS MENSUALES'!E753</f>
        <v>0.301863452778</v>
      </c>
      <c r="F80" s="22">
        <f>'DATOS MENSUALES'!E754</f>
        <v>0.257273011152</v>
      </c>
      <c r="G80" s="22">
        <f>'DATOS MENSUALES'!E755</f>
        <v>0.21888935901</v>
      </c>
      <c r="H80" s="22">
        <f>'DATOS MENSUALES'!E756</f>
        <v>0.17934813687</v>
      </c>
      <c r="I80" s="22">
        <f>'DATOS MENSUALES'!E757</f>
        <v>0.079878156658</v>
      </c>
      <c r="J80" s="22">
        <f>'DATOS MENSUALES'!E758</f>
        <v>0.038190067284</v>
      </c>
      <c r="K80" s="22">
        <f>'DATOS MENSUALES'!E759</f>
        <v>0.0174119028</v>
      </c>
      <c r="L80" s="22">
        <f>'DATOS MENSUALES'!E760</f>
        <v>0.012095674053</v>
      </c>
      <c r="M80" s="22">
        <f>'DATOS MENSUALES'!E761</f>
        <v>0.021587661612</v>
      </c>
      <c r="N80" s="22">
        <f t="shared" si="26"/>
        <v>1.7403430906520003</v>
      </c>
      <c r="O80" s="23"/>
      <c r="P80" s="60">
        <f t="shared" si="27"/>
        <v>-0.0024013746156388025</v>
      </c>
      <c r="Q80" s="60">
        <f t="shared" si="28"/>
        <v>-0.0008508798508905197</v>
      </c>
      <c r="R80" s="60">
        <f t="shared" si="29"/>
        <v>-0.0030113208642483483</v>
      </c>
      <c r="S80" s="60">
        <f t="shared" si="30"/>
        <v>-0.014320294657216421</v>
      </c>
      <c r="T80" s="60">
        <f aca="true" t="shared" si="33" ref="T80:V83">(F80-F$6)^3</f>
        <v>-0.09792955096002691</v>
      </c>
      <c r="U80" s="60">
        <f t="shared" si="33"/>
        <v>-0.19968766092533002</v>
      </c>
      <c r="V80" s="60">
        <f t="shared" si="33"/>
        <v>-0.16154460750553204</v>
      </c>
      <c r="W80" s="60">
        <f t="shared" si="32"/>
        <v>-0.19504428313328598</v>
      </c>
      <c r="X80" s="60">
        <f t="shared" si="32"/>
        <v>-0.04553397868491697</v>
      </c>
      <c r="Y80" s="60">
        <f t="shared" si="32"/>
        <v>-0.0065488356887207794</v>
      </c>
      <c r="Z80" s="60">
        <f t="shared" si="32"/>
        <v>-0.0008729036828592412</v>
      </c>
      <c r="AA80" s="60">
        <f t="shared" si="32"/>
        <v>-0.0004158682715294638</v>
      </c>
      <c r="AB80" s="60">
        <f t="shared" si="32"/>
        <v>-42.886061495972186</v>
      </c>
    </row>
    <row r="81" spans="1:28" s="24" customFormat="1" ht="12.75">
      <c r="A81" s="21" t="s">
        <v>91</v>
      </c>
      <c r="B81" s="22">
        <f>'DATOS MENSUALES'!E762</f>
        <v>0.157249668132</v>
      </c>
      <c r="C81" s="22">
        <f>'DATOS MENSUALES'!E763</f>
        <v>0.099132801036</v>
      </c>
      <c r="D81" s="22">
        <f>'DATOS MENSUALES'!E764</f>
        <v>0.067979118996</v>
      </c>
      <c r="E81" s="22">
        <f>'DATOS MENSUALES'!E765</f>
        <v>0.414715712199</v>
      </c>
      <c r="F81" s="22">
        <f>'DATOS MENSUALES'!E766</f>
        <v>0.405340640075</v>
      </c>
      <c r="G81" s="22">
        <f>'DATOS MENSUALES'!E767</f>
        <v>0.523095550908</v>
      </c>
      <c r="H81" s="22">
        <f>'DATOS MENSUALES'!E768</f>
        <v>0.698050850792</v>
      </c>
      <c r="I81" s="22">
        <f>'DATOS MENSUALES'!E769</f>
        <v>0.455207277258</v>
      </c>
      <c r="J81" s="22">
        <f>'DATOS MENSUALES'!E770</f>
        <v>0.265075918316</v>
      </c>
      <c r="K81" s="22">
        <f>'DATOS MENSUALES'!E771</f>
        <v>0.10618438851</v>
      </c>
      <c r="L81" s="22">
        <f>'DATOS MENSUALES'!E772</f>
        <v>0.051628912328</v>
      </c>
      <c r="M81" s="22">
        <f>'DATOS MENSUALES'!E773</f>
        <v>0.026812933458</v>
      </c>
      <c r="N81" s="22">
        <f t="shared" si="26"/>
        <v>3.2704737720079993</v>
      </c>
      <c r="O81" s="23"/>
      <c r="P81" s="60">
        <f t="shared" si="27"/>
        <v>-0.00019900063703648036</v>
      </c>
      <c r="Q81" s="60">
        <f t="shared" si="28"/>
        <v>-0.007719137499659265</v>
      </c>
      <c r="R81" s="60">
        <f t="shared" si="29"/>
        <v>-0.06717471302730016</v>
      </c>
      <c r="S81" s="60">
        <f t="shared" si="30"/>
        <v>-0.0021962961355825317</v>
      </c>
      <c r="T81" s="60">
        <f t="shared" si="33"/>
        <v>-0.03062478270975534</v>
      </c>
      <c r="U81" s="60">
        <f t="shared" si="33"/>
        <v>-0.02202093124639614</v>
      </c>
      <c r="V81" s="60">
        <f t="shared" si="33"/>
        <v>-1.741865328368482E-05</v>
      </c>
      <c r="W81" s="60">
        <f t="shared" si="32"/>
        <v>-0.008565267056292826</v>
      </c>
      <c r="X81" s="60">
        <f t="shared" si="32"/>
        <v>-0.0022074019510702086</v>
      </c>
      <c r="Y81" s="60">
        <f t="shared" si="32"/>
        <v>-0.0009504214015399372</v>
      </c>
      <c r="Z81" s="60">
        <f t="shared" si="32"/>
        <v>-0.00017596316476221362</v>
      </c>
      <c r="AA81" s="60">
        <f t="shared" si="32"/>
        <v>-0.00033450210497522955</v>
      </c>
      <c r="AB81" s="60">
        <f t="shared" si="32"/>
        <v>-7.647355758451332</v>
      </c>
    </row>
    <row r="82" spans="1:28" s="24" customFormat="1" ht="12.75">
      <c r="A82" s="21" t="s">
        <v>92</v>
      </c>
      <c r="B82" s="22">
        <f>'DATOS MENSUALES'!E774</f>
        <v>0.144693492948</v>
      </c>
      <c r="C82" s="22">
        <f>'DATOS MENSUALES'!E775</f>
        <v>0.072283222469</v>
      </c>
      <c r="D82" s="22">
        <f>'DATOS MENSUALES'!E776</f>
        <v>0.062185801475</v>
      </c>
      <c r="E82" s="22">
        <f>'DATOS MENSUALES'!E777</f>
        <v>0.036816096356</v>
      </c>
      <c r="F82" s="22">
        <f>'DATOS MENSUALES'!E778</f>
        <v>0.026641194332</v>
      </c>
      <c r="G82" s="22">
        <f>'DATOS MENSUALES'!E779</f>
        <v>0.05231854755</v>
      </c>
      <c r="H82" s="22">
        <f>'DATOS MENSUALES'!E780</f>
        <v>0.07479727164</v>
      </c>
      <c r="I82" s="22">
        <f>'DATOS MENSUALES'!E781</f>
        <v>0.054810118818</v>
      </c>
      <c r="J82" s="22">
        <f>'DATOS MENSUALES'!E782</f>
        <v>0.042049828964</v>
      </c>
      <c r="K82" s="22">
        <f>'DATOS MENSUALES'!E783</f>
        <v>0.031475422952</v>
      </c>
      <c r="L82" s="22">
        <f>'DATOS MENSUALES'!E784</f>
        <v>0.022704377906</v>
      </c>
      <c r="M82" s="22">
        <f>'DATOS MENSUALES'!E785</f>
        <v>0.014144578582</v>
      </c>
      <c r="N82" s="22">
        <f>SUM(B82:M82)</f>
        <v>0.6349199539920001</v>
      </c>
      <c r="O82" s="23"/>
      <c r="P82" s="60">
        <f t="shared" si="27"/>
        <v>-0.00035698871701970205</v>
      </c>
      <c r="Q82" s="60">
        <f t="shared" si="28"/>
        <v>-0.011312001767419054</v>
      </c>
      <c r="R82" s="60">
        <f t="shared" si="29"/>
        <v>-0.07008784675036903</v>
      </c>
      <c r="S82" s="60">
        <f t="shared" si="30"/>
        <v>-0.13100806608725424</v>
      </c>
      <c r="T82" s="60">
        <f t="shared" si="33"/>
        <v>-0.3307492815555973</v>
      </c>
      <c r="U82" s="60">
        <f t="shared" si="33"/>
        <v>-0.423682816669969</v>
      </c>
      <c r="V82" s="60">
        <f t="shared" si="33"/>
        <v>-0.2735815991624242</v>
      </c>
      <c r="W82" s="60">
        <f t="shared" si="32"/>
        <v>-0.22144614678779417</v>
      </c>
      <c r="X82" s="60">
        <f t="shared" si="32"/>
        <v>-0.04407336251447972</v>
      </c>
      <c r="Y82" s="60">
        <f t="shared" si="32"/>
        <v>-0.0051802544375279145</v>
      </c>
      <c r="Z82" s="60">
        <f t="shared" si="32"/>
        <v>-0.0006132889663230421</v>
      </c>
      <c r="AA82" s="60">
        <f t="shared" si="32"/>
        <v>-0.0005530930066717195</v>
      </c>
      <c r="AB82" s="60">
        <f t="shared" si="32"/>
        <v>-97.69981846304071</v>
      </c>
    </row>
    <row r="83" spans="1:28" s="24" customFormat="1" ht="12.75">
      <c r="A83" s="21" t="s">
        <v>93</v>
      </c>
      <c r="B83" s="22">
        <f>'DATOS MENSUALES'!E786</f>
        <v>0.345580404708</v>
      </c>
      <c r="C83" s="22">
        <f>'DATOS MENSUALES'!E787</f>
        <v>0.216195303492</v>
      </c>
      <c r="D83" s="22">
        <f>'DATOS MENSUALES'!E788</f>
        <v>0.266074015892</v>
      </c>
      <c r="E83" s="22">
        <f>'DATOS MENSUALES'!E789</f>
        <v>0.109947958476</v>
      </c>
      <c r="F83" s="22">
        <f>'DATOS MENSUALES'!E790</f>
        <v>0.197440650729</v>
      </c>
      <c r="G83" s="22">
        <f>'DATOS MENSUALES'!E791</f>
        <v>0.286851976509</v>
      </c>
      <c r="H83" s="22">
        <f>'DATOS MENSUALES'!E792</f>
        <v>0.27560517831</v>
      </c>
      <c r="I83" s="22">
        <f>'DATOS MENSUALES'!E793</f>
        <v>0.159510026432</v>
      </c>
      <c r="J83" s="22">
        <f>'DATOS MENSUALES'!E794</f>
        <v>0.188891756592</v>
      </c>
      <c r="K83" s="22">
        <f>'DATOS MENSUALES'!E795</f>
        <v>0.088663208348</v>
      </c>
      <c r="L83" s="22">
        <f>'DATOS MENSUALES'!E796</f>
        <v>0.044050650948</v>
      </c>
      <c r="M83" s="22">
        <f>'DATOS MENSUALES'!E797</f>
        <v>0.0263947656</v>
      </c>
      <c r="N83" s="22">
        <f>SUM(B83:M83)</f>
        <v>2.205205896036</v>
      </c>
      <c r="O83" s="23"/>
      <c r="P83" s="60">
        <f t="shared" si="27"/>
        <v>0.0021943621047249835</v>
      </c>
      <c r="Q83" s="60">
        <f t="shared" si="28"/>
        <v>-0.0005230034552431114</v>
      </c>
      <c r="R83" s="60">
        <f t="shared" si="29"/>
        <v>-0.00905257624062872</v>
      </c>
      <c r="S83" s="60">
        <f t="shared" si="30"/>
        <v>-0.0821732318045374</v>
      </c>
      <c r="T83" s="60">
        <f t="shared" si="33"/>
        <v>-0.1412298773558648</v>
      </c>
      <c r="U83" s="60">
        <f t="shared" si="33"/>
        <v>-0.13781695524306464</v>
      </c>
      <c r="V83" s="60">
        <f t="shared" si="33"/>
        <v>-0.09013706241229333</v>
      </c>
      <c r="W83" s="60">
        <f aca="true" t="shared" si="34" ref="W83:AB83">(I83-I$6)^3</f>
        <v>-0.12522590313270512</v>
      </c>
      <c r="X83" s="60">
        <f t="shared" si="34"/>
        <v>-0.008791433085691495</v>
      </c>
      <c r="Y83" s="60">
        <f t="shared" si="34"/>
        <v>-0.0015544649704982813</v>
      </c>
      <c r="Z83" s="60">
        <f t="shared" si="34"/>
        <v>-0.0002574431988426318</v>
      </c>
      <c r="AA83" s="60">
        <f t="shared" si="34"/>
        <v>-0.0003405837075018375</v>
      </c>
      <c r="AB83" s="60">
        <f t="shared" si="34"/>
        <v>-27.96817764451718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32.15364772785888</v>
      </c>
      <c r="Q84" s="61">
        <f t="shared" si="35"/>
        <v>8.23190854454723</v>
      </c>
      <c r="R84" s="61">
        <f t="shared" si="35"/>
        <v>30.71474462215255</v>
      </c>
      <c r="S84" s="61">
        <f t="shared" si="35"/>
        <v>58.62488477396004</v>
      </c>
      <c r="T84" s="61">
        <f t="shared" si="35"/>
        <v>560.5410313126031</v>
      </c>
      <c r="U84" s="61">
        <f t="shared" si="35"/>
        <v>471.6739237379263</v>
      </c>
      <c r="V84" s="61">
        <f t="shared" si="35"/>
        <v>103.12394335782072</v>
      </c>
      <c r="W84" s="61">
        <f t="shared" si="35"/>
        <v>216.9280041502975</v>
      </c>
      <c r="X84" s="61">
        <f t="shared" si="35"/>
        <v>24.26130293384567</v>
      </c>
      <c r="Y84" s="61">
        <f t="shared" si="35"/>
        <v>2.0828729239881842</v>
      </c>
      <c r="Z84" s="61">
        <f t="shared" si="35"/>
        <v>0.09106886086356329</v>
      </c>
      <c r="AA84" s="61">
        <f t="shared" si="35"/>
        <v>0.12880178648118798</v>
      </c>
      <c r="AB84" s="61">
        <f t="shared" si="35"/>
        <v>31647.367580267484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357 - Río Madre desde cabecera hasta confluencia con río Duero.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0.00158230968</v>
      </c>
      <c r="C4" s="1">
        <f t="shared" si="0"/>
        <v>0.013083845106</v>
      </c>
      <c r="D4" s="1">
        <f t="shared" si="0"/>
        <v>0.02585980674</v>
      </c>
      <c r="E4" s="1">
        <f t="shared" si="0"/>
        <v>0.019020010548</v>
      </c>
      <c r="F4" s="1">
        <f t="shared" si="0"/>
        <v>0.01630459194</v>
      </c>
      <c r="G4" s="1">
        <f t="shared" si="0"/>
        <v>0.019088461155</v>
      </c>
      <c r="H4" s="1">
        <f t="shared" si="0"/>
        <v>0.029640927708</v>
      </c>
      <c r="I4" s="1">
        <f t="shared" si="0"/>
        <v>0.027806852656</v>
      </c>
      <c r="J4" s="1">
        <f t="shared" si="0"/>
        <v>0.0165941313</v>
      </c>
      <c r="K4" s="1">
        <f t="shared" si="0"/>
        <v>0.007028741832</v>
      </c>
      <c r="L4" s="1">
        <f t="shared" si="0"/>
        <v>0.00325181742</v>
      </c>
      <c r="M4" s="1">
        <f t="shared" si="0"/>
        <v>0.0022287357</v>
      </c>
      <c r="N4" s="1">
        <f>MIN(N18:N43)</f>
        <v>0.4491364154709999</v>
      </c>
    </row>
    <row r="5" spans="1:14" ht="12.75">
      <c r="A5" s="13" t="s">
        <v>94</v>
      </c>
      <c r="B5" s="1">
        <f aca="true" t="shared" si="1" ref="B5:M5">MAX(B18:B43)</f>
        <v>0.541779435306</v>
      </c>
      <c r="C5" s="1">
        <f t="shared" si="1"/>
        <v>0.727552016496</v>
      </c>
      <c r="D5" s="1">
        <f t="shared" si="1"/>
        <v>1.98974100195</v>
      </c>
      <c r="E5" s="1">
        <f t="shared" si="1"/>
        <v>1.408848105191</v>
      </c>
      <c r="F5" s="1">
        <f t="shared" si="1"/>
        <v>0.876273339368</v>
      </c>
      <c r="G5" s="1">
        <f t="shared" si="1"/>
        <v>1.52810504343</v>
      </c>
      <c r="H5" s="1">
        <f t="shared" si="1"/>
        <v>1.607047461666</v>
      </c>
      <c r="I5" s="1">
        <f t="shared" si="1"/>
        <v>1.424046916461</v>
      </c>
      <c r="J5" s="1">
        <f t="shared" si="1"/>
        <v>1.34283338436</v>
      </c>
      <c r="K5" s="1">
        <f t="shared" si="1"/>
        <v>0.654047279786</v>
      </c>
      <c r="L5" s="1">
        <f t="shared" si="1"/>
        <v>0.256810916141</v>
      </c>
      <c r="M5" s="1">
        <f t="shared" si="1"/>
        <v>0.12183606834</v>
      </c>
      <c r="N5" s="1">
        <f>MAX(N18:N43)</f>
        <v>9.036076614537997</v>
      </c>
    </row>
    <row r="6" spans="1:14" ht="12.75">
      <c r="A6" s="13" t="s">
        <v>16</v>
      </c>
      <c r="B6" s="1">
        <f aca="true" t="shared" si="2" ref="B6:M6">AVERAGE(B18:B43)</f>
        <v>0.13620280382742306</v>
      </c>
      <c r="C6" s="1">
        <f t="shared" si="2"/>
        <v>0.19937788674480775</v>
      </c>
      <c r="D6" s="1">
        <f t="shared" si="2"/>
        <v>0.33704627646953844</v>
      </c>
      <c r="E6" s="1">
        <f t="shared" si="2"/>
        <v>0.2978963056983846</v>
      </c>
      <c r="F6" s="1">
        <f t="shared" si="2"/>
        <v>0.2758417216432307</v>
      </c>
      <c r="G6" s="1">
        <f t="shared" si="2"/>
        <v>0.29206563140299996</v>
      </c>
      <c r="H6" s="1">
        <f t="shared" si="2"/>
        <v>0.37735220750503845</v>
      </c>
      <c r="I6" s="1">
        <f t="shared" si="2"/>
        <v>0.3160735270555</v>
      </c>
      <c r="J6" s="1">
        <f t="shared" si="2"/>
        <v>0.2116262734485</v>
      </c>
      <c r="K6" s="1">
        <f t="shared" si="2"/>
        <v>0.11911088208307692</v>
      </c>
      <c r="L6" s="1">
        <f t="shared" si="2"/>
        <v>0.06762134247830773</v>
      </c>
      <c r="M6" s="1">
        <f t="shared" si="2"/>
        <v>0.0501291595511154</v>
      </c>
      <c r="N6" s="1">
        <f>SUM(B6:M6)</f>
        <v>2.6803440179079234</v>
      </c>
    </row>
    <row r="7" spans="1:14" ht="12.75">
      <c r="A7" s="13" t="s">
        <v>17</v>
      </c>
      <c r="B7" s="1">
        <f aca="true" t="shared" si="3" ref="B7:M7">PERCENTILE(B18:B43,0.1)</f>
        <v>0.027844046638</v>
      </c>
      <c r="C7" s="1">
        <f t="shared" si="3"/>
        <v>0.0442329906925</v>
      </c>
      <c r="D7" s="1">
        <f t="shared" si="3"/>
        <v>0.041293346498</v>
      </c>
      <c r="E7" s="1">
        <f t="shared" si="3"/>
        <v>0.0311509270925</v>
      </c>
      <c r="F7" s="1">
        <f t="shared" si="3"/>
        <v>0.028699378585</v>
      </c>
      <c r="G7" s="1">
        <f t="shared" si="3"/>
        <v>0.043366443153000006</v>
      </c>
      <c r="H7" s="1">
        <f t="shared" si="3"/>
        <v>0.035944922497</v>
      </c>
      <c r="I7" s="1">
        <f t="shared" si="3"/>
        <v>0.0501820246625</v>
      </c>
      <c r="J7" s="1">
        <f t="shared" si="3"/>
        <v>0.038129079552</v>
      </c>
      <c r="K7" s="1">
        <f t="shared" si="3"/>
        <v>0.021288945622</v>
      </c>
      <c r="L7" s="1">
        <f t="shared" si="3"/>
        <v>0.013461854721500001</v>
      </c>
      <c r="M7" s="1">
        <f t="shared" si="3"/>
        <v>0.012819571219</v>
      </c>
      <c r="N7" s="1">
        <f>PERCENTILE(N18:N43,0.1)</f>
        <v>0.7137958269665001</v>
      </c>
    </row>
    <row r="8" spans="1:14" ht="12.75">
      <c r="A8" s="13" t="s">
        <v>18</v>
      </c>
      <c r="B8" s="1">
        <f aca="true" t="shared" si="4" ref="B8:M8">PERCENTILE(B18:B43,0.25)</f>
        <v>0.045861341435500004</v>
      </c>
      <c r="C8" s="1">
        <f t="shared" si="4"/>
        <v>0.060412217785</v>
      </c>
      <c r="D8" s="1">
        <f t="shared" si="4"/>
        <v>0.06396168377775</v>
      </c>
      <c r="E8" s="1">
        <f t="shared" si="4"/>
        <v>0.08044913145299999</v>
      </c>
      <c r="F8" s="1">
        <f t="shared" si="4"/>
        <v>0.0990593227645</v>
      </c>
      <c r="G8" s="1">
        <f t="shared" si="4"/>
        <v>0.08954489550075</v>
      </c>
      <c r="H8" s="1">
        <f t="shared" si="4"/>
        <v>0.08485505064</v>
      </c>
      <c r="I8" s="1">
        <f t="shared" si="4"/>
        <v>0.09646525232849999</v>
      </c>
      <c r="J8" s="1">
        <f t="shared" si="4"/>
        <v>0.06679126214325</v>
      </c>
      <c r="K8" s="1">
        <f t="shared" si="4"/>
        <v>0.035989651570500006</v>
      </c>
      <c r="L8" s="1">
        <f t="shared" si="4"/>
        <v>0.0252809095865</v>
      </c>
      <c r="M8" s="1">
        <f t="shared" si="4"/>
        <v>0.0224591340315</v>
      </c>
      <c r="N8" s="1">
        <f>PERCENTILE(N18:N43,0.25)</f>
        <v>1.46942666556475</v>
      </c>
    </row>
    <row r="9" spans="1:14" ht="12.75">
      <c r="A9" s="13" t="s">
        <v>19</v>
      </c>
      <c r="B9" s="1">
        <f aca="true" t="shared" si="5" ref="B9:M9">PERCENTILE(B18:B43,0.5)</f>
        <v>0.0854882093045</v>
      </c>
      <c r="C9" s="1">
        <f t="shared" si="5"/>
        <v>0.096221144628</v>
      </c>
      <c r="D9" s="1">
        <f t="shared" si="5"/>
        <v>0.1958362892905</v>
      </c>
      <c r="E9" s="1">
        <f t="shared" si="5"/>
        <v>0.147188349477</v>
      </c>
      <c r="F9" s="1">
        <f t="shared" si="5"/>
        <v>0.1736861432895</v>
      </c>
      <c r="G9" s="1">
        <f t="shared" si="5"/>
        <v>0.2146642162215</v>
      </c>
      <c r="H9" s="1">
        <f t="shared" si="5"/>
        <v>0.24507809158399999</v>
      </c>
      <c r="I9" s="1">
        <f t="shared" si="5"/>
        <v>0.2498141507095</v>
      </c>
      <c r="J9" s="1">
        <f t="shared" si="5"/>
        <v>0.16944420501399998</v>
      </c>
      <c r="K9" s="1">
        <f t="shared" si="5"/>
        <v>0.08907058936699999</v>
      </c>
      <c r="L9" s="1">
        <f t="shared" si="5"/>
        <v>0.052347517613</v>
      </c>
      <c r="M9" s="1">
        <f t="shared" si="5"/>
        <v>0.036577815032</v>
      </c>
      <c r="N9" s="1">
        <f>PERCENTILE(N18:N43,0.5)</f>
        <v>2.4239560284035</v>
      </c>
    </row>
    <row r="10" spans="1:14" ht="12.75">
      <c r="A10" s="13" t="s">
        <v>20</v>
      </c>
      <c r="B10" s="1">
        <f aca="true" t="shared" si="6" ref="B10:M10">PERCENTILE(B18:B43,0.75)</f>
        <v>0.1705828451355</v>
      </c>
      <c r="C10" s="1">
        <f t="shared" si="6"/>
        <v>0.27425024475575</v>
      </c>
      <c r="D10" s="1">
        <f t="shared" si="6"/>
        <v>0.35491324530199997</v>
      </c>
      <c r="E10" s="1">
        <f t="shared" si="6"/>
        <v>0.38650264734375</v>
      </c>
      <c r="F10" s="1">
        <f t="shared" si="6"/>
        <v>0.39786971693775</v>
      </c>
      <c r="G10" s="1">
        <f t="shared" si="6"/>
        <v>0.415346203745</v>
      </c>
      <c r="H10" s="1">
        <f t="shared" si="6"/>
        <v>0.52560263699975</v>
      </c>
      <c r="I10" s="1">
        <f t="shared" si="6"/>
        <v>0.430939748799</v>
      </c>
      <c r="J10" s="1">
        <f t="shared" si="6"/>
        <v>0.253675879064</v>
      </c>
      <c r="K10" s="1">
        <f t="shared" si="6"/>
        <v>0.12489400434400001</v>
      </c>
      <c r="L10" s="1">
        <f t="shared" si="6"/>
        <v>0.07252983691499999</v>
      </c>
      <c r="M10" s="1">
        <f t="shared" si="6"/>
        <v>0.0772577746275</v>
      </c>
      <c r="N10" s="1">
        <f>PERCENTILE(N18:N43,0.75)</f>
        <v>2.8940688868845</v>
      </c>
    </row>
    <row r="11" spans="1:14" ht="12.75">
      <c r="A11" s="13" t="s">
        <v>21</v>
      </c>
      <c r="B11" s="1">
        <f aca="true" t="shared" si="7" ref="B11:M11">PERCENTILE(B18:B43,0.9)</f>
        <v>0.34677856044</v>
      </c>
      <c r="C11" s="1">
        <f t="shared" si="7"/>
        <v>0.46706754380250004</v>
      </c>
      <c r="D11" s="1">
        <f t="shared" si="7"/>
        <v>0.858813172574</v>
      </c>
      <c r="E11" s="1">
        <f t="shared" si="7"/>
        <v>0.7784946982615</v>
      </c>
      <c r="F11" s="1">
        <f t="shared" si="7"/>
        <v>0.6544154689874999</v>
      </c>
      <c r="G11" s="1">
        <f t="shared" si="7"/>
        <v>0.5999056672434999</v>
      </c>
      <c r="H11" s="1">
        <f t="shared" si="7"/>
        <v>0.724744429567</v>
      </c>
      <c r="I11" s="1">
        <f t="shared" si="7"/>
        <v>0.5832480815905</v>
      </c>
      <c r="J11" s="1">
        <f t="shared" si="7"/>
        <v>0.296961703533</v>
      </c>
      <c r="K11" s="1">
        <f t="shared" si="7"/>
        <v>0.239434171134</v>
      </c>
      <c r="L11" s="1">
        <f t="shared" si="7"/>
        <v>0.151803318827</v>
      </c>
      <c r="M11" s="1">
        <f t="shared" si="7"/>
        <v>0.100910390013</v>
      </c>
      <c r="N11" s="1">
        <f>PERCENTILE(N18:N43,0.9)</f>
        <v>4.913184181384</v>
      </c>
    </row>
    <row r="12" spans="1:14" ht="12.75">
      <c r="A12" s="13" t="s">
        <v>25</v>
      </c>
      <c r="B12" s="1">
        <f aca="true" t="shared" si="8" ref="B12:M12">STDEV(B18:B43)</f>
        <v>0.13350503187631413</v>
      </c>
      <c r="C12" s="1">
        <f t="shared" si="8"/>
        <v>0.19016993033843357</v>
      </c>
      <c r="D12" s="1">
        <f t="shared" si="8"/>
        <v>0.43198796373028775</v>
      </c>
      <c r="E12" s="1">
        <f t="shared" si="8"/>
        <v>0.36193139951278175</v>
      </c>
      <c r="F12" s="1">
        <f t="shared" si="8"/>
        <v>0.2502802172279323</v>
      </c>
      <c r="G12" s="1">
        <f t="shared" si="8"/>
        <v>0.3237294816822184</v>
      </c>
      <c r="H12" s="1">
        <f t="shared" si="8"/>
        <v>0.38660171694473194</v>
      </c>
      <c r="I12" s="1">
        <f t="shared" si="8"/>
        <v>0.3046742815318222</v>
      </c>
      <c r="J12" s="1">
        <f t="shared" si="8"/>
        <v>0.2598854549345608</v>
      </c>
      <c r="K12" s="1">
        <f t="shared" si="8"/>
        <v>0.13165769314592327</v>
      </c>
      <c r="L12" s="1">
        <f t="shared" si="8"/>
        <v>0.06095772525471465</v>
      </c>
      <c r="M12" s="1">
        <f t="shared" si="8"/>
        <v>0.036072427540505485</v>
      </c>
      <c r="N12" s="1">
        <f>STDEV(N18:N43)</f>
        <v>1.9484652328657028</v>
      </c>
    </row>
    <row r="13" spans="1:14" ht="12.75">
      <c r="A13" s="13" t="s">
        <v>127</v>
      </c>
      <c r="B13" s="1">
        <f>ROUND(B12/B6,2)</f>
        <v>0.98</v>
      </c>
      <c r="C13" s="1">
        <f aca="true" t="shared" si="9" ref="C13:N13">ROUND(C12/C6,2)</f>
        <v>0.95</v>
      </c>
      <c r="D13" s="1">
        <f t="shared" si="9"/>
        <v>1.28</v>
      </c>
      <c r="E13" s="1">
        <f t="shared" si="9"/>
        <v>1.21</v>
      </c>
      <c r="F13" s="1">
        <f t="shared" si="9"/>
        <v>0.91</v>
      </c>
      <c r="G13" s="1">
        <f t="shared" si="9"/>
        <v>1.11</v>
      </c>
      <c r="H13" s="1">
        <f t="shared" si="9"/>
        <v>1.02</v>
      </c>
      <c r="I13" s="1">
        <f t="shared" si="9"/>
        <v>0.96</v>
      </c>
      <c r="J13" s="1">
        <f t="shared" si="9"/>
        <v>1.23</v>
      </c>
      <c r="K13" s="1">
        <f t="shared" si="9"/>
        <v>1.11</v>
      </c>
      <c r="L13" s="1">
        <f t="shared" si="9"/>
        <v>0.9</v>
      </c>
      <c r="M13" s="1">
        <f t="shared" si="9"/>
        <v>0.72</v>
      </c>
      <c r="N13" s="1">
        <f t="shared" si="9"/>
        <v>0.73</v>
      </c>
    </row>
    <row r="14" spans="1:14" ht="12.75">
      <c r="A14" s="13" t="s">
        <v>126</v>
      </c>
      <c r="B14" s="53">
        <f>26*P44/(25*24*B12^3)</f>
        <v>1.5879705330480698</v>
      </c>
      <c r="C14" s="53">
        <f aca="true" t="shared" si="10" ref="C14:N14">26*Q44/(25*24*C12^3)</f>
        <v>1.3798636180925947</v>
      </c>
      <c r="D14" s="53">
        <f t="shared" si="10"/>
        <v>2.6412079448009362</v>
      </c>
      <c r="E14" s="53">
        <f t="shared" si="10"/>
        <v>1.9221455314146396</v>
      </c>
      <c r="F14" s="53">
        <f t="shared" si="10"/>
        <v>1.0480003359967474</v>
      </c>
      <c r="G14" s="53">
        <f t="shared" si="10"/>
        <v>2.463543825838964</v>
      </c>
      <c r="H14" s="53">
        <f t="shared" si="10"/>
        <v>1.756140281477463</v>
      </c>
      <c r="I14" s="53">
        <f t="shared" si="10"/>
        <v>2.1833115146561024</v>
      </c>
      <c r="J14" s="53">
        <f t="shared" si="10"/>
        <v>3.583492609722714</v>
      </c>
      <c r="K14" s="53">
        <f t="shared" si="10"/>
        <v>2.967401307033461</v>
      </c>
      <c r="L14" s="53">
        <f t="shared" si="10"/>
        <v>1.753429484961219</v>
      </c>
      <c r="M14" s="53">
        <f t="shared" si="10"/>
        <v>0.5868565734008001</v>
      </c>
      <c r="N14" s="53">
        <f t="shared" si="10"/>
        <v>1.7047290919671436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-0.12953594057613813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0.194418775566</v>
      </c>
      <c r="C18" s="1">
        <f>'DATOS MENSUALES'!E487</f>
        <v>0.381662405421</v>
      </c>
      <c r="D18" s="1">
        <f>'DATOS MENSUALES'!E488</f>
        <v>0.18285414984</v>
      </c>
      <c r="E18" s="1">
        <f>'DATOS MENSUALES'!E489</f>
        <v>0.08579190342</v>
      </c>
      <c r="F18" s="1">
        <f>'DATOS MENSUALES'!E490</f>
        <v>0.106142939995</v>
      </c>
      <c r="G18" s="1">
        <f>'DATOS MENSUALES'!E491</f>
        <v>0.23064473066</v>
      </c>
      <c r="H18" s="1">
        <f>'DATOS MENSUALES'!E492</f>
        <v>0.38726988219</v>
      </c>
      <c r="I18" s="1">
        <f>'DATOS MENSUALES'!E493</f>
        <v>0.310191639264</v>
      </c>
      <c r="J18" s="1">
        <f>'DATOS MENSUALES'!E494</f>
        <v>0.157621421916</v>
      </c>
      <c r="K18" s="1">
        <f>'DATOS MENSUALES'!E495</f>
        <v>0.085202900451</v>
      </c>
      <c r="L18" s="1">
        <f>'DATOS MENSUALES'!E496</f>
        <v>0.062477459</v>
      </c>
      <c r="M18" s="1">
        <f>'DATOS MENSUALES'!E497</f>
        <v>0.062370278888</v>
      </c>
      <c r="N18" s="1">
        <f aca="true" t="shared" si="11" ref="N18:N41">SUM(B18:M18)</f>
        <v>2.2466484866110004</v>
      </c>
      <c r="O18" s="10"/>
      <c r="P18" s="60">
        <f aca="true" t="shared" si="12" ref="P18:P43">(B18-B$6)^3</f>
        <v>0.00019729971287924376</v>
      </c>
      <c r="Q18" s="60">
        <f aca="true" t="shared" si="13" ref="Q18:AB33">(C18-C$6)^3</f>
        <v>0.006056885412101511</v>
      </c>
      <c r="R18" s="60">
        <f t="shared" si="13"/>
        <v>-0.003665950486170803</v>
      </c>
      <c r="S18" s="60">
        <f t="shared" si="13"/>
        <v>-0.009542211701432648</v>
      </c>
      <c r="T18" s="60">
        <f t="shared" si="13"/>
        <v>-0.004886930615143981</v>
      </c>
      <c r="U18" s="60">
        <f t="shared" si="13"/>
        <v>-0.00023171200937049366</v>
      </c>
      <c r="V18" s="60">
        <f t="shared" si="13"/>
        <v>9.755051712570343E-07</v>
      </c>
      <c r="W18" s="60">
        <f t="shared" si="13"/>
        <v>-2.0349334264671016E-07</v>
      </c>
      <c r="X18" s="60">
        <f t="shared" si="13"/>
        <v>-0.0001575064450194776</v>
      </c>
      <c r="Y18" s="60">
        <f t="shared" si="13"/>
        <v>-3.898574319365187E-05</v>
      </c>
      <c r="Z18" s="60">
        <f t="shared" si="13"/>
        <v>-1.3610477644431097E-07</v>
      </c>
      <c r="AA18" s="60">
        <f t="shared" si="13"/>
        <v>1.8342705591053694E-06</v>
      </c>
      <c r="AB18" s="60">
        <f t="shared" si="13"/>
        <v>-0.08157457914761598</v>
      </c>
    </row>
    <row r="19" spans="1:28" ht="12.75">
      <c r="A19" s="12" t="s">
        <v>69</v>
      </c>
      <c r="B19" s="1">
        <f>'DATOS MENSUALES'!E498</f>
        <v>0.041411764032</v>
      </c>
      <c r="C19" s="1">
        <f>'DATOS MENSUALES'!E499</f>
        <v>0.02817509196</v>
      </c>
      <c r="D19" s="1">
        <f>'DATOS MENSUALES'!E500</f>
        <v>1.98974100195</v>
      </c>
      <c r="E19" s="1">
        <f>'DATOS MENSUALES'!E501</f>
        <v>0.2412285846</v>
      </c>
      <c r="F19" s="1">
        <f>'DATOS MENSUALES'!E502</f>
        <v>0.13086150552</v>
      </c>
      <c r="G19" s="1">
        <f>'DATOS MENSUALES'!E503</f>
        <v>0.086325596465</v>
      </c>
      <c r="H19" s="1">
        <f>'DATOS MENSUALES'!E504</f>
        <v>0.057900491415</v>
      </c>
      <c r="I19" s="1">
        <f>'DATOS MENSUALES'!E505</f>
        <v>0.069091675164</v>
      </c>
      <c r="J19" s="1">
        <f>'DATOS MENSUALES'!E506</f>
        <v>0.050968868356</v>
      </c>
      <c r="K19" s="1">
        <f>'DATOS MENSUALES'!E507</f>
        <v>0.03036669642</v>
      </c>
      <c r="L19" s="1">
        <f>'DATOS MENSUALES'!E508</f>
        <v>0.01883404714</v>
      </c>
      <c r="M19" s="1">
        <f>'DATOS MENSUALES'!E509</f>
        <v>0.023262759905</v>
      </c>
      <c r="N19" s="1">
        <f t="shared" si="11"/>
        <v>2.7681680829269997</v>
      </c>
      <c r="O19" s="10"/>
      <c r="P19" s="60">
        <f t="shared" si="12"/>
        <v>-0.0008517298376815867</v>
      </c>
      <c r="Q19" s="60">
        <f t="shared" si="13"/>
        <v>-0.005018021872744566</v>
      </c>
      <c r="R19" s="60">
        <f t="shared" si="13"/>
        <v>4.514170134579344</v>
      </c>
      <c r="S19" s="60">
        <f t="shared" si="13"/>
        <v>-0.0001819731208441908</v>
      </c>
      <c r="T19" s="60">
        <f t="shared" si="13"/>
        <v>-0.003047377302224805</v>
      </c>
      <c r="U19" s="60">
        <f t="shared" si="13"/>
        <v>-0.008708762115891064</v>
      </c>
      <c r="V19" s="60">
        <f t="shared" si="13"/>
        <v>-0.0325998556086734</v>
      </c>
      <c r="W19" s="60">
        <f t="shared" si="13"/>
        <v>-0.015065901650190793</v>
      </c>
      <c r="X19" s="60">
        <f t="shared" si="13"/>
        <v>-0.0041466964423209985</v>
      </c>
      <c r="Y19" s="60">
        <f t="shared" si="13"/>
        <v>-0.0006989075399112759</v>
      </c>
      <c r="Z19" s="60">
        <f t="shared" si="13"/>
        <v>-0.00011612352945952195</v>
      </c>
      <c r="AA19" s="60">
        <f t="shared" si="13"/>
        <v>-1.9392259414833588E-05</v>
      </c>
      <c r="AB19" s="60">
        <f t="shared" si="13"/>
        <v>0.0006773928447004666</v>
      </c>
    </row>
    <row r="20" spans="1:28" ht="12.75">
      <c r="A20" s="12" t="s">
        <v>70</v>
      </c>
      <c r="B20" s="1">
        <f>'DATOS MENSUALES'!E510</f>
        <v>0.036007983516</v>
      </c>
      <c r="C20" s="1">
        <f>'DATOS MENSUALES'!E511</f>
        <v>0.09330948822</v>
      </c>
      <c r="D20" s="1">
        <f>'DATOS MENSUALES'!E512</f>
        <v>0.119991273095</v>
      </c>
      <c r="E20" s="1">
        <f>'DATOS MENSUALES'!E513</f>
        <v>0.100606795874</v>
      </c>
      <c r="F20" s="1">
        <f>'DATOS MENSUALES'!E514</f>
        <v>0.098331752106</v>
      </c>
      <c r="G20" s="1">
        <f>'DATOS MENSUALES'!E515</f>
        <v>0.125579950748</v>
      </c>
      <c r="H20" s="1">
        <f>'DATOS MENSUALES'!E516</f>
        <v>0.362538000512</v>
      </c>
      <c r="I20" s="1">
        <f>'DATOS MENSUALES'!E517</f>
        <v>0.246818425595</v>
      </c>
      <c r="J20" s="1">
        <f>'DATOS MENSUALES'!E518</f>
        <v>0.1415558875</v>
      </c>
      <c r="K20" s="1">
        <f>'DATOS MENSUALES'!E519</f>
        <v>0.115855619788</v>
      </c>
      <c r="L20" s="1">
        <f>'DATOS MENSUALES'!E520</f>
        <v>0.149248715008</v>
      </c>
      <c r="M20" s="1">
        <f>'DATOS MENSUALES'!E521</f>
        <v>0.100176885741</v>
      </c>
      <c r="N20" s="1">
        <f t="shared" si="11"/>
        <v>1.690020777703</v>
      </c>
      <c r="O20" s="10"/>
      <c r="P20" s="60">
        <f t="shared" si="12"/>
        <v>-0.0010058560032232106</v>
      </c>
      <c r="Q20" s="60">
        <f t="shared" si="13"/>
        <v>-0.0011933230655121188</v>
      </c>
      <c r="R20" s="60">
        <f t="shared" si="13"/>
        <v>-0.010226085131393984</v>
      </c>
      <c r="S20" s="60">
        <f t="shared" si="13"/>
        <v>-0.007679129319808765</v>
      </c>
      <c r="T20" s="60">
        <f t="shared" si="13"/>
        <v>-0.005593301736124181</v>
      </c>
      <c r="U20" s="60">
        <f t="shared" si="13"/>
        <v>-0.004614563834030581</v>
      </c>
      <c r="V20" s="60">
        <f t="shared" si="13"/>
        <v>-3.2511366637690434E-06</v>
      </c>
      <c r="W20" s="60">
        <f t="shared" si="13"/>
        <v>-0.00033216610164981287</v>
      </c>
      <c r="X20" s="60">
        <f t="shared" si="13"/>
        <v>-0.0003440357141698213</v>
      </c>
      <c r="Y20" s="60">
        <f t="shared" si="13"/>
        <v>-3.449514411552933E-08</v>
      </c>
      <c r="Z20" s="60">
        <f t="shared" si="13"/>
        <v>0.0005438854643321497</v>
      </c>
      <c r="AA20" s="60">
        <f t="shared" si="13"/>
        <v>0.00012535828820122485</v>
      </c>
      <c r="AB20" s="60">
        <f t="shared" si="13"/>
        <v>-0.971249733526473</v>
      </c>
    </row>
    <row r="21" spans="1:28" ht="12.75">
      <c r="A21" s="12" t="s">
        <v>71</v>
      </c>
      <c r="B21" s="1">
        <f>'DATOS MENSUALES'!E522</f>
        <v>0.0455031373</v>
      </c>
      <c r="C21" s="1">
        <f>'DATOS MENSUALES'!E523</f>
        <v>0.080860790032</v>
      </c>
      <c r="D21" s="1">
        <f>'DATOS MENSUALES'!E524</f>
        <v>0.279142589167</v>
      </c>
      <c r="E21" s="1">
        <f>'DATOS MENSUALES'!E525</f>
        <v>0.121668279795</v>
      </c>
      <c r="F21" s="1">
        <f>'DATOS MENSUALES'!E526</f>
        <v>0.124750686052</v>
      </c>
      <c r="G21" s="1">
        <f>'DATOS MENSUALES'!E527</f>
        <v>0.290347055089</v>
      </c>
      <c r="H21" s="1">
        <f>'DATOS MENSUALES'!E528</f>
        <v>0.20118180316</v>
      </c>
      <c r="I21" s="1">
        <f>'DATOS MENSUALES'!E529</f>
        <v>0.218203173376</v>
      </c>
      <c r="J21" s="1">
        <f>'DATOS MENSUALES'!E530</f>
        <v>0.310851299832</v>
      </c>
      <c r="K21" s="1">
        <f>'DATOS MENSUALES'!E531</f>
        <v>0.138650828888</v>
      </c>
      <c r="L21" s="1">
        <f>'DATOS MENSUALES'!E532</f>
        <v>0.053393648904</v>
      </c>
      <c r="M21" s="1">
        <f>'DATOS MENSUALES'!E533</f>
        <v>0.022598838522</v>
      </c>
      <c r="N21" s="1">
        <f t="shared" si="11"/>
        <v>1.8871521301169996</v>
      </c>
      <c r="O21" s="10"/>
      <c r="P21" s="60">
        <f t="shared" si="12"/>
        <v>-0.0007461344131038002</v>
      </c>
      <c r="Q21" s="60">
        <f t="shared" si="13"/>
        <v>-0.0016647269578630639</v>
      </c>
      <c r="R21" s="60">
        <f t="shared" si="13"/>
        <v>-0.00019414162541141856</v>
      </c>
      <c r="S21" s="60">
        <f t="shared" si="13"/>
        <v>-0.005472993456795177</v>
      </c>
      <c r="T21" s="60">
        <f t="shared" si="13"/>
        <v>-0.003449181862529335</v>
      </c>
      <c r="U21" s="60">
        <f t="shared" si="13"/>
        <v>-5.075822957837066E-09</v>
      </c>
      <c r="V21" s="60">
        <f t="shared" si="13"/>
        <v>-0.005467626671798219</v>
      </c>
      <c r="W21" s="60">
        <f t="shared" si="13"/>
        <v>-0.0009374615696361523</v>
      </c>
      <c r="X21" s="60">
        <f t="shared" si="13"/>
        <v>0.0009769305013000446</v>
      </c>
      <c r="Y21" s="60">
        <f t="shared" si="13"/>
        <v>7.460537732673595E-06</v>
      </c>
      <c r="Z21" s="60">
        <f t="shared" si="13"/>
        <v>-2.880073089600243E-06</v>
      </c>
      <c r="AA21" s="60">
        <f t="shared" si="13"/>
        <v>-2.086574171027821E-05</v>
      </c>
      <c r="AB21" s="60">
        <f t="shared" si="13"/>
        <v>-0.4990393499403485</v>
      </c>
    </row>
    <row r="22" spans="1:28" ht="12.75">
      <c r="A22" s="12" t="s">
        <v>72</v>
      </c>
      <c r="B22" s="1">
        <f>'DATOS MENSUALES'!E534</f>
        <v>0.046935953842</v>
      </c>
      <c r="C22" s="1">
        <f>'DATOS MENSUALES'!E535</f>
        <v>0.552472682184</v>
      </c>
      <c r="D22" s="1">
        <f>'DATOS MENSUALES'!E536</f>
        <v>0.1939791795</v>
      </c>
      <c r="E22" s="1">
        <f>'DATOS MENSUALES'!E537</f>
        <v>0.172708419159</v>
      </c>
      <c r="F22" s="1">
        <f>'DATOS MENSUALES'!E538</f>
        <v>0.800706219259</v>
      </c>
      <c r="G22" s="1">
        <f>'DATOS MENSUALES'!E539</f>
        <v>0.676715783579</v>
      </c>
      <c r="H22" s="1">
        <f>'DATOS MENSUALES'!E540</f>
        <v>0.751438008342</v>
      </c>
      <c r="I22" s="1">
        <f>'DATOS MENSUALES'!E541</f>
        <v>0.516314141721</v>
      </c>
      <c r="J22" s="1">
        <f>'DATOS MENSUALES'!E542</f>
        <v>0.270905859983</v>
      </c>
      <c r="K22" s="1">
        <f>'DATOS MENSUALES'!E543</f>
        <v>0.127906799196</v>
      </c>
      <c r="L22" s="1">
        <f>'DATOS MENSUALES'!E544</f>
        <v>0.068544138365</v>
      </c>
      <c r="M22" s="1">
        <f>'DATOS MENSUALES'!E545</f>
        <v>0.0404184924</v>
      </c>
      <c r="N22" s="1">
        <f t="shared" si="11"/>
        <v>4.219045677529999</v>
      </c>
      <c r="O22" s="10"/>
      <c r="P22" s="60">
        <f t="shared" si="12"/>
        <v>-0.0007113291879859364</v>
      </c>
      <c r="Q22" s="60">
        <f t="shared" si="13"/>
        <v>0.04402242361185843</v>
      </c>
      <c r="R22" s="60">
        <f t="shared" si="13"/>
        <v>-0.002928325129451771</v>
      </c>
      <c r="S22" s="60">
        <f t="shared" si="13"/>
        <v>-0.0019619454261731823</v>
      </c>
      <c r="T22" s="60">
        <f t="shared" si="13"/>
        <v>0.14459111038196265</v>
      </c>
      <c r="U22" s="60">
        <f t="shared" si="13"/>
        <v>0.05691119774053616</v>
      </c>
      <c r="V22" s="60">
        <f t="shared" si="13"/>
        <v>0.05234963669416538</v>
      </c>
      <c r="W22" s="60">
        <f t="shared" si="13"/>
        <v>0.008028908511040836</v>
      </c>
      <c r="X22" s="60">
        <f t="shared" si="13"/>
        <v>0.00020831257988223836</v>
      </c>
      <c r="Y22" s="60">
        <f t="shared" si="13"/>
        <v>6.805239036933558E-07</v>
      </c>
      <c r="Z22" s="60">
        <f t="shared" si="13"/>
        <v>7.858089122158455E-10</v>
      </c>
      <c r="AA22" s="60">
        <f t="shared" si="13"/>
        <v>-9.156873291932261E-07</v>
      </c>
      <c r="AB22" s="60">
        <f t="shared" si="13"/>
        <v>3.6430343535678897</v>
      </c>
    </row>
    <row r="23" spans="1:28" ht="12.75">
      <c r="A23" s="12" t="s">
        <v>73</v>
      </c>
      <c r="B23" s="1">
        <f>'DATOS MENSUALES'!E546</f>
        <v>0.020306653952</v>
      </c>
      <c r="C23" s="1">
        <f>'DATOS MENSUALES'!E547</f>
        <v>0.075773365083</v>
      </c>
      <c r="D23" s="1">
        <f>'DATOS MENSUALES'!E548</f>
        <v>0.197693399081</v>
      </c>
      <c r="E23" s="1">
        <f>'DATOS MENSUALES'!E549</f>
        <v>0.253397856582</v>
      </c>
      <c r="F23" s="1">
        <f>'DATOS MENSUALES'!E550</f>
        <v>0.360229447839</v>
      </c>
      <c r="G23" s="1">
        <f>'DATOS MENSUALES'!E551</f>
        <v>0.452319976126</v>
      </c>
      <c r="H23" s="1">
        <f>'DATOS MENSUALES'!E552</f>
        <v>0.501188271884</v>
      </c>
      <c r="I23" s="1">
        <f>'DATOS MENSUALES'!E553</f>
        <v>0.455560627989</v>
      </c>
      <c r="J23" s="1">
        <f>'DATOS MENSUALES'!E554</f>
        <v>0.219475761308</v>
      </c>
      <c r="K23" s="1">
        <f>'DATOS MENSUALES'!E555</f>
        <v>0.086082628436</v>
      </c>
      <c r="L23" s="1">
        <f>'DATOS MENSUALES'!E556</f>
        <v>0.048749776992</v>
      </c>
      <c r="M23" s="1">
        <f>'DATOS MENSUALES'!E557</f>
        <v>0.073927428822</v>
      </c>
      <c r="N23" s="1">
        <f t="shared" si="11"/>
        <v>2.7447051940939997</v>
      </c>
      <c r="O23" s="10"/>
      <c r="P23" s="60">
        <f t="shared" si="12"/>
        <v>-0.0015567075301783045</v>
      </c>
      <c r="Q23" s="60">
        <f t="shared" si="13"/>
        <v>-0.0018884394953209674</v>
      </c>
      <c r="R23" s="60">
        <f t="shared" si="13"/>
        <v>-0.00270612480187522</v>
      </c>
      <c r="S23" s="60">
        <f t="shared" si="13"/>
        <v>-8.811191190925774E-05</v>
      </c>
      <c r="T23" s="60">
        <f t="shared" si="13"/>
        <v>0.0006009493299634731</v>
      </c>
      <c r="U23" s="60">
        <f t="shared" si="13"/>
        <v>0.0041155647429745755</v>
      </c>
      <c r="V23" s="60">
        <f t="shared" si="13"/>
        <v>0.001899071970725263</v>
      </c>
      <c r="W23" s="60">
        <f t="shared" si="13"/>
        <v>0.0027139518874537884</v>
      </c>
      <c r="X23" s="60">
        <f t="shared" si="13"/>
        <v>4.836419530428646E-07</v>
      </c>
      <c r="Y23" s="60">
        <f t="shared" si="13"/>
        <v>-3.602938371614306E-05</v>
      </c>
      <c r="Z23" s="60">
        <f t="shared" si="13"/>
        <v>-6.7208435422749925E-06</v>
      </c>
      <c r="AA23" s="60">
        <f t="shared" si="13"/>
        <v>1.347833115126765E-05</v>
      </c>
      <c r="AB23" s="60">
        <f t="shared" si="13"/>
        <v>0.0002666072261508808</v>
      </c>
    </row>
    <row r="24" spans="1:28" ht="12.75">
      <c r="A24" s="12" t="s">
        <v>74</v>
      </c>
      <c r="B24" s="1">
        <f>'DATOS MENSUALES'!E558</f>
        <v>0.089256110181</v>
      </c>
      <c r="C24" s="1">
        <f>'DATOS MENSUALES'!E559</f>
        <v>0.053978893731</v>
      </c>
      <c r="D24" s="1">
        <f>'DATOS MENSUALES'!E560</f>
        <v>0.062622538705</v>
      </c>
      <c r="E24" s="1">
        <f>'DATOS MENSUALES'!E561</f>
        <v>0.18569862126</v>
      </c>
      <c r="F24" s="1">
        <f>'DATOS MENSUALES'!E562</f>
        <v>0.375456947526</v>
      </c>
      <c r="G24" s="1">
        <f>'DATOS MENSUALES'!E563</f>
        <v>0.4220689518</v>
      </c>
      <c r="H24" s="1">
        <f>'DATOS MENSUALES'!E564</f>
        <v>0.586940952158</v>
      </c>
      <c r="I24" s="1">
        <f>'DATOS MENSUALES'!E565</f>
        <v>0.313879509252</v>
      </c>
      <c r="J24" s="1">
        <f>'DATOS MENSUALES'!E566</f>
        <v>0.174884351306</v>
      </c>
      <c r="K24" s="1">
        <f>'DATOS MENSUALES'!E567</f>
        <v>0.309258165888</v>
      </c>
      <c r="L24" s="1">
        <f>'DATOS MENSUALES'!E568</f>
        <v>0.199562138192</v>
      </c>
      <c r="M24" s="1">
        <f>'DATOS MENSUALES'!E569</f>
        <v>0.12183606834</v>
      </c>
      <c r="N24" s="1">
        <f t="shared" si="11"/>
        <v>2.895443248339</v>
      </c>
      <c r="O24" s="10"/>
      <c r="P24" s="60">
        <f t="shared" si="12"/>
        <v>-0.00010347013930436573</v>
      </c>
      <c r="Q24" s="60">
        <f t="shared" si="13"/>
        <v>-0.0030738607978736915</v>
      </c>
      <c r="R24" s="60">
        <f t="shared" si="13"/>
        <v>-0.02066640927845087</v>
      </c>
      <c r="S24" s="60">
        <f t="shared" si="13"/>
        <v>-0.0014123803991007188</v>
      </c>
      <c r="T24" s="60">
        <f t="shared" si="13"/>
        <v>0.0009885011348532277</v>
      </c>
      <c r="U24" s="60">
        <f t="shared" si="13"/>
        <v>0.002197168348427702</v>
      </c>
      <c r="V24" s="60">
        <f t="shared" si="13"/>
        <v>0.009206697400535898</v>
      </c>
      <c r="W24" s="60">
        <f t="shared" si="13"/>
        <v>-1.0561374484792377E-08</v>
      </c>
      <c r="X24" s="60">
        <f t="shared" si="13"/>
        <v>-4.960045011422229E-05</v>
      </c>
      <c r="Y24" s="60">
        <f t="shared" si="13"/>
        <v>0.006874963204004065</v>
      </c>
      <c r="Z24" s="60">
        <f t="shared" si="13"/>
        <v>0.002296874661377019</v>
      </c>
      <c r="AA24" s="60">
        <f t="shared" si="13"/>
        <v>0.00036870837523841313</v>
      </c>
      <c r="AB24" s="60">
        <f t="shared" si="13"/>
        <v>0.009952142132114207</v>
      </c>
    </row>
    <row r="25" spans="1:28" ht="12.75">
      <c r="A25" s="12" t="s">
        <v>75</v>
      </c>
      <c r="B25" s="1">
        <f>'DATOS MENSUALES'!E570</f>
        <v>0.370910589504</v>
      </c>
      <c r="C25" s="1">
        <f>'DATOS MENSUALES'!E571</f>
        <v>0.276054652986</v>
      </c>
      <c r="D25" s="1">
        <f>'DATOS MENSUALES'!E572</f>
        <v>0.474845509068</v>
      </c>
      <c r="E25" s="1">
        <f>'DATOS MENSUALES'!E573</f>
        <v>1.166323233975</v>
      </c>
      <c r="F25" s="1">
        <f>'DATOS MENSUALES'!E574</f>
        <v>0.876273339368</v>
      </c>
      <c r="G25" s="1">
        <f>'DATOS MENSUALES'!E575</f>
        <v>0.486221001577</v>
      </c>
      <c r="H25" s="1">
        <f>'DATOS MENSUALES'!E576</f>
        <v>1.607047461666</v>
      </c>
      <c r="I25" s="1">
        <f>'DATOS MENSUALES'!E577</f>
        <v>1.424046916461</v>
      </c>
      <c r="J25" s="1">
        <f>'DATOS MENSUALES'!E578</f>
        <v>1.34283338436</v>
      </c>
      <c r="K25" s="1">
        <f>'DATOS MENSUALES'!E579</f>
        <v>0.654047279786</v>
      </c>
      <c r="L25" s="1">
        <f>'DATOS MENSUALES'!E580</f>
        <v>0.256810916141</v>
      </c>
      <c r="M25" s="1">
        <f>'DATOS MENSUALES'!E581</f>
        <v>0.100662329646</v>
      </c>
      <c r="N25" s="1">
        <f t="shared" si="11"/>
        <v>9.036076614537997</v>
      </c>
      <c r="O25" s="10"/>
      <c r="P25" s="60">
        <f t="shared" si="12"/>
        <v>0.012929522566408561</v>
      </c>
      <c r="Q25" s="60">
        <f t="shared" si="13"/>
        <v>0.0004508077422551179</v>
      </c>
      <c r="R25" s="60">
        <f t="shared" si="13"/>
        <v>0.0026166184360483648</v>
      </c>
      <c r="S25" s="60">
        <f t="shared" si="13"/>
        <v>0.6549374807326873</v>
      </c>
      <c r="T25" s="60">
        <f t="shared" si="13"/>
        <v>0.21646648255210715</v>
      </c>
      <c r="U25" s="60">
        <f t="shared" si="13"/>
        <v>0.007318940588773158</v>
      </c>
      <c r="V25" s="60">
        <f t="shared" si="13"/>
        <v>1.8594841927224521</v>
      </c>
      <c r="W25" s="60">
        <f t="shared" si="13"/>
        <v>1.3601537077471255</v>
      </c>
      <c r="X25" s="60">
        <f t="shared" si="13"/>
        <v>1.4475260211533765</v>
      </c>
      <c r="Y25" s="60">
        <f t="shared" si="13"/>
        <v>0.1530757677899299</v>
      </c>
      <c r="Z25" s="60">
        <f t="shared" si="13"/>
        <v>0.006771604666172446</v>
      </c>
      <c r="AA25" s="60">
        <f t="shared" si="13"/>
        <v>0.00012904156782859587</v>
      </c>
      <c r="AB25" s="60">
        <f t="shared" si="13"/>
        <v>256.7419591049883</v>
      </c>
    </row>
    <row r="26" spans="1:28" ht="12.75">
      <c r="A26" s="12" t="s">
        <v>76</v>
      </c>
      <c r="B26" s="1">
        <f>'DATOS MENSUALES'!E582</f>
        <v>0.132884645049</v>
      </c>
      <c r="C26" s="1">
        <f>'DATOS MENSUALES'!E583</f>
        <v>0.078984262921</v>
      </c>
      <c r="D26" s="1">
        <f>'DATOS MENSUALES'!E584</f>
        <v>0.04215976614</v>
      </c>
      <c r="E26" s="1">
        <f>'DATOS MENSUALES'!E585</f>
        <v>0.019362485454</v>
      </c>
      <c r="F26" s="1">
        <f>'DATOS MENSUALES'!E586</f>
        <v>0.14993163585</v>
      </c>
      <c r="G26" s="1">
        <f>'DATOS MENSUALES'!E587</f>
        <v>0.101911404355</v>
      </c>
      <c r="H26" s="1">
        <f>'DATOS MENSUALES'!E588</f>
        <v>0.372625595105</v>
      </c>
      <c r="I26" s="1">
        <f>'DATOS MENSUALES'!E589</f>
        <v>0.459344030745</v>
      </c>
      <c r="J26" s="1">
        <f>'DATOS MENSUALES'!E590</f>
        <v>0.186976198986</v>
      </c>
      <c r="K26" s="1">
        <f>'DATOS MENSUALES'!E591</f>
        <v>0.10021341079</v>
      </c>
      <c r="L26" s="1">
        <f>'DATOS MENSUALES'!E592</f>
        <v>0.07130319426</v>
      </c>
      <c r="M26" s="1">
        <f>'DATOS MENSUALES'!E593</f>
        <v>0.05095229832</v>
      </c>
      <c r="N26" s="1">
        <f t="shared" si="11"/>
        <v>1.7666489279749997</v>
      </c>
      <c r="O26" s="10"/>
      <c r="P26" s="60">
        <f t="shared" si="12"/>
        <v>-3.653351771699429E-08</v>
      </c>
      <c r="Q26" s="60">
        <f t="shared" si="13"/>
        <v>-0.0017450603884737387</v>
      </c>
      <c r="R26" s="60">
        <f t="shared" si="13"/>
        <v>-0.025642757081538705</v>
      </c>
      <c r="S26" s="60">
        <f t="shared" si="13"/>
        <v>-0.021608957103441108</v>
      </c>
      <c r="T26" s="60">
        <f t="shared" si="13"/>
        <v>-0.0019960966213984845</v>
      </c>
      <c r="U26" s="60">
        <f t="shared" si="13"/>
        <v>-0.006875716350976766</v>
      </c>
      <c r="V26" s="60">
        <f t="shared" si="13"/>
        <v>-1.0559660849766359E-07</v>
      </c>
      <c r="W26" s="60">
        <f t="shared" si="13"/>
        <v>0.0029408330005266676</v>
      </c>
      <c r="X26" s="60">
        <f t="shared" si="13"/>
        <v>-1.4978030360681255E-05</v>
      </c>
      <c r="Y26" s="60">
        <f t="shared" si="13"/>
        <v>-6.748559524343992E-06</v>
      </c>
      <c r="Z26" s="60">
        <f t="shared" si="13"/>
        <v>4.991130256873159E-08</v>
      </c>
      <c r="AA26" s="60">
        <f t="shared" si="13"/>
        <v>5.577237911172231E-10</v>
      </c>
      <c r="AB26" s="60">
        <f t="shared" si="13"/>
        <v>-0.7627880369446153</v>
      </c>
    </row>
    <row r="27" spans="1:28" ht="12.75">
      <c r="A27" s="12" t="s">
        <v>77</v>
      </c>
      <c r="B27" s="1">
        <f>'DATOS MENSUALES'!E594</f>
        <v>0.035381439324</v>
      </c>
      <c r="C27" s="1">
        <f>'DATOS MENSUALES'!E595</f>
        <v>0.249838265712</v>
      </c>
      <c r="D27" s="1">
        <f>'DATOS MENSUALES'!E596</f>
        <v>0.870343401088</v>
      </c>
      <c r="E27" s="1">
        <f>'DATOS MENSUALES'!E597</f>
        <v>0.46363256328</v>
      </c>
      <c r="F27" s="1">
        <f>'DATOS MENSUALES'!E598</f>
        <v>0.257390169124</v>
      </c>
      <c r="G27" s="1">
        <f>'DATOS MENSUALES'!E599</f>
        <v>0.11776669125</v>
      </c>
      <c r="H27" s="1">
        <f>'DATOS MENSUALES'!E600</f>
        <v>0.11502838764</v>
      </c>
      <c r="I27" s="1">
        <f>'DATOS MENSUALES'!E601</f>
        <v>0.14622653934</v>
      </c>
      <c r="J27" s="1">
        <f>'DATOS MENSUALES'!E602</f>
        <v>0.164004058722</v>
      </c>
      <c r="K27" s="1">
        <f>'DATOS MENSUALES'!E603</f>
        <v>0.089477970386</v>
      </c>
      <c r="L27" s="1">
        <f>'DATOS MENSUALES'!E604</f>
        <v>0.06345250604</v>
      </c>
      <c r="M27" s="1">
        <f>'DATOS MENSUALES'!E605</f>
        <v>0.045790123411</v>
      </c>
      <c r="N27" s="1">
        <f t="shared" si="11"/>
        <v>2.6183321153169996</v>
      </c>
      <c r="O27" s="10"/>
      <c r="P27" s="60">
        <f t="shared" si="12"/>
        <v>-0.0010248438811219956</v>
      </c>
      <c r="Q27" s="60">
        <f t="shared" si="13"/>
        <v>0.0001284847321497234</v>
      </c>
      <c r="R27" s="60">
        <f t="shared" si="13"/>
        <v>0.15167280769801267</v>
      </c>
      <c r="S27" s="60">
        <f t="shared" si="13"/>
        <v>0.004552527564322545</v>
      </c>
      <c r="T27" s="60">
        <f t="shared" si="13"/>
        <v>-6.282011702697012E-06</v>
      </c>
      <c r="U27" s="60">
        <f t="shared" si="13"/>
        <v>-0.005295222811573801</v>
      </c>
      <c r="V27" s="60">
        <f t="shared" si="13"/>
        <v>-0.01805149532581635</v>
      </c>
      <c r="W27" s="60">
        <f t="shared" si="13"/>
        <v>-0.004899745771858609</v>
      </c>
      <c r="X27" s="60">
        <f t="shared" si="13"/>
        <v>-0.00010800124619806042</v>
      </c>
      <c r="Y27" s="60">
        <f t="shared" si="13"/>
        <v>-2.602093995954867E-05</v>
      </c>
      <c r="Z27" s="60">
        <f t="shared" si="13"/>
        <v>-7.245103076167907E-08</v>
      </c>
      <c r="AA27" s="60">
        <f t="shared" si="13"/>
        <v>-8.169205145729451E-08</v>
      </c>
      <c r="AB27" s="60">
        <f t="shared" si="13"/>
        <v>-0.0002384652870311505</v>
      </c>
    </row>
    <row r="28" spans="1:28" ht="12.75">
      <c r="A28" s="12" t="s">
        <v>78</v>
      </c>
      <c r="B28" s="1">
        <f>'DATOS MENSUALES'!E606</f>
        <v>0.238122793216</v>
      </c>
      <c r="C28" s="1">
        <f>'DATOS MENSUALES'!E607</f>
        <v>0.237260694118</v>
      </c>
      <c r="D28" s="1">
        <f>'DATOS MENSUALES'!E608</f>
        <v>0.25525028522</v>
      </c>
      <c r="E28" s="1">
        <f>'DATOS MENSUALES'!E609</f>
        <v>0.198340533019</v>
      </c>
      <c r="F28" s="1">
        <f>'DATOS MENSUALES'!E610</f>
        <v>0.411177696996</v>
      </c>
      <c r="G28" s="1">
        <f>'DATOS MENSUALES'!E611</f>
        <v>0.740333655828</v>
      </c>
      <c r="H28" s="1">
        <f>'DATOS MENSUALES'!E612</f>
        <v>1.25550428134</v>
      </c>
      <c r="I28" s="1">
        <f>'DATOS MENSUALES'!E613</f>
        <v>0.65018202146</v>
      </c>
      <c r="J28" s="1">
        <f>'DATOS MENSUALES'!E614</f>
        <v>0.27402211424</v>
      </c>
      <c r="K28" s="1">
        <f>'DATOS MENSUALES'!E615</f>
        <v>0.10766390138</v>
      </c>
      <c r="L28" s="1">
        <f>'DATOS MENSUALES'!E616</f>
        <v>0.053066122898</v>
      </c>
      <c r="M28" s="1">
        <f>'DATOS MENSUALES'!E617</f>
        <v>0.10115845038</v>
      </c>
      <c r="N28" s="1">
        <f t="shared" si="11"/>
        <v>4.522082550094999</v>
      </c>
      <c r="O28" s="10"/>
      <c r="P28" s="60">
        <f t="shared" si="12"/>
        <v>0.0010587126672036294</v>
      </c>
      <c r="Q28" s="60">
        <f t="shared" si="13"/>
        <v>5.436588561987487E-05</v>
      </c>
      <c r="R28" s="60">
        <f t="shared" si="13"/>
        <v>-0.0005472629654092184</v>
      </c>
      <c r="S28" s="60">
        <f t="shared" si="13"/>
        <v>-0.00098673229409236</v>
      </c>
      <c r="T28" s="60">
        <f t="shared" si="13"/>
        <v>0.0024787902065096265</v>
      </c>
      <c r="U28" s="60">
        <f t="shared" si="13"/>
        <v>0.09007686929089193</v>
      </c>
      <c r="V28" s="60">
        <f t="shared" si="13"/>
        <v>0.677187906777161</v>
      </c>
      <c r="W28" s="60">
        <f t="shared" si="13"/>
        <v>0.037296025401220186</v>
      </c>
      <c r="X28" s="60">
        <f t="shared" si="13"/>
        <v>0.00024292204235923698</v>
      </c>
      <c r="Y28" s="60">
        <f t="shared" si="13"/>
        <v>-1.4999364259877903E-06</v>
      </c>
      <c r="Z28" s="60">
        <f t="shared" si="13"/>
        <v>-3.083587558943903E-06</v>
      </c>
      <c r="AA28" s="60">
        <f t="shared" si="13"/>
        <v>0.00013287968762967314</v>
      </c>
      <c r="AB28" s="60">
        <f t="shared" si="13"/>
        <v>6.2471786131401865</v>
      </c>
    </row>
    <row r="29" spans="1:28" ht="12.75">
      <c r="A29" s="12" t="s">
        <v>79</v>
      </c>
      <c r="B29" s="1">
        <f>'DATOS MENSUALES'!E618</f>
        <v>0.17502723747</v>
      </c>
      <c r="C29" s="1">
        <f>'DATOS MENSUALES'!E619</f>
        <v>0.340603148301</v>
      </c>
      <c r="D29" s="1">
        <f>'DATOS MENSUALES'!E620</f>
        <v>0.110722409559</v>
      </c>
      <c r="E29" s="1">
        <f>'DATOS MENSUALES'!E621</f>
        <v>0.019020010548</v>
      </c>
      <c r="F29" s="1">
        <f>'DATOS MENSUALES'!E622</f>
        <v>0.01630459194</v>
      </c>
      <c r="G29" s="1">
        <f>'DATOS MENSUALES'!E623</f>
        <v>0.033592682907</v>
      </c>
      <c r="H29" s="1">
        <f>'DATOS MENSUALES'!E624</f>
        <v>0.039155822132</v>
      </c>
      <c r="I29" s="1">
        <f>'DATOS MENSUALES'!E625</f>
        <v>0.051582034645</v>
      </c>
      <c r="J29" s="1">
        <f>'DATOS MENSUALES'!E626</f>
        <v>0.066584389215</v>
      </c>
      <c r="K29" s="1">
        <f>'DATOS MENSUALES'!E627</f>
        <v>0.049532337426</v>
      </c>
      <c r="L29" s="1">
        <f>'DATOS MENSUALES'!E628</f>
        <v>0.029721029672</v>
      </c>
      <c r="M29" s="1">
        <f>'DATOS MENSUALES'!E629</f>
        <v>0.022412565868</v>
      </c>
      <c r="N29" s="1">
        <f t="shared" si="11"/>
        <v>0.954258259683</v>
      </c>
      <c r="O29" s="10"/>
      <c r="P29" s="60">
        <f t="shared" si="12"/>
        <v>5.8521491654366454E-05</v>
      </c>
      <c r="Q29" s="60">
        <f t="shared" si="13"/>
        <v>0.0028166777506175304</v>
      </c>
      <c r="R29" s="60">
        <f t="shared" si="13"/>
        <v>-0.011592872628206264</v>
      </c>
      <c r="S29" s="60">
        <f t="shared" si="13"/>
        <v>-0.021688763879028995</v>
      </c>
      <c r="T29" s="60">
        <f t="shared" si="13"/>
        <v>-0.017482296918796797</v>
      </c>
      <c r="U29" s="60">
        <f t="shared" si="13"/>
        <v>-0.01726812926538909</v>
      </c>
      <c r="V29" s="60">
        <f t="shared" si="13"/>
        <v>-0.038681818666401996</v>
      </c>
      <c r="W29" s="60">
        <f t="shared" si="13"/>
        <v>-0.018502700603167235</v>
      </c>
      <c r="X29" s="60">
        <f t="shared" si="13"/>
        <v>-0.003051267611217212</v>
      </c>
      <c r="Y29" s="60">
        <f t="shared" si="13"/>
        <v>-0.0003368418327654678</v>
      </c>
      <c r="Z29" s="60">
        <f t="shared" si="13"/>
        <v>-5.4441286965450774E-05</v>
      </c>
      <c r="AA29" s="60">
        <f t="shared" si="13"/>
        <v>-2.129215238753346E-05</v>
      </c>
      <c r="AB29" s="60">
        <f t="shared" si="13"/>
        <v>-5.142651654891108</v>
      </c>
    </row>
    <row r="30" spans="1:28" ht="12.75">
      <c r="A30" s="12" t="s">
        <v>80</v>
      </c>
      <c r="B30" s="1">
        <f>'DATOS MENSUALES'!E630</f>
        <v>0.123961366519</v>
      </c>
      <c r="C30" s="1">
        <f>'DATOS MENSUALES'!E631</f>
        <v>0.060138657292</v>
      </c>
      <c r="D30" s="1">
        <f>'DATOS MENSUALES'!E632</f>
        <v>0.155867261404</v>
      </c>
      <c r="E30" s="1">
        <f>'DATOS MENSUALES'!E633</f>
        <v>0.033478323785</v>
      </c>
      <c r="F30" s="1">
        <f>'DATOS MENSUALES'!E634</f>
        <v>0.01890159786</v>
      </c>
      <c r="G30" s="1">
        <f>'DATOS MENSUALES'!E635</f>
        <v>0.019088461155</v>
      </c>
      <c r="H30" s="1">
        <f>'DATOS MENSUALES'!E636</f>
        <v>0.029640927708</v>
      </c>
      <c r="I30" s="1">
        <f>'DATOS MENSUALES'!E637</f>
        <v>0.171872656128</v>
      </c>
      <c r="J30" s="1">
        <f>'DATOS MENSUALES'!E638</f>
        <v>0.067411880928</v>
      </c>
      <c r="K30" s="1">
        <f>'DATOS MENSUALES'!E639</f>
        <v>0.030723384228</v>
      </c>
      <c r="L30" s="1">
        <f>'DATOS MENSUALES'!E640</f>
        <v>0.014684431475</v>
      </c>
      <c r="M30" s="1">
        <f>'DATOS MENSUALES'!E641</f>
        <v>0.011494563856</v>
      </c>
      <c r="N30" s="1">
        <f t="shared" si="11"/>
        <v>0.737263512338</v>
      </c>
      <c r="O30" s="10"/>
      <c r="P30" s="60">
        <f t="shared" si="12"/>
        <v>-1.8344135021563907E-06</v>
      </c>
      <c r="Q30" s="60">
        <f t="shared" si="13"/>
        <v>-0.002699509335679237</v>
      </c>
      <c r="R30" s="60">
        <f t="shared" si="13"/>
        <v>-0.005947352544614875</v>
      </c>
      <c r="S30" s="60">
        <f t="shared" si="13"/>
        <v>-0.01848727744476381</v>
      </c>
      <c r="T30" s="60">
        <f t="shared" si="13"/>
        <v>-0.016962731471220533</v>
      </c>
      <c r="U30" s="60">
        <f t="shared" si="13"/>
        <v>-0.02034131299108848</v>
      </c>
      <c r="V30" s="60">
        <f t="shared" si="13"/>
        <v>-0.042039383488721355</v>
      </c>
      <c r="W30" s="60">
        <f t="shared" si="13"/>
        <v>-0.0029984972175868376</v>
      </c>
      <c r="X30" s="60">
        <f t="shared" si="13"/>
        <v>-0.0029993407962836645</v>
      </c>
      <c r="Y30" s="60">
        <f t="shared" si="13"/>
        <v>-0.0006905140491648776</v>
      </c>
      <c r="Z30" s="60">
        <f t="shared" si="13"/>
        <v>-0.0001483459816289851</v>
      </c>
      <c r="AA30" s="60">
        <f t="shared" si="13"/>
        <v>-5.766723324372228E-05</v>
      </c>
      <c r="AB30" s="60">
        <f t="shared" si="13"/>
        <v>-7.33622063049617</v>
      </c>
    </row>
    <row r="31" spans="1:28" ht="12.75">
      <c r="A31" s="12" t="s">
        <v>81</v>
      </c>
      <c r="B31" s="1">
        <f>'DATOS MENSUALES'!E642</f>
        <v>0.11295714049</v>
      </c>
      <c r="C31" s="1">
        <f>'DATOS MENSUALES'!E643</f>
        <v>0.050025214716</v>
      </c>
      <c r="D31" s="1">
        <f>'DATOS MENSUALES'!E644</f>
        <v>0.03360553984</v>
      </c>
      <c r="E31" s="1">
        <f>'DATOS MENSUALES'!E645</f>
        <v>0.481252397652</v>
      </c>
      <c r="F31" s="1">
        <f>'DATOS MENSUALES'!E646</f>
        <v>0.6199189108</v>
      </c>
      <c r="G31" s="1">
        <f>'DATOS MENSUALES'!E647</f>
        <v>0.39517795958</v>
      </c>
      <c r="H31" s="1">
        <f>'DATOS MENSUALES'!E648</f>
        <v>0.17993112872</v>
      </c>
      <c r="I31" s="1">
        <f>'DATOS MENSUALES'!E649</f>
        <v>0.297640449246</v>
      </c>
      <c r="J31" s="1">
        <f>'DATOS MENSUALES'!E650</f>
        <v>0.184729045922</v>
      </c>
      <c r="K31" s="1">
        <f>'DATOS MENSUALES'!E651</f>
        <v>0.10879320243</v>
      </c>
      <c r="L31" s="1">
        <f>'DATOS MENSUALES'!E652</f>
        <v>0.0729387178</v>
      </c>
      <c r="M31" s="1">
        <f>'DATOS MENSUALES'!E653</f>
        <v>0.064293863</v>
      </c>
      <c r="N31" s="1">
        <f t="shared" si="11"/>
        <v>2.6012635701959996</v>
      </c>
      <c r="O31" s="10"/>
      <c r="P31" s="60">
        <f t="shared" si="12"/>
        <v>-1.2561046725189004E-05</v>
      </c>
      <c r="Q31" s="60">
        <f t="shared" si="13"/>
        <v>-0.003331493655768446</v>
      </c>
      <c r="R31" s="60">
        <f t="shared" si="13"/>
        <v>-0.02793969442541439</v>
      </c>
      <c r="S31" s="60">
        <f t="shared" si="13"/>
        <v>0.006164332149469072</v>
      </c>
      <c r="T31" s="60">
        <f t="shared" si="13"/>
        <v>0.04073499291745348</v>
      </c>
      <c r="U31" s="60">
        <f t="shared" si="13"/>
        <v>0.0010963059691510735</v>
      </c>
      <c r="V31" s="60">
        <f t="shared" si="13"/>
        <v>-0.00769450280300587</v>
      </c>
      <c r="W31" s="60">
        <f t="shared" si="13"/>
        <v>-6.263160902354519E-06</v>
      </c>
      <c r="X31" s="60">
        <f t="shared" si="13"/>
        <v>-1.9459091051640008E-05</v>
      </c>
      <c r="Y31" s="60">
        <f t="shared" si="13"/>
        <v>-1.0983635671280307E-06</v>
      </c>
      <c r="Z31" s="60">
        <f t="shared" si="13"/>
        <v>1.5034602384333064E-07</v>
      </c>
      <c r="AA31" s="60">
        <f t="shared" si="13"/>
        <v>2.8419894393869687E-06</v>
      </c>
      <c r="AB31" s="60">
        <f t="shared" si="13"/>
        <v>-0.0004945467568557353</v>
      </c>
    </row>
    <row r="32" spans="1:28" ht="12.75">
      <c r="A32" s="12" t="s">
        <v>82</v>
      </c>
      <c r="B32" s="1">
        <f>'DATOS MENSUALES'!E654</f>
        <v>0.347976716172</v>
      </c>
      <c r="C32" s="1">
        <f>'DATOS MENSUALES'!E655</f>
        <v>0.291084331706</v>
      </c>
      <c r="D32" s="1">
        <f>'DATOS MENSUALES'!E656</f>
        <v>0.31761781632</v>
      </c>
      <c r="E32" s="1">
        <f>'DATOS MENSUALES'!E657</f>
        <v>0.063717199044</v>
      </c>
      <c r="F32" s="1">
        <f>'DATOS MENSUALES'!E658</f>
        <v>0.10124203474</v>
      </c>
      <c r="G32" s="1">
        <f>'DATOS MENSUALES'!E659</f>
        <v>0.06076567956</v>
      </c>
      <c r="H32" s="1">
        <f>'DATOS MENSUALES'!E660</f>
        <v>0.034422894962</v>
      </c>
      <c r="I32" s="1">
        <f>'DATOS MENSUALES'!E661</f>
        <v>0.038717929362</v>
      </c>
      <c r="J32" s="1">
        <f>'DATOS MENSUALES'!E662</f>
        <v>0.024941159425</v>
      </c>
      <c r="K32" s="1">
        <f>'DATOS MENSUALES'!E663</f>
        <v>0.015919219696</v>
      </c>
      <c r="L32" s="1">
        <f>'DATOS MENSUALES'!E664</f>
        <v>0.012239277968</v>
      </c>
      <c r="M32" s="1">
        <f>'DATOS MENSUALES'!E665</f>
        <v>0.010212840278</v>
      </c>
      <c r="N32" s="1">
        <f t="shared" si="11"/>
        <v>1.318857099233</v>
      </c>
      <c r="O32" s="10"/>
      <c r="P32" s="60">
        <f t="shared" si="12"/>
        <v>0.009497676647226751</v>
      </c>
      <c r="Q32" s="60">
        <f t="shared" si="13"/>
        <v>0.0007712578093364008</v>
      </c>
      <c r="R32" s="60">
        <f t="shared" si="13"/>
        <v>-7.333564949535495E-06</v>
      </c>
      <c r="S32" s="60">
        <f t="shared" si="13"/>
        <v>-0.012842348017241986</v>
      </c>
      <c r="T32" s="60">
        <f t="shared" si="13"/>
        <v>-0.005322680301636024</v>
      </c>
      <c r="U32" s="60">
        <f t="shared" si="13"/>
        <v>-0.012374470567847887</v>
      </c>
      <c r="V32" s="60">
        <f t="shared" si="13"/>
        <v>-0.04032866321539593</v>
      </c>
      <c r="W32" s="60">
        <f t="shared" si="13"/>
        <v>-0.02133589209095593</v>
      </c>
      <c r="X32" s="60">
        <f t="shared" si="13"/>
        <v>-0.006506224850574336</v>
      </c>
      <c r="Y32" s="60">
        <f t="shared" si="13"/>
        <v>-0.0010988383967855348</v>
      </c>
      <c r="Z32" s="60">
        <f t="shared" si="13"/>
        <v>-0.00016986637679511224</v>
      </c>
      <c r="AA32" s="60">
        <f t="shared" si="13"/>
        <v>-6.359917222066889E-05</v>
      </c>
      <c r="AB32" s="60">
        <f t="shared" si="13"/>
        <v>-2.5237156382136394</v>
      </c>
    </row>
    <row r="33" spans="1:28" ht="12.75">
      <c r="A33" s="12" t="s">
        <v>83</v>
      </c>
      <c r="B33" s="1">
        <f>'DATOS MENSUALES'!E666</f>
        <v>0.007045010479</v>
      </c>
      <c r="C33" s="1">
        <f>'DATOS MENSUALES'!E667</f>
        <v>0.042506195352</v>
      </c>
      <c r="D33" s="1">
        <f>'DATOS MENSUALES'!E668</f>
        <v>0.381417162896</v>
      </c>
      <c r="E33" s="1">
        <f>'DATOS MENSUALES'!E669</f>
        <v>0.078668207464</v>
      </c>
      <c r="F33" s="1">
        <f>'DATOS MENSUALES'!E670</f>
        <v>0.04778022934</v>
      </c>
      <c r="G33" s="1">
        <f>'DATOS MENSUALES'!E671</f>
        <v>0.040456752906</v>
      </c>
      <c r="H33" s="1">
        <f>'DATOS MENSUALES'!E672</f>
        <v>0.03554430425</v>
      </c>
      <c r="I33" s="1">
        <f>'DATOS MENSUALES'!E673</f>
        <v>0.027806852656</v>
      </c>
      <c r="J33" s="1">
        <f>'DATOS MENSUALES'!E674</f>
        <v>0.0165941313</v>
      </c>
      <c r="K33" s="1">
        <f>'DATOS MENSUALES'!E675</f>
        <v>0.007028741832</v>
      </c>
      <c r="L33" s="1">
        <f>'DATOS MENSUALES'!E676</f>
        <v>0.00325181742</v>
      </c>
      <c r="M33" s="1">
        <f>'DATOS MENSUALES'!E677</f>
        <v>0.0022287357</v>
      </c>
      <c r="N33" s="1">
        <f t="shared" si="11"/>
        <v>0.6903281415950001</v>
      </c>
      <c r="O33" s="10"/>
      <c r="P33" s="60">
        <f t="shared" si="12"/>
        <v>-0.0021545761570748727</v>
      </c>
      <c r="Q33" s="60">
        <f t="shared" si="13"/>
        <v>-0.0038604127154310748</v>
      </c>
      <c r="R33" s="60">
        <f t="shared" si="13"/>
        <v>8.735631687267282E-05</v>
      </c>
      <c r="S33" s="60">
        <f t="shared" si="13"/>
        <v>-0.010536312653050215</v>
      </c>
      <c r="T33" s="60">
        <f t="shared" si="13"/>
        <v>-0.011861944434317446</v>
      </c>
      <c r="U33" s="60">
        <f t="shared" si="13"/>
        <v>-0.015928610250267008</v>
      </c>
      <c r="V33" s="60">
        <f t="shared" si="13"/>
        <v>-0.03993432064246793</v>
      </c>
      <c r="W33" s="60">
        <f t="shared" si="13"/>
        <v>-0.023954290586704334</v>
      </c>
      <c r="X33" s="60">
        <f t="shared" si="13"/>
        <v>-0.007418542219997202</v>
      </c>
      <c r="Y33" s="60">
        <f t="shared" si="13"/>
        <v>-0.0014080213694817332</v>
      </c>
      <c r="Z33" s="60">
        <f t="shared" si="13"/>
        <v>-0.0002667109917382708</v>
      </c>
      <c r="AA33" s="60">
        <f t="shared" si="13"/>
        <v>-0.00010990515649052883</v>
      </c>
      <c r="AB33" s="60">
        <f t="shared" si="13"/>
        <v>-7.880787616865208</v>
      </c>
    </row>
    <row r="34" spans="1:28" s="24" customFormat="1" ht="12.75">
      <c r="A34" s="21" t="s">
        <v>84</v>
      </c>
      <c r="B34" s="22">
        <f>'DATOS MENSUALES'!E678</f>
        <v>0.00158230968</v>
      </c>
      <c r="C34" s="22">
        <f>'DATOS MENSUALES'!E679</f>
        <v>0.013083845106</v>
      </c>
      <c r="D34" s="22">
        <f>'DATOS MENSUALES'!E680</f>
        <v>0.040426926856</v>
      </c>
      <c r="E34" s="22">
        <f>'DATOS MENSUALES'!E681</f>
        <v>0.848890202253</v>
      </c>
      <c r="F34" s="22">
        <f>'DATOS MENSUALES'!E682</f>
        <v>0.5066746386</v>
      </c>
      <c r="G34" s="22">
        <f>'DATOS MENSUALES'!E683</f>
        <v>0.210439073433</v>
      </c>
      <c r="H34" s="22">
        <f>'DATOS MENSUALES'!E684</f>
        <v>0.156518943945</v>
      </c>
      <c r="I34" s="22">
        <f>'DATOS MENSUALES'!E685</f>
        <v>0.358137163422</v>
      </c>
      <c r="J34" s="22">
        <f>'DATOS MENSUALES'!E686</f>
        <v>0.283072107234</v>
      </c>
      <c r="K34" s="22">
        <f>'DATOS MENSUALES'!E687</f>
        <v>0.23839477945</v>
      </c>
      <c r="L34" s="22">
        <f>'DATOS MENSUALES'!E688</f>
        <v>0.154357922646</v>
      </c>
      <c r="M34" s="22">
        <f>'DATOS MENSUALES'!E689</f>
        <v>0.078367889896</v>
      </c>
      <c r="N34" s="22">
        <f t="shared" si="11"/>
        <v>2.8899458025210003</v>
      </c>
      <c r="O34" s="23"/>
      <c r="P34" s="60">
        <f t="shared" si="12"/>
        <v>-0.0024396837928524584</v>
      </c>
      <c r="Q34" s="60">
        <f aca="true" t="shared" si="14" ref="Q34:Q43">(C34-C$6)^3</f>
        <v>-0.006465422263982389</v>
      </c>
      <c r="R34" s="60">
        <f aca="true" t="shared" si="15" ref="R34:R43">(D34-D$6)^3</f>
        <v>-0.02609747167622019</v>
      </c>
      <c r="S34" s="60">
        <f aca="true" t="shared" si="16" ref="S34:S43">(E34-E$6)^3</f>
        <v>0.16727859202521086</v>
      </c>
      <c r="T34" s="60">
        <f aca="true" t="shared" si="17" ref="T34:T43">(F34-F$6)^3</f>
        <v>0.012299663186829214</v>
      </c>
      <c r="U34" s="60">
        <f aca="true" t="shared" si="18" ref="U34:U43">(G34-G$6)^3</f>
        <v>-0.0005438691821926494</v>
      </c>
      <c r="V34" s="60">
        <f aca="true" t="shared" si="19" ref="V34:V43">(H34-H$6)^3</f>
        <v>-0.010769448704061862</v>
      </c>
      <c r="W34" s="60">
        <f aca="true" t="shared" si="20" ref="W34:W43">(I34-I$6)^3</f>
        <v>7.442527415719889E-05</v>
      </c>
      <c r="X34" s="60">
        <f aca="true" t="shared" si="21" ref="X34:X43">(J34-J$6)^3</f>
        <v>0.00036469577048929596</v>
      </c>
      <c r="Y34" s="60">
        <f aca="true" t="shared" si="22" ref="Y34:Y43">(K34-K$6)^3</f>
        <v>0.0016972486081047085</v>
      </c>
      <c r="Z34" s="60">
        <f aca="true" t="shared" si="23" ref="Z34:Z43">(L34-L$6)^3</f>
        <v>0.0006525396183811863</v>
      </c>
      <c r="AA34" s="60">
        <f aca="true" t="shared" si="24" ref="AA34:AA43">(M34-M$6)^3</f>
        <v>2.2518294719846567E-05</v>
      </c>
      <c r="AB34" s="60">
        <f aca="true" t="shared" si="25" ref="AB34:AB43">(N34-N$6)^3</f>
        <v>0.00920841594372433</v>
      </c>
    </row>
    <row r="35" spans="1:28" s="24" customFormat="1" ht="12.75">
      <c r="A35" s="21" t="s">
        <v>85</v>
      </c>
      <c r="B35" s="22">
        <f>'DATOS MENSUALES'!E690</f>
        <v>0.053852173685</v>
      </c>
      <c r="C35" s="22">
        <f>'DATOS MENSUALES'!E691</f>
        <v>0.58481517567</v>
      </c>
      <c r="D35" s="22">
        <f>'DATOS MENSUALES'!E692</f>
        <v>0.84728294406</v>
      </c>
      <c r="E35" s="22">
        <f>'DATOS MENSUALES'!E693</f>
        <v>0.70809919427</v>
      </c>
      <c r="F35" s="22">
        <f>'DATOS MENSUALES'!E694</f>
        <v>0.365635984192</v>
      </c>
      <c r="G35" s="22">
        <f>'DATOS MENSUALES'!E695</f>
        <v>0.228562209629</v>
      </c>
      <c r="H35" s="22">
        <f>'DATOS MENSUALES'!E696</f>
        <v>0.647947891083</v>
      </c>
      <c r="I35" s="22">
        <f>'DATOS MENSUALES'!E697</f>
        <v>0.852673236774</v>
      </c>
      <c r="J35" s="22">
        <f>'DATOS MENSUALES'!E698</f>
        <v>0.563923044912</v>
      </c>
      <c r="K35" s="22">
        <f>'DATOS MENSUALES'!E699</f>
        <v>0.240473562818</v>
      </c>
      <c r="L35" s="22">
        <f>'DATOS MENSUALES'!E700</f>
        <v>0.1074749547</v>
      </c>
      <c r="M35" s="22">
        <f>'DATOS MENSUALES'!E701</f>
        <v>0.10354544088</v>
      </c>
      <c r="N35" s="22">
        <f t="shared" si="11"/>
        <v>5.304285812673</v>
      </c>
      <c r="O35" s="23"/>
      <c r="P35" s="60">
        <f t="shared" si="12"/>
        <v>-0.0005584711979481592</v>
      </c>
      <c r="Q35" s="60">
        <f t="shared" si="14"/>
        <v>0.057261297397381686</v>
      </c>
      <c r="R35" s="60">
        <f t="shared" si="15"/>
        <v>0.13283575743176232</v>
      </c>
      <c r="S35" s="60">
        <f t="shared" si="16"/>
        <v>0.06902336734645748</v>
      </c>
      <c r="T35" s="60">
        <f t="shared" si="17"/>
        <v>0.000724011999759347</v>
      </c>
      <c r="U35" s="60">
        <f t="shared" si="18"/>
        <v>-0.0002560892695751503</v>
      </c>
      <c r="V35" s="60">
        <f t="shared" si="19"/>
        <v>0.019813563629401204</v>
      </c>
      <c r="W35" s="60">
        <f t="shared" si="20"/>
        <v>0.15450811714555351</v>
      </c>
      <c r="X35" s="60">
        <f t="shared" si="21"/>
        <v>0.04372461454578458</v>
      </c>
      <c r="Y35" s="60">
        <f t="shared" si="22"/>
        <v>0.0017875388216715975</v>
      </c>
      <c r="Z35" s="60">
        <f t="shared" si="23"/>
        <v>6.329990705291988E-05</v>
      </c>
      <c r="AA35" s="60">
        <f t="shared" si="24"/>
        <v>0.00015241262802898197</v>
      </c>
      <c r="AB35" s="60">
        <f t="shared" si="25"/>
        <v>18.066024355886107</v>
      </c>
    </row>
    <row r="36" spans="1:28" s="24" customFormat="1" ht="12.75">
      <c r="A36" s="21" t="s">
        <v>86</v>
      </c>
      <c r="B36" s="22">
        <f>'DATOS MENSUALES'!E702</f>
        <v>0.06547752333</v>
      </c>
      <c r="C36" s="22">
        <f>'DATOS MENSUALES'!E703</f>
        <v>0.061232899264</v>
      </c>
      <c r="D36" s="22">
        <f>'DATOS MENSUALES'!E704</f>
        <v>0.0548726879</v>
      </c>
      <c r="E36" s="22">
        <f>'DATOS MENSUALES'!E705</f>
        <v>0.094070234174</v>
      </c>
      <c r="F36" s="22">
        <f>'DATOS MENSUALES'!E706</f>
        <v>0.10159769466</v>
      </c>
      <c r="G36" s="22">
        <f>'DATOS MENSUALES'!E707</f>
        <v>0.120649396416</v>
      </c>
      <c r="H36" s="22">
        <f>'DATOS MENSUALES'!E708</f>
        <v>0.214551004858</v>
      </c>
      <c r="I36" s="22">
        <f>'DATOS MENSUALES'!E709</f>
        <v>0.20791067614</v>
      </c>
      <c r="J36" s="22">
        <f>'DATOS MENSUALES'!E710</f>
        <v>0.144743595744</v>
      </c>
      <c r="K36" s="22">
        <f>'DATOS MENSUALES'!E711</f>
        <v>0.152453414876</v>
      </c>
      <c r="L36" s="22">
        <f>'DATOS MENSUALES'!E712</f>
        <v>0.07877125386</v>
      </c>
      <c r="M36" s="22">
        <f>'DATOS MENSUALES'!E713</f>
        <v>0.09956491363</v>
      </c>
      <c r="N36" s="22">
        <f t="shared" si="11"/>
        <v>1.395895294852</v>
      </c>
      <c r="O36" s="23"/>
      <c r="P36" s="60">
        <f t="shared" si="12"/>
        <v>-0.00035377247151071245</v>
      </c>
      <c r="Q36" s="60">
        <f t="shared" si="14"/>
        <v>-0.0026363641306483545</v>
      </c>
      <c r="R36" s="60">
        <f t="shared" si="15"/>
        <v>-0.022467206869953456</v>
      </c>
      <c r="S36" s="60">
        <f t="shared" si="16"/>
        <v>-0.00846796788609699</v>
      </c>
      <c r="T36" s="60">
        <f t="shared" si="17"/>
        <v>-0.005290219582030459</v>
      </c>
      <c r="U36" s="60">
        <f t="shared" si="18"/>
        <v>-0.005036813331930498</v>
      </c>
      <c r="V36" s="60">
        <f t="shared" si="19"/>
        <v>-0.004314920777000455</v>
      </c>
      <c r="W36" s="60">
        <f t="shared" si="20"/>
        <v>-0.0012654190761703513</v>
      </c>
      <c r="X36" s="60">
        <f t="shared" si="21"/>
        <v>-0.0002991857857003415</v>
      </c>
      <c r="Y36" s="60">
        <f t="shared" si="22"/>
        <v>3.706771036612043E-05</v>
      </c>
      <c r="Z36" s="60">
        <f t="shared" si="23"/>
        <v>1.386162823514002E-06</v>
      </c>
      <c r="AA36" s="60">
        <f t="shared" si="24"/>
        <v>0.00012081573196963287</v>
      </c>
      <c r="AB36" s="60">
        <f t="shared" si="25"/>
        <v>-2.119094449575182</v>
      </c>
    </row>
    <row r="37" spans="1:28" s="24" customFormat="1" ht="12.75">
      <c r="A37" s="21" t="s">
        <v>87</v>
      </c>
      <c r="B37" s="22">
        <f>'DATOS MENSUALES'!E714</f>
        <v>0.541779435306</v>
      </c>
      <c r="C37" s="22">
        <f>'DATOS MENSUALES'!E715</f>
        <v>0.268837020065</v>
      </c>
      <c r="D37" s="22">
        <f>'DATOS MENSUALES'!E716</f>
        <v>0.3631908224</v>
      </c>
      <c r="E37" s="22">
        <f>'DATOS MENSUALES'!E717</f>
        <v>0.10833404715</v>
      </c>
      <c r="F37" s="22">
        <f>'DATOS MENSUALES'!E718</f>
        <v>0.096211654656</v>
      </c>
      <c r="G37" s="22">
        <f>'DATOS MENSUALES'!E719</f>
        <v>0.099202792608</v>
      </c>
      <c r="H37" s="22">
        <f>'DATOS MENSUALES'!E720</f>
        <v>0.476893605</v>
      </c>
      <c r="I37" s="22">
        <f>'DATOS MENSUALES'!E721</f>
        <v>0.350714535033</v>
      </c>
      <c r="J37" s="22">
        <f>'DATOS MENSUALES'!E722</f>
        <v>0.17749079065</v>
      </c>
      <c r="K37" s="22">
        <f>'DATOS MENSUALES'!E723</f>
        <v>0.081501706685</v>
      </c>
      <c r="L37" s="22">
        <f>'DATOS MENSUALES'!E724</f>
        <v>0.045225337251</v>
      </c>
      <c r="M37" s="22">
        <f>'DATOS MENSUALES'!E725</f>
        <v>0.032737137664</v>
      </c>
      <c r="N37" s="22">
        <f t="shared" si="11"/>
        <v>2.642118884468</v>
      </c>
      <c r="O37" s="23"/>
      <c r="P37" s="60">
        <f t="shared" si="12"/>
        <v>0.06671427511874539</v>
      </c>
      <c r="Q37" s="60">
        <f t="shared" si="14"/>
        <v>0.00033511053430415545</v>
      </c>
      <c r="R37" s="60">
        <f t="shared" si="15"/>
        <v>1.7870771862079216E-05</v>
      </c>
      <c r="S37" s="60">
        <f t="shared" si="16"/>
        <v>-0.006811701738930818</v>
      </c>
      <c r="T37" s="60">
        <f t="shared" si="17"/>
        <v>-0.005796116359767654</v>
      </c>
      <c r="U37" s="60">
        <f t="shared" si="18"/>
        <v>-0.007173740537084995</v>
      </c>
      <c r="V37" s="60">
        <f t="shared" si="19"/>
        <v>0.000986304923274572</v>
      </c>
      <c r="W37" s="60">
        <f t="shared" si="20"/>
        <v>4.156918995570073E-05</v>
      </c>
      <c r="X37" s="60">
        <f t="shared" si="21"/>
        <v>-3.977572910211078E-05</v>
      </c>
      <c r="Y37" s="60">
        <f t="shared" si="22"/>
        <v>-5.3196300929526656E-05</v>
      </c>
      <c r="Z37" s="60">
        <f t="shared" si="23"/>
        <v>-1.1233411820889658E-05</v>
      </c>
      <c r="AA37" s="60">
        <f t="shared" si="24"/>
        <v>-5.260780961666256E-06</v>
      </c>
      <c r="AB37" s="60">
        <f t="shared" si="25"/>
        <v>-5.585306757014886E-05</v>
      </c>
    </row>
    <row r="38" spans="1:28" s="24" customFormat="1" ht="12.75">
      <c r="A38" s="21" t="s">
        <v>88</v>
      </c>
      <c r="B38" s="22">
        <f>'DATOS MENSUALES'!E726</f>
        <v>0.05377815938</v>
      </c>
      <c r="C38" s="22">
        <f>'DATOS MENSUALES'!E727</f>
        <v>0.727552016496</v>
      </c>
      <c r="D38" s="22">
        <f>'DATOS MENSUALES'!E728</f>
        <v>1.037397267008</v>
      </c>
      <c r="E38" s="22">
        <f>'DATOS MENSUALES'!E729</f>
        <v>1.408848105191</v>
      </c>
      <c r="F38" s="22">
        <f>'DATOS MENSUALES'!E730</f>
        <v>0.688912027175</v>
      </c>
      <c r="G38" s="22">
        <f>'DATOS MENSUALES'!E731</f>
        <v>1.52810504343</v>
      </c>
      <c r="H38" s="22">
        <f>'DATOS MENSUALES'!E732</f>
        <v>0.533740758705</v>
      </c>
      <c r="I38" s="22">
        <f>'DATOS MENSUALES'!E733</f>
        <v>0.252809875824</v>
      </c>
      <c r="J38" s="22">
        <f>'DATOS MENSUALES'!E734</f>
        <v>0.106418094846</v>
      </c>
      <c r="K38" s="22">
        <f>'DATOS MENSUALES'!E735</f>
        <v>0.058435472256</v>
      </c>
      <c r="L38" s="22">
        <f>'DATOS MENSUALES'!E736</f>
        <v>0.039767013911</v>
      </c>
      <c r="M38" s="22">
        <f>'DATOS MENSUALES'!E737</f>
        <v>0.02456132042</v>
      </c>
      <c r="N38" s="22">
        <f t="shared" si="11"/>
        <v>6.460325154642001</v>
      </c>
      <c r="O38" s="23"/>
      <c r="P38" s="60">
        <f t="shared" si="12"/>
        <v>-0.0005599783638015939</v>
      </c>
      <c r="Q38" s="60">
        <f t="shared" si="14"/>
        <v>0.14734363379968266</v>
      </c>
      <c r="R38" s="60">
        <f t="shared" si="15"/>
        <v>0.3435162148429306</v>
      </c>
      <c r="S38" s="60">
        <f t="shared" si="16"/>
        <v>1.3711521540479839</v>
      </c>
      <c r="T38" s="60">
        <f t="shared" si="17"/>
        <v>0.0704809789573058</v>
      </c>
      <c r="U38" s="60">
        <f t="shared" si="18"/>
        <v>1.888412890547727</v>
      </c>
      <c r="V38" s="60">
        <f t="shared" si="19"/>
        <v>0.003824854059579537</v>
      </c>
      <c r="W38" s="60">
        <f t="shared" si="20"/>
        <v>-0.00025319945130307137</v>
      </c>
      <c r="X38" s="60">
        <f t="shared" si="21"/>
        <v>-0.0011645241678739202</v>
      </c>
      <c r="Y38" s="60">
        <f t="shared" si="22"/>
        <v>-0.0002233768463580405</v>
      </c>
      <c r="Z38" s="60">
        <f t="shared" si="23"/>
        <v>-2.1611160193105167E-05</v>
      </c>
      <c r="AA38" s="60">
        <f t="shared" si="24"/>
        <v>-1.6714064561528927E-05</v>
      </c>
      <c r="AB38" s="60">
        <f t="shared" si="25"/>
        <v>54.00934342636859</v>
      </c>
    </row>
    <row r="39" spans="1:28" s="24" customFormat="1" ht="12.75">
      <c r="A39" s="21" t="s">
        <v>89</v>
      </c>
      <c r="B39" s="22">
        <f>'DATOS MENSUALES'!E738</f>
        <v>0.077452107304</v>
      </c>
      <c r="C39" s="22">
        <f>'DATOS MENSUALES'!E739</f>
        <v>0.045959786033</v>
      </c>
      <c r="D39" s="22">
        <f>'DATOS MENSUALES'!E740</f>
        <v>0.02585980674</v>
      </c>
      <c r="E39" s="22">
        <f>'DATOS MENSUALES'!E741</f>
        <v>0.0288235304</v>
      </c>
      <c r="F39" s="22">
        <f>'DATOS MENSUALES'!E742</f>
        <v>0.030757562838</v>
      </c>
      <c r="G39" s="22">
        <f>'DATOS MENSUALES'!E743</f>
        <v>0.0462761334</v>
      </c>
      <c r="H39" s="22">
        <f>'DATOS MENSUALES'!E744</f>
        <v>0.036345540744</v>
      </c>
      <c r="I39" s="22">
        <f>'DATOS MENSUALES'!E745</f>
        <v>0.04878201468</v>
      </c>
      <c r="J39" s="22">
        <f>'DATOS MENSUALES'!E746</f>
        <v>0.03806809182</v>
      </c>
      <c r="K39" s="22">
        <f>'DATOS MENSUALES'!E747</f>
        <v>0.025165988444</v>
      </c>
      <c r="L39" s="22">
        <f>'DATOS MENSUALES'!E748</f>
        <v>0.023800869558</v>
      </c>
      <c r="M39" s="22">
        <f>'DATOS MENSUALES'!E749</f>
        <v>0.02184498351</v>
      </c>
      <c r="N39" s="22">
        <f t="shared" si="11"/>
        <v>0.4491364154709999</v>
      </c>
      <c r="O39" s="23"/>
      <c r="P39" s="60">
        <f t="shared" si="12"/>
        <v>-0.00020278650924288933</v>
      </c>
      <c r="Q39" s="60">
        <f t="shared" si="14"/>
        <v>-0.0036110192687417515</v>
      </c>
      <c r="R39" s="60">
        <f t="shared" si="15"/>
        <v>-0.030134370063921508</v>
      </c>
      <c r="S39" s="60">
        <f t="shared" si="16"/>
        <v>-0.019480911554553608</v>
      </c>
      <c r="T39" s="60">
        <f t="shared" si="17"/>
        <v>-0.014721285103235794</v>
      </c>
      <c r="U39" s="60">
        <f t="shared" si="18"/>
        <v>-0.01484875247570603</v>
      </c>
      <c r="V39" s="60">
        <f t="shared" si="19"/>
        <v>-0.039654146698389195</v>
      </c>
      <c r="W39" s="60">
        <f t="shared" si="20"/>
        <v>-0.01909657597053515</v>
      </c>
      <c r="X39" s="60">
        <f t="shared" si="21"/>
        <v>-0.00522799633092203</v>
      </c>
      <c r="Y39" s="60">
        <f t="shared" si="22"/>
        <v>-0.0008291240967698148</v>
      </c>
      <c r="Z39" s="60">
        <f t="shared" si="23"/>
        <v>-8.414555529134375E-05</v>
      </c>
      <c r="AA39" s="60">
        <f t="shared" si="24"/>
        <v>-2.2627188503507056E-05</v>
      </c>
      <c r="AB39" s="60">
        <f t="shared" si="25"/>
        <v>-11.107592616288171</v>
      </c>
    </row>
    <row r="40" spans="1:28" s="24" customFormat="1" ht="12.75">
      <c r="A40" s="21" t="s">
        <v>90</v>
      </c>
      <c r="B40" s="22">
        <f>'DATOS MENSUALES'!E750</f>
        <v>0.081720308428</v>
      </c>
      <c r="C40" s="22">
        <f>'DATOS MENSUALES'!E751</f>
        <v>0.202004845999</v>
      </c>
      <c r="D40" s="22">
        <f>'DATOS MENSUALES'!E752</f>
        <v>0.330080514008</v>
      </c>
      <c r="E40" s="22">
        <f>'DATOS MENSUALES'!E753</f>
        <v>0.301863452778</v>
      </c>
      <c r="F40" s="22">
        <f>'DATOS MENSUALES'!E754</f>
        <v>0.257273011152</v>
      </c>
      <c r="G40" s="22">
        <f>'DATOS MENSUALES'!E755</f>
        <v>0.21888935901</v>
      </c>
      <c r="H40" s="22">
        <f>'DATOS MENSUALES'!E756</f>
        <v>0.17934813687</v>
      </c>
      <c r="I40" s="22">
        <f>'DATOS MENSUALES'!E757</f>
        <v>0.079878156658</v>
      </c>
      <c r="J40" s="22">
        <f>'DATOS MENSUALES'!E758</f>
        <v>0.038190067284</v>
      </c>
      <c r="K40" s="22">
        <f>'DATOS MENSUALES'!E759</f>
        <v>0.0174119028</v>
      </c>
      <c r="L40" s="22">
        <f>'DATOS MENSUALES'!E760</f>
        <v>0.012095674053</v>
      </c>
      <c r="M40" s="22">
        <f>'DATOS MENSUALES'!E761</f>
        <v>0.021587661612</v>
      </c>
      <c r="N40" s="22">
        <f t="shared" si="11"/>
        <v>1.7403430906520003</v>
      </c>
      <c r="O40" s="23"/>
      <c r="P40" s="60">
        <f t="shared" si="12"/>
        <v>-0.00016172269597325065</v>
      </c>
      <c r="Q40" s="60">
        <f t="shared" si="14"/>
        <v>1.812842231985792E-08</v>
      </c>
      <c r="R40" s="60">
        <f t="shared" si="15"/>
        <v>-3.3799165810243964E-07</v>
      </c>
      <c r="S40" s="60">
        <f t="shared" si="16"/>
        <v>6.24359761354422E-08</v>
      </c>
      <c r="T40" s="60">
        <f t="shared" si="17"/>
        <v>-6.4024358440664335E-06</v>
      </c>
      <c r="U40" s="60">
        <f t="shared" si="18"/>
        <v>-0.0003918418769824993</v>
      </c>
      <c r="V40" s="60">
        <f t="shared" si="19"/>
        <v>-0.00776287076537083</v>
      </c>
      <c r="W40" s="60">
        <f t="shared" si="20"/>
        <v>-0.013176927080505982</v>
      </c>
      <c r="X40" s="60">
        <f t="shared" si="21"/>
        <v>-0.005216981479040962</v>
      </c>
      <c r="Y40" s="60">
        <f t="shared" si="22"/>
        <v>-0.0010518402418293017</v>
      </c>
      <c r="Z40" s="60">
        <f t="shared" si="23"/>
        <v>-0.0001711911802196061</v>
      </c>
      <c r="AA40" s="60">
        <f t="shared" si="24"/>
        <v>-2.325039241235248E-05</v>
      </c>
      <c r="AB40" s="60">
        <f t="shared" si="25"/>
        <v>-0.8305864579724256</v>
      </c>
    </row>
    <row r="41" spans="1:28" s="24" customFormat="1" ht="12.75">
      <c r="A41" s="21" t="s">
        <v>91</v>
      </c>
      <c r="B41" s="22">
        <f>'DATOS MENSUALES'!E762</f>
        <v>0.157249668132</v>
      </c>
      <c r="C41" s="22">
        <f>'DATOS MENSUALES'!E763</f>
        <v>0.099132801036</v>
      </c>
      <c r="D41" s="22">
        <f>'DATOS MENSUALES'!E764</f>
        <v>0.067979118996</v>
      </c>
      <c r="E41" s="22">
        <f>'DATOS MENSUALES'!E765</f>
        <v>0.414715712199</v>
      </c>
      <c r="F41" s="22">
        <f>'DATOS MENSUALES'!E766</f>
        <v>0.405340640075</v>
      </c>
      <c r="G41" s="22">
        <f>'DATOS MENSUALES'!E767</f>
        <v>0.523095550908</v>
      </c>
      <c r="H41" s="22">
        <f>'DATOS MENSUALES'!E768</f>
        <v>0.698050850792</v>
      </c>
      <c r="I41" s="22">
        <f>'DATOS MENSUALES'!E769</f>
        <v>0.455207277258</v>
      </c>
      <c r="J41" s="22">
        <f>'DATOS MENSUALES'!E770</f>
        <v>0.265075918316</v>
      </c>
      <c r="K41" s="22">
        <f>'DATOS MENSUALES'!E771</f>
        <v>0.10618438851</v>
      </c>
      <c r="L41" s="22">
        <f>'DATOS MENSUALES'!E772</f>
        <v>0.051628912328</v>
      </c>
      <c r="M41" s="22">
        <f>'DATOS MENSUALES'!E773</f>
        <v>0.026812933458</v>
      </c>
      <c r="N41" s="22">
        <f t="shared" si="11"/>
        <v>3.2704737720079993</v>
      </c>
      <c r="O41" s="23"/>
      <c r="P41" s="60">
        <f t="shared" si="12"/>
        <v>9.323139942453378E-06</v>
      </c>
      <c r="Q41" s="60">
        <f t="shared" si="14"/>
        <v>-0.0010073706060871952</v>
      </c>
      <c r="R41" s="60">
        <f t="shared" si="15"/>
        <v>-0.019479691385802918</v>
      </c>
      <c r="S41" s="60">
        <f t="shared" si="16"/>
        <v>0.001594208008389113</v>
      </c>
      <c r="T41" s="60">
        <f t="shared" si="17"/>
        <v>0.0021716929609455994</v>
      </c>
      <c r="U41" s="60">
        <f t="shared" si="18"/>
        <v>0.01233118122450321</v>
      </c>
      <c r="V41" s="60">
        <f t="shared" si="19"/>
        <v>0.03298309213710881</v>
      </c>
      <c r="W41" s="60">
        <f t="shared" si="20"/>
        <v>0.0026933790251418292</v>
      </c>
      <c r="X41" s="60">
        <f t="shared" si="21"/>
        <v>0.0001526983949084422</v>
      </c>
      <c r="Y41" s="60">
        <f t="shared" si="22"/>
        <v>-2.159942568977614E-06</v>
      </c>
      <c r="Z41" s="60">
        <f t="shared" si="23"/>
        <v>-4.090189105528531E-06</v>
      </c>
      <c r="AA41" s="60">
        <f t="shared" si="24"/>
        <v>-1.2675782359044605E-05</v>
      </c>
      <c r="AB41" s="60">
        <f t="shared" si="25"/>
        <v>0.20551453200883765</v>
      </c>
    </row>
    <row r="42" spans="1:28" s="24" customFormat="1" ht="12.75">
      <c r="A42" s="21" t="s">
        <v>92</v>
      </c>
      <c r="B42" s="22">
        <f>'DATOS MENSUALES'!E774</f>
        <v>0.144693492948</v>
      </c>
      <c r="C42" s="22">
        <f>'DATOS MENSUALES'!E775</f>
        <v>0.072283222469</v>
      </c>
      <c r="D42" s="22">
        <f>'DATOS MENSUALES'!E776</f>
        <v>0.062185801475</v>
      </c>
      <c r="E42" s="22">
        <f>'DATOS MENSUALES'!E777</f>
        <v>0.036816096356</v>
      </c>
      <c r="F42" s="22">
        <f>'DATOS MENSUALES'!E778</f>
        <v>0.026641194332</v>
      </c>
      <c r="G42" s="22">
        <f>'DATOS MENSUALES'!E779</f>
        <v>0.05231854755</v>
      </c>
      <c r="H42" s="22">
        <f>'DATOS MENSUALES'!E780</f>
        <v>0.07479727164</v>
      </c>
      <c r="I42" s="22">
        <f>'DATOS MENSUALES'!E781</f>
        <v>0.054810118818</v>
      </c>
      <c r="J42" s="22">
        <f>'DATOS MENSUALES'!E782</f>
        <v>0.042049828964</v>
      </c>
      <c r="K42" s="22">
        <f>'DATOS MENSUALES'!E783</f>
        <v>0.031475422952</v>
      </c>
      <c r="L42" s="22">
        <f>'DATOS MENSUALES'!E784</f>
        <v>0.022704377906</v>
      </c>
      <c r="M42" s="22">
        <f>'DATOS MENSUALES'!E785</f>
        <v>0.014144578582</v>
      </c>
      <c r="N42" s="22">
        <f>SUM(B42:M42)</f>
        <v>0.6349199539920001</v>
      </c>
      <c r="O42" s="23"/>
      <c r="P42" s="60">
        <f t="shared" si="12"/>
        <v>6.121090767359956E-07</v>
      </c>
      <c r="Q42" s="60">
        <f t="shared" si="14"/>
        <v>-0.0020529669354266947</v>
      </c>
      <c r="R42" s="60">
        <f t="shared" si="15"/>
        <v>-0.02076523632213215</v>
      </c>
      <c r="S42" s="60">
        <f t="shared" si="16"/>
        <v>-0.01779597785981451</v>
      </c>
      <c r="T42" s="60">
        <f t="shared" si="17"/>
        <v>-0.015475577727302589</v>
      </c>
      <c r="U42" s="60">
        <f t="shared" si="18"/>
        <v>-0.013780342129555954</v>
      </c>
      <c r="V42" s="60">
        <f t="shared" si="19"/>
        <v>-0.02769572428895528</v>
      </c>
      <c r="W42" s="60">
        <f t="shared" si="20"/>
        <v>-0.017833466243509878</v>
      </c>
      <c r="X42" s="60">
        <f t="shared" si="21"/>
        <v>-0.004876369154450699</v>
      </c>
      <c r="Y42" s="60">
        <f t="shared" si="22"/>
        <v>-0.000673038021061237</v>
      </c>
      <c r="Z42" s="60">
        <f t="shared" si="23"/>
        <v>-9.0621490013354E-05</v>
      </c>
      <c r="AA42" s="60">
        <f t="shared" si="24"/>
        <v>-4.659607648087831E-05</v>
      </c>
      <c r="AB42" s="60">
        <f t="shared" si="25"/>
        <v>-8.557562566028533</v>
      </c>
    </row>
    <row r="43" spans="1:28" s="24" customFormat="1" ht="12.75">
      <c r="A43" s="21" t="s">
        <v>93</v>
      </c>
      <c r="B43" s="22">
        <f>'DATOS MENSUALES'!E786</f>
        <v>0.345580404708</v>
      </c>
      <c r="C43" s="22">
        <f>'DATOS MENSUALES'!E787</f>
        <v>0.216195303492</v>
      </c>
      <c r="D43" s="22">
        <f>'DATOS MENSUALES'!E788</f>
        <v>0.266074015892</v>
      </c>
      <c r="E43" s="22">
        <f>'DATOS MENSUALES'!E789</f>
        <v>0.109947958476</v>
      </c>
      <c r="F43" s="22">
        <f>'DATOS MENSUALES'!E790</f>
        <v>0.197440650729</v>
      </c>
      <c r="G43" s="22">
        <f>'DATOS MENSUALES'!E791</f>
        <v>0.286851976509</v>
      </c>
      <c r="H43" s="22">
        <f>'DATOS MENSUALES'!E792</f>
        <v>0.27560517831</v>
      </c>
      <c r="I43" s="22">
        <f>'DATOS MENSUALES'!E793</f>
        <v>0.159510026432</v>
      </c>
      <c r="J43" s="22">
        <f>'DATOS MENSUALES'!E794</f>
        <v>0.188891756592</v>
      </c>
      <c r="K43" s="22">
        <f>'DATOS MENSUALES'!E795</f>
        <v>0.088663208348</v>
      </c>
      <c r="L43" s="22">
        <f>'DATOS MENSUALES'!E796</f>
        <v>0.044050650948</v>
      </c>
      <c r="M43" s="22">
        <f>'DATOS MENSUALES'!E797</f>
        <v>0.0263947656</v>
      </c>
      <c r="N43" s="22">
        <f>SUM(B43:M43)</f>
        <v>2.205205896036</v>
      </c>
      <c r="O43" s="23"/>
      <c r="P43" s="60">
        <f t="shared" si="12"/>
        <v>0.009178900405213176</v>
      </c>
      <c r="Q43" s="60">
        <f t="shared" si="14"/>
        <v>4.7563944019572466E-06</v>
      </c>
      <c r="R43" s="60">
        <f t="shared" si="15"/>
        <v>-0.00035749166059106263</v>
      </c>
      <c r="S43" s="60">
        <f t="shared" si="16"/>
        <v>-0.006639196657303395</v>
      </c>
      <c r="T43" s="60">
        <f t="shared" si="17"/>
        <v>-0.0004819100515854633</v>
      </c>
      <c r="U43" s="60">
        <f t="shared" si="18"/>
        <v>-1.417185962629443E-07</v>
      </c>
      <c r="V43" s="60">
        <f t="shared" si="19"/>
        <v>-0.0010533318412806873</v>
      </c>
      <c r="W43" s="60">
        <f t="shared" si="20"/>
        <v>-0.003837704837872363</v>
      </c>
      <c r="X43" s="60">
        <f t="shared" si="21"/>
        <v>-1.1750522749332846E-05</v>
      </c>
      <c r="Y43" s="60">
        <f t="shared" si="22"/>
        <v>-2.8226845863371696E-05</v>
      </c>
      <c r="Z43" s="60">
        <f t="shared" si="23"/>
        <v>-1.309534585522181E-05</v>
      </c>
      <c r="AA43" s="60">
        <f t="shared" si="24"/>
        <v>-1.3370093363201536E-05</v>
      </c>
      <c r="AB43" s="60">
        <f t="shared" si="25"/>
        <v>-0.10726539343034666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0.0871993496836021</v>
      </c>
      <c r="Q44" s="61">
        <f aca="true" t="shared" si="26" ref="Q44:AB44">SUM(Q18:Q43)</f>
        <v>0.2189977277085781</v>
      </c>
      <c r="R44" s="61">
        <f t="shared" si="26"/>
        <v>4.913550644443668</v>
      </c>
      <c r="S44" s="61">
        <f t="shared" si="26"/>
        <v>2.103017831886114</v>
      </c>
      <c r="T44" s="61">
        <f t="shared" si="26"/>
        <v>0.37915683909282927</v>
      </c>
      <c r="U44" s="61">
        <f t="shared" si="26"/>
        <v>1.9287900226591028</v>
      </c>
      <c r="V44" s="61">
        <f t="shared" si="26"/>
        <v>2.341684829588963</v>
      </c>
      <c r="W44" s="61">
        <f t="shared" si="26"/>
        <v>1.4249544917149095</v>
      </c>
      <c r="X44" s="61">
        <f t="shared" si="26"/>
        <v>1.4515444425629067</v>
      </c>
      <c r="Y44" s="61">
        <f t="shared" si="26"/>
        <v>0.1562762242906927</v>
      </c>
      <c r="Z44" s="61">
        <f t="shared" si="26"/>
        <v>0.009165421964190148</v>
      </c>
      <c r="AA44" s="61">
        <f t="shared" si="26"/>
        <v>0.0006356762489995244</v>
      </c>
      <c r="AB44" s="61">
        <f t="shared" si="26"/>
        <v>291.01224135567537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2009-04-14T10:01:08Z</dcterms:modified>
  <cp:category/>
  <cp:version/>
  <cp:contentType/>
  <cp:contentStatus/>
</cp:coreProperties>
</file>