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<sst xmlns="http://schemas.openxmlformats.org/spreadsheetml/2006/main" count="1362" uniqueCount="135">
  <si>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316</t>
  </si>
  <si>
    <t xml:space="preserve"> Río Merdancho desde confluencia con río Villares hasta confluencia con río Duero, y río Villares, río Viejo y arroyo de la Caseta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</si>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</sst>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622850"/>
        <c:axId val="44734739"/>
      </c:lineChart>
      <c:dateAx>
        <c:axId val="64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0"/>
        <c:majorUnit val="1"/>
        <c:majorTimeUnit val="years"/>
        <c:noMultiLvlLbl val="0"/>
      </c:dateAx>
      <c:valAx>
        <c:axId val="447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54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2039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825782"/>
        <c:axId val="37561127"/>
      </c:lineChart>
      <c:date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0"/>
        <c:majorUnit val="1"/>
        <c:majorTimeUnit val="years"/>
        <c:noMultiLvlLbl val="0"/>
      </c:date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05824"/>
        <c:axId val="22552417"/>
      </c:barChart>
      <c:cat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5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324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74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</v>
      </c>
      <c r="C2" s="5">
        <v>1940</v>
      </c>
      <c r="D2" s="5">
        <v>10</v>
      </c>
      <c r="E2" s="28">
        <v>0.3685326</v>
      </c>
      <c r="F2" s="28">
        <v>1.4049224</v>
      </c>
      <c r="H2" t="s">
        <v>130</v>
      </c>
      <c r="I2" t="s">
        <v>133</v>
      </c>
    </row>
    <row r="3" spans="1:9" ht="12.75">
      <c r="A3" s="30" t="s">
        <v>0</v>
      </c>
      <c r="B3" s="30">
        <v>3</v>
      </c>
      <c r="C3" s="5">
        <v>1940</v>
      </c>
      <c r="D3" s="5">
        <v>11</v>
      </c>
      <c r="E3" s="28">
        <v>0.634133</v>
      </c>
      <c r="F3" s="28">
        <v>2.0372526</v>
      </c>
      <c r="H3" t="s">
        <v>131</v>
      </c>
      <c r="I3" t="s">
        <v>132</v>
      </c>
    </row>
    <row r="4" spans="1:14" ht="12.75">
      <c r="A4" s="30" t="s">
        <v>0</v>
      </c>
      <c r="B4" s="30">
        <v>3</v>
      </c>
      <c r="C4" s="5">
        <v>1940</v>
      </c>
      <c r="D4" s="5">
        <v>12</v>
      </c>
      <c r="E4" s="28">
        <v>0.5559272</v>
      </c>
      <c r="F4" s="28">
        <v>1.5975928000000001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</v>
      </c>
      <c r="C5" s="5">
        <v>1941</v>
      </c>
      <c r="D5" s="5">
        <v>1</v>
      </c>
      <c r="E5" s="28">
        <v>0.9349599</v>
      </c>
      <c r="F5" s="28">
        <v>2.3726915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</v>
      </c>
      <c r="C6" s="5">
        <v>1941</v>
      </c>
      <c r="D6" s="5">
        <v>2</v>
      </c>
      <c r="E6" s="28">
        <v>2.2030335</v>
      </c>
      <c r="F6" s="28">
        <v>7.618591800000001</v>
      </c>
      <c r="I6" s="26"/>
      <c r="J6" s="36">
        <f>AVERAGE(E2:E793)*12</f>
        <v>9.011077322727262</v>
      </c>
      <c r="K6" s="36">
        <f>AVERAGE(F2:F793)*12</f>
        <v>27.742981489393962</v>
      </c>
      <c r="L6" t="s">
        <v>104</v>
      </c>
    </row>
    <row r="7" spans="1:12" ht="12.75">
      <c r="A7" s="30" t="s">
        <v>0</v>
      </c>
      <c r="B7" s="30">
        <v>3</v>
      </c>
      <c r="C7" s="5">
        <v>1941</v>
      </c>
      <c r="D7" s="5">
        <v>3</v>
      </c>
      <c r="E7" s="28">
        <v>2.5814514</v>
      </c>
      <c r="F7" s="28">
        <v>8.174596099999999</v>
      </c>
      <c r="J7" s="36">
        <f>AVERAGE(E482:E793)*12</f>
        <v>8.702142603846152</v>
      </c>
      <c r="K7" s="36">
        <f>AVERAGE(F482:F793)*12</f>
        <v>26.82376994999999</v>
      </c>
      <c r="L7" t="s">
        <v>105</v>
      </c>
    </row>
    <row r="8" spans="1:6" ht="12.75">
      <c r="A8" s="30" t="s">
        <v>0</v>
      </c>
      <c r="B8" s="30">
        <v>3</v>
      </c>
      <c r="C8" s="5">
        <v>1941</v>
      </c>
      <c r="D8" s="5">
        <v>4</v>
      </c>
      <c r="E8" s="28">
        <v>2.4183276</v>
      </c>
      <c r="F8" s="28">
        <v>7.6600628</v>
      </c>
    </row>
    <row r="9" spans="1:6" ht="12.75">
      <c r="A9" s="30" t="s">
        <v>0</v>
      </c>
      <c r="B9" s="30">
        <v>3</v>
      </c>
      <c r="C9" s="5">
        <v>1941</v>
      </c>
      <c r="D9" s="5">
        <v>5</v>
      </c>
      <c r="E9" s="28">
        <v>2.8309626</v>
      </c>
      <c r="F9" s="28">
        <v>8.6792679</v>
      </c>
    </row>
    <row r="10" spans="1:6" ht="12.75">
      <c r="A10" s="30" t="s">
        <v>0</v>
      </c>
      <c r="B10" s="30">
        <v>3</v>
      </c>
      <c r="C10" s="5">
        <v>1941</v>
      </c>
      <c r="D10" s="5">
        <v>6</v>
      </c>
      <c r="E10" s="28">
        <v>1.9955176</v>
      </c>
      <c r="F10" s="28">
        <v>5.7939162</v>
      </c>
    </row>
    <row r="11" spans="1:11" ht="12.75">
      <c r="A11" s="30" t="s">
        <v>0</v>
      </c>
      <c r="B11" s="30">
        <v>3</v>
      </c>
      <c r="C11" s="5">
        <v>1941</v>
      </c>
      <c r="D11" s="5">
        <v>7</v>
      </c>
      <c r="E11" s="28">
        <v>1.2642903</v>
      </c>
      <c r="F11" s="28">
        <v>3.6801808000000005</v>
      </c>
      <c r="K11" s="34"/>
    </row>
    <row r="12" spans="1:6" ht="12.75">
      <c r="A12" s="30" t="s">
        <v>0</v>
      </c>
      <c r="B12" s="30">
        <v>3</v>
      </c>
      <c r="C12" s="5">
        <v>1941</v>
      </c>
      <c r="D12" s="5">
        <v>8</v>
      </c>
      <c r="E12" s="28">
        <v>0.7271988</v>
      </c>
      <c r="F12" s="28">
        <v>2.1412452</v>
      </c>
    </row>
    <row r="13" spans="1:6" ht="12.75">
      <c r="A13" s="30" t="s">
        <v>0</v>
      </c>
      <c r="B13" s="30">
        <v>3</v>
      </c>
      <c r="C13" s="5">
        <v>1941</v>
      </c>
      <c r="D13" s="5">
        <v>9</v>
      </c>
      <c r="E13" s="28">
        <v>0.4948864</v>
      </c>
      <c r="F13" s="28">
        <v>1.4833144</v>
      </c>
    </row>
    <row r="14" spans="1:6" ht="12.75">
      <c r="A14" s="30" t="s">
        <v>0</v>
      </c>
      <c r="B14" s="30">
        <v>3</v>
      </c>
      <c r="C14" s="5">
        <v>1941</v>
      </c>
      <c r="D14" s="5">
        <v>10</v>
      </c>
      <c r="E14" s="28">
        <v>0.3122064</v>
      </c>
      <c r="F14" s="28">
        <v>0.9327311999999999</v>
      </c>
    </row>
    <row r="15" spans="1:6" ht="12.75">
      <c r="A15" s="30" t="s">
        <v>0</v>
      </c>
      <c r="B15" s="30">
        <v>3</v>
      </c>
      <c r="C15" s="5">
        <v>1941</v>
      </c>
      <c r="D15" s="5">
        <v>11</v>
      </c>
      <c r="E15" s="28">
        <v>0.36801</v>
      </c>
      <c r="F15" s="28">
        <v>1.1745</v>
      </c>
    </row>
    <row r="16" spans="1:6" ht="12.75">
      <c r="A16" s="30" t="s">
        <v>0</v>
      </c>
      <c r="B16" s="30">
        <v>3</v>
      </c>
      <c r="C16" s="5">
        <v>1941</v>
      </c>
      <c r="D16" s="5">
        <v>12</v>
      </c>
      <c r="E16" s="28">
        <v>0.3153624</v>
      </c>
      <c r="F16" s="28">
        <v>0.9218886</v>
      </c>
    </row>
    <row r="17" spans="1:6" ht="12.75">
      <c r="A17" s="30" t="s">
        <v>0</v>
      </c>
      <c r="B17" s="30">
        <v>3</v>
      </c>
      <c r="C17" s="5">
        <v>1942</v>
      </c>
      <c r="D17" s="5">
        <v>1</v>
      </c>
      <c r="E17" s="28">
        <v>0.2684047</v>
      </c>
      <c r="F17" s="28">
        <v>0.7914588</v>
      </c>
    </row>
    <row r="18" spans="1:6" ht="12.75">
      <c r="A18" s="30" t="s">
        <v>0</v>
      </c>
      <c r="B18" s="30">
        <v>3</v>
      </c>
      <c r="C18" s="5">
        <v>1942</v>
      </c>
      <c r="D18" s="5">
        <v>2</v>
      </c>
      <c r="E18" s="28">
        <v>0.251784</v>
      </c>
      <c r="F18" s="28">
        <v>0.7368179</v>
      </c>
    </row>
    <row r="19" spans="1:6" ht="12.75">
      <c r="A19" s="30" t="s">
        <v>0</v>
      </c>
      <c r="B19" s="30">
        <v>3</v>
      </c>
      <c r="C19" s="5">
        <v>1942</v>
      </c>
      <c r="D19" s="5">
        <v>3</v>
      </c>
      <c r="E19" s="28">
        <v>0.5274288</v>
      </c>
      <c r="F19" s="28">
        <v>1.5584157</v>
      </c>
    </row>
    <row r="20" spans="1:6" ht="12.75">
      <c r="A20" s="30" t="s">
        <v>0</v>
      </c>
      <c r="B20" s="30">
        <v>3</v>
      </c>
      <c r="C20" s="5">
        <v>1942</v>
      </c>
      <c r="D20" s="5">
        <v>4</v>
      </c>
      <c r="E20" s="28">
        <v>0.6524298</v>
      </c>
      <c r="F20" s="28">
        <v>2.2153032</v>
      </c>
    </row>
    <row r="21" spans="1:6" ht="12.75">
      <c r="A21" s="30" t="s">
        <v>0</v>
      </c>
      <c r="B21" s="30">
        <v>3</v>
      </c>
      <c r="C21" s="5">
        <v>1942</v>
      </c>
      <c r="D21" s="5">
        <v>5</v>
      </c>
      <c r="E21" s="28">
        <v>0.6553648</v>
      </c>
      <c r="F21" s="28">
        <v>1.9298864</v>
      </c>
    </row>
    <row r="22" spans="1:6" ht="12.75">
      <c r="A22" s="30" t="s">
        <v>0</v>
      </c>
      <c r="B22" s="30">
        <v>3</v>
      </c>
      <c r="C22" s="5">
        <v>1942</v>
      </c>
      <c r="D22" s="5">
        <v>6</v>
      </c>
      <c r="E22" s="28">
        <v>0.6350727</v>
      </c>
      <c r="F22" s="28">
        <v>1.8607383</v>
      </c>
    </row>
    <row r="23" spans="1:6" ht="12.75">
      <c r="A23" s="30" t="s">
        <v>0</v>
      </c>
      <c r="B23" s="30">
        <v>3</v>
      </c>
      <c r="C23" s="5">
        <v>1942</v>
      </c>
      <c r="D23" s="5">
        <v>7</v>
      </c>
      <c r="E23" s="28">
        <v>0.4006912</v>
      </c>
      <c r="F23" s="28">
        <v>1.1640272</v>
      </c>
    </row>
    <row r="24" spans="1:6" ht="12.75">
      <c r="A24" s="30" t="s">
        <v>0</v>
      </c>
      <c r="B24" s="30">
        <v>3</v>
      </c>
      <c r="C24" s="5">
        <v>1942</v>
      </c>
      <c r="D24" s="5">
        <v>8</v>
      </c>
      <c r="E24" s="28">
        <v>0.2657225</v>
      </c>
      <c r="F24" s="28">
        <v>0.7856585</v>
      </c>
    </row>
    <row r="25" spans="1:6" ht="12.75">
      <c r="A25" s="30" t="s">
        <v>0</v>
      </c>
      <c r="B25" s="30">
        <v>3</v>
      </c>
      <c r="C25" s="5">
        <v>1942</v>
      </c>
      <c r="D25" s="5">
        <v>9</v>
      </c>
      <c r="E25" s="28">
        <v>0.27654</v>
      </c>
      <c r="F25" s="28">
        <v>0.8098013</v>
      </c>
    </row>
    <row r="26" spans="1:6" ht="12.75">
      <c r="A26" s="30" t="s">
        <v>0</v>
      </c>
      <c r="B26" s="30">
        <v>3</v>
      </c>
      <c r="C26" s="5">
        <v>1942</v>
      </c>
      <c r="D26" s="5">
        <v>10</v>
      </c>
      <c r="E26" s="28">
        <v>0.2977173</v>
      </c>
      <c r="F26" s="28">
        <v>0.8972163</v>
      </c>
    </row>
    <row r="27" spans="1:6" ht="12.75">
      <c r="A27" s="30" t="s">
        <v>0</v>
      </c>
      <c r="B27" s="30">
        <v>3</v>
      </c>
      <c r="C27" s="5">
        <v>1942</v>
      </c>
      <c r="D27" s="5">
        <v>11</v>
      </c>
      <c r="E27" s="28">
        <v>0.3179723</v>
      </c>
      <c r="F27" s="28">
        <v>0.9239313</v>
      </c>
    </row>
    <row r="28" spans="1:6" ht="12.75">
      <c r="A28" s="30" t="s">
        <v>0</v>
      </c>
      <c r="B28" s="30">
        <v>3</v>
      </c>
      <c r="C28" s="5">
        <v>1942</v>
      </c>
      <c r="D28" s="5">
        <v>12</v>
      </c>
      <c r="E28" s="28">
        <v>0.4189875</v>
      </c>
      <c r="F28" s="28">
        <v>1.3061237</v>
      </c>
    </row>
    <row r="29" spans="1:6" ht="12.75">
      <c r="A29" s="30" t="s">
        <v>0</v>
      </c>
      <c r="B29" s="30">
        <v>3</v>
      </c>
      <c r="C29" s="5">
        <v>1943</v>
      </c>
      <c r="D29" s="5">
        <v>1</v>
      </c>
      <c r="E29" s="28">
        <v>1.2226348</v>
      </c>
      <c r="F29" s="28">
        <v>3.7966028</v>
      </c>
    </row>
    <row r="30" spans="1:6" ht="12.75">
      <c r="A30" s="30" t="s">
        <v>0</v>
      </c>
      <c r="B30" s="30">
        <v>3</v>
      </c>
      <c r="C30" s="5">
        <v>1943</v>
      </c>
      <c r="D30" s="5">
        <v>2</v>
      </c>
      <c r="E30" s="28">
        <v>1.0139976</v>
      </c>
      <c r="F30" s="28">
        <v>2.8691523</v>
      </c>
    </row>
    <row r="31" spans="1:6" ht="12.75">
      <c r="A31" s="30" t="s">
        <v>0</v>
      </c>
      <c r="B31" s="30">
        <v>3</v>
      </c>
      <c r="C31" s="5">
        <v>1943</v>
      </c>
      <c r="D31" s="5">
        <v>3</v>
      </c>
      <c r="E31" s="28">
        <v>0.8023343</v>
      </c>
      <c r="F31" s="28">
        <v>2.3179883</v>
      </c>
    </row>
    <row r="32" spans="1:6" ht="12.75">
      <c r="A32" s="30" t="s">
        <v>0</v>
      </c>
      <c r="B32" s="30">
        <v>3</v>
      </c>
      <c r="C32" s="5">
        <v>1943</v>
      </c>
      <c r="D32" s="5">
        <v>4</v>
      </c>
      <c r="E32" s="28">
        <v>1.0538919</v>
      </c>
      <c r="F32" s="28">
        <v>3.4799652</v>
      </c>
    </row>
    <row r="33" spans="1:6" ht="12.75">
      <c r="A33" s="30" t="s">
        <v>0</v>
      </c>
      <c r="B33" s="30">
        <v>3</v>
      </c>
      <c r="C33" s="5">
        <v>1943</v>
      </c>
      <c r="D33" s="5">
        <v>5</v>
      </c>
      <c r="E33" s="28">
        <v>0.8470073</v>
      </c>
      <c r="F33" s="28">
        <v>2.3955649</v>
      </c>
    </row>
    <row r="34" spans="1:6" ht="12.75">
      <c r="A34" s="30" t="s">
        <v>0</v>
      </c>
      <c r="B34" s="30">
        <v>3</v>
      </c>
      <c r="C34" s="5">
        <v>1943</v>
      </c>
      <c r="D34" s="5">
        <v>6</v>
      </c>
      <c r="E34" s="28">
        <v>0.518103</v>
      </c>
      <c r="F34" s="28">
        <v>1.47322</v>
      </c>
    </row>
    <row r="35" spans="1:6" ht="12.75">
      <c r="A35" s="30" t="s">
        <v>0</v>
      </c>
      <c r="B35" s="30">
        <v>3</v>
      </c>
      <c r="C35" s="5">
        <v>1943</v>
      </c>
      <c r="D35" s="5">
        <v>7</v>
      </c>
      <c r="E35" s="28">
        <v>0.3830043</v>
      </c>
      <c r="F35" s="28">
        <v>1.1382</v>
      </c>
    </row>
    <row r="36" spans="1:6" ht="12.75">
      <c r="A36" s="30" t="s">
        <v>0</v>
      </c>
      <c r="B36" s="30">
        <v>3</v>
      </c>
      <c r="C36" s="5">
        <v>1943</v>
      </c>
      <c r="D36" s="5">
        <v>8</v>
      </c>
      <c r="E36" s="28">
        <v>0.2688677</v>
      </c>
      <c r="F36" s="28">
        <v>0.7768710000000001</v>
      </c>
    </row>
    <row r="37" spans="1:6" ht="12.75">
      <c r="A37" s="30" t="s">
        <v>0</v>
      </c>
      <c r="B37" s="30">
        <v>3</v>
      </c>
      <c r="C37" s="5">
        <v>1943</v>
      </c>
      <c r="D37" s="5">
        <v>9</v>
      </c>
      <c r="E37" s="28">
        <v>0.2199954</v>
      </c>
      <c r="F37" s="28">
        <v>0.6393432</v>
      </c>
    </row>
    <row r="38" spans="1:6" ht="12.75">
      <c r="A38" s="30" t="s">
        <v>0</v>
      </c>
      <c r="B38" s="30">
        <v>3</v>
      </c>
      <c r="C38" s="5">
        <v>1943</v>
      </c>
      <c r="D38" s="5">
        <v>10</v>
      </c>
      <c r="E38" s="28">
        <v>0.2787916</v>
      </c>
      <c r="F38" s="28">
        <v>0.821347</v>
      </c>
    </row>
    <row r="39" spans="1:6" ht="12.75">
      <c r="A39" s="30" t="s">
        <v>0</v>
      </c>
      <c r="B39" s="30">
        <v>3</v>
      </c>
      <c r="C39" s="5">
        <v>1943</v>
      </c>
      <c r="D39" s="5">
        <v>11</v>
      </c>
      <c r="E39" s="28">
        <v>0.3810792</v>
      </c>
      <c r="F39" s="28">
        <v>1.0938642</v>
      </c>
    </row>
    <row r="40" spans="1:6" ht="12.75">
      <c r="A40" s="30" t="s">
        <v>0</v>
      </c>
      <c r="B40" s="30">
        <v>3</v>
      </c>
      <c r="C40" s="5">
        <v>1943</v>
      </c>
      <c r="D40" s="5">
        <v>12</v>
      </c>
      <c r="E40" s="28">
        <v>0.3659754</v>
      </c>
      <c r="F40" s="28">
        <v>1.1230746</v>
      </c>
    </row>
    <row r="41" spans="1:6" ht="12.75">
      <c r="A41" s="30" t="s">
        <v>0</v>
      </c>
      <c r="B41" s="30">
        <v>3</v>
      </c>
      <c r="C41" s="5">
        <v>1944</v>
      </c>
      <c r="D41" s="5">
        <v>1</v>
      </c>
      <c r="E41" s="28">
        <v>0.2896935</v>
      </c>
      <c r="F41" s="28">
        <v>0.8364659999999999</v>
      </c>
    </row>
    <row r="42" spans="1:6" ht="12.75">
      <c r="A42" s="30" t="s">
        <v>0</v>
      </c>
      <c r="B42" s="30">
        <v>3</v>
      </c>
      <c r="C42" s="5">
        <v>1944</v>
      </c>
      <c r="D42" s="5">
        <v>2</v>
      </c>
      <c r="E42" s="28">
        <v>0.194728</v>
      </c>
      <c r="F42" s="28">
        <v>0.569001</v>
      </c>
    </row>
    <row r="43" spans="1:6" ht="12.75">
      <c r="A43" s="30" t="s">
        <v>0</v>
      </c>
      <c r="B43" s="30">
        <v>3</v>
      </c>
      <c r="C43" s="5">
        <v>1944</v>
      </c>
      <c r="D43" s="5">
        <v>3</v>
      </c>
      <c r="E43" s="28">
        <v>0.2735028</v>
      </c>
      <c r="F43" s="28">
        <v>0.7986103</v>
      </c>
    </row>
    <row r="44" spans="1:6" ht="12.75">
      <c r="A44" s="30" t="s">
        <v>0</v>
      </c>
      <c r="B44" s="30">
        <v>3</v>
      </c>
      <c r="C44" s="5">
        <v>1944</v>
      </c>
      <c r="D44" s="5">
        <v>4</v>
      </c>
      <c r="E44" s="28">
        <v>0.4555764</v>
      </c>
      <c r="F44" s="28">
        <v>1.3761333</v>
      </c>
    </row>
    <row r="45" spans="1:6" ht="12.75">
      <c r="A45" s="30" t="s">
        <v>0</v>
      </c>
      <c r="B45" s="30">
        <v>3</v>
      </c>
      <c r="C45" s="5">
        <v>1944</v>
      </c>
      <c r="D45" s="5">
        <v>5</v>
      </c>
      <c r="E45" s="28">
        <v>0.4812612</v>
      </c>
      <c r="F45" s="28">
        <v>1.4452463999999998</v>
      </c>
    </row>
    <row r="46" spans="1:6" ht="12.75">
      <c r="A46" s="30" t="s">
        <v>0</v>
      </c>
      <c r="B46" s="30">
        <v>3</v>
      </c>
      <c r="C46" s="5">
        <v>1944</v>
      </c>
      <c r="D46" s="5">
        <v>6</v>
      </c>
      <c r="E46" s="28">
        <v>0.3868592</v>
      </c>
      <c r="F46" s="28">
        <v>1.1563264</v>
      </c>
    </row>
    <row r="47" spans="1:6" ht="12.75">
      <c r="A47" s="30" t="s">
        <v>0</v>
      </c>
      <c r="B47" s="30">
        <v>3</v>
      </c>
      <c r="C47" s="5">
        <v>1944</v>
      </c>
      <c r="D47" s="5">
        <v>7</v>
      </c>
      <c r="E47" s="28">
        <v>0.2703388</v>
      </c>
      <c r="F47" s="28">
        <v>0.7787564</v>
      </c>
    </row>
    <row r="48" spans="1:6" ht="12.75">
      <c r="A48" s="30" t="s">
        <v>0</v>
      </c>
      <c r="B48" s="30">
        <v>3</v>
      </c>
      <c r="C48" s="5">
        <v>1944</v>
      </c>
      <c r="D48" s="5">
        <v>8</v>
      </c>
      <c r="E48" s="28">
        <v>0.176978</v>
      </c>
      <c r="F48" s="28">
        <v>0.5136</v>
      </c>
    </row>
    <row r="49" spans="1:6" ht="12.75">
      <c r="A49" s="30" t="s">
        <v>0</v>
      </c>
      <c r="B49" s="30">
        <v>3</v>
      </c>
      <c r="C49" s="5">
        <v>1944</v>
      </c>
      <c r="D49" s="5">
        <v>9</v>
      </c>
      <c r="E49" s="28">
        <v>0.21328</v>
      </c>
      <c r="F49" s="28">
        <v>0.6303799999999999</v>
      </c>
    </row>
    <row r="50" spans="1:6" ht="12.75">
      <c r="A50" s="30" t="s">
        <v>0</v>
      </c>
      <c r="B50" s="30">
        <v>3</v>
      </c>
      <c r="C50" s="5">
        <v>1944</v>
      </c>
      <c r="D50" s="5">
        <v>10</v>
      </c>
      <c r="E50" s="28">
        <v>0.2551986</v>
      </c>
      <c r="F50" s="28">
        <v>0.735318</v>
      </c>
    </row>
    <row r="51" spans="1:6" ht="12.75">
      <c r="A51" s="30" t="s">
        <v>0</v>
      </c>
      <c r="B51" s="30">
        <v>3</v>
      </c>
      <c r="C51" s="5">
        <v>1944</v>
      </c>
      <c r="D51" s="5">
        <v>11</v>
      </c>
      <c r="E51" s="28">
        <v>0.2643194</v>
      </c>
      <c r="F51" s="28">
        <v>0.7708497</v>
      </c>
    </row>
    <row r="52" spans="1:6" ht="12.75">
      <c r="A52" s="30" t="s">
        <v>0</v>
      </c>
      <c r="B52" s="30">
        <v>3</v>
      </c>
      <c r="C52" s="5">
        <v>1944</v>
      </c>
      <c r="D52" s="5">
        <v>12</v>
      </c>
      <c r="E52" s="28">
        <v>0.378624</v>
      </c>
      <c r="F52" s="28">
        <v>1.119168</v>
      </c>
    </row>
    <row r="53" spans="1:6" ht="12.75">
      <c r="A53" s="30" t="s">
        <v>0</v>
      </c>
      <c r="B53" s="30">
        <v>3</v>
      </c>
      <c r="C53" s="5">
        <v>1945</v>
      </c>
      <c r="D53" s="5">
        <v>1</v>
      </c>
      <c r="E53" s="28">
        <v>0.2084984</v>
      </c>
      <c r="F53" s="28">
        <v>0.6008046</v>
      </c>
    </row>
    <row r="54" spans="1:6" ht="12.75">
      <c r="A54" s="30" t="s">
        <v>0</v>
      </c>
      <c r="B54" s="30">
        <v>3</v>
      </c>
      <c r="C54" s="5">
        <v>1945</v>
      </c>
      <c r="D54" s="5">
        <v>2</v>
      </c>
      <c r="E54" s="28">
        <v>0.334554</v>
      </c>
      <c r="F54" s="28">
        <v>0.9846738</v>
      </c>
    </row>
    <row r="55" spans="1:6" ht="12.75">
      <c r="A55" s="30" t="s">
        <v>0</v>
      </c>
      <c r="B55" s="30">
        <v>3</v>
      </c>
      <c r="C55" s="5">
        <v>1945</v>
      </c>
      <c r="D55" s="5">
        <v>3</v>
      </c>
      <c r="E55" s="28">
        <v>0.4063212</v>
      </c>
      <c r="F55" s="28">
        <v>1.1738168</v>
      </c>
    </row>
    <row r="56" spans="1:6" ht="12.75">
      <c r="A56" s="30" t="s">
        <v>0</v>
      </c>
      <c r="B56" s="30">
        <v>3</v>
      </c>
      <c r="C56" s="5">
        <v>1945</v>
      </c>
      <c r="D56" s="5">
        <v>4</v>
      </c>
      <c r="E56" s="28">
        <v>0.4071738</v>
      </c>
      <c r="F56" s="28">
        <v>1.1643742</v>
      </c>
    </row>
    <row r="57" spans="1:6" ht="12.75">
      <c r="A57" s="30" t="s">
        <v>0</v>
      </c>
      <c r="B57" s="30">
        <v>3</v>
      </c>
      <c r="C57" s="5">
        <v>1945</v>
      </c>
      <c r="D57" s="5">
        <v>5</v>
      </c>
      <c r="E57" s="28">
        <v>0.3299345</v>
      </c>
      <c r="F57" s="28">
        <v>0.9404675</v>
      </c>
    </row>
    <row r="58" spans="1:6" ht="12.75">
      <c r="A58" s="30" t="s">
        <v>0</v>
      </c>
      <c r="B58" s="30">
        <v>3</v>
      </c>
      <c r="C58" s="5">
        <v>1945</v>
      </c>
      <c r="D58" s="5">
        <v>6</v>
      </c>
      <c r="E58" s="28">
        <v>0.2757573</v>
      </c>
      <c r="F58" s="28">
        <v>0.7889427</v>
      </c>
    </row>
    <row r="59" spans="1:6" ht="12.75">
      <c r="A59" s="30" t="s">
        <v>0</v>
      </c>
      <c r="B59" s="30">
        <v>3</v>
      </c>
      <c r="C59" s="5">
        <v>1945</v>
      </c>
      <c r="D59" s="5">
        <v>7</v>
      </c>
      <c r="E59" s="28">
        <v>0.1745232</v>
      </c>
      <c r="F59" s="28">
        <v>0.5011188</v>
      </c>
    </row>
    <row r="60" spans="1:6" ht="12.75">
      <c r="A60" s="30" t="s">
        <v>0</v>
      </c>
      <c r="B60" s="30">
        <v>3</v>
      </c>
      <c r="C60" s="5">
        <v>1945</v>
      </c>
      <c r="D60" s="5">
        <v>8</v>
      </c>
      <c r="E60" s="28">
        <v>0.1504976</v>
      </c>
      <c r="F60" s="28">
        <v>0.4398232000000001</v>
      </c>
    </row>
    <row r="61" spans="1:6" ht="12.75">
      <c r="A61" s="30" t="s">
        <v>0</v>
      </c>
      <c r="B61" s="30">
        <v>3</v>
      </c>
      <c r="C61" s="5">
        <v>1945</v>
      </c>
      <c r="D61" s="5">
        <v>9</v>
      </c>
      <c r="E61" s="28">
        <v>0.116063</v>
      </c>
      <c r="F61" s="28">
        <v>0.333508</v>
      </c>
    </row>
    <row r="62" spans="1:6" ht="12.75">
      <c r="A62" s="30" t="s">
        <v>0</v>
      </c>
      <c r="B62" s="30">
        <v>3</v>
      </c>
      <c r="C62" s="5">
        <v>1945</v>
      </c>
      <c r="D62" s="5">
        <v>10</v>
      </c>
      <c r="E62" s="28">
        <v>0.102795</v>
      </c>
      <c r="F62" s="28">
        <v>0.2970286</v>
      </c>
    </row>
    <row r="63" spans="1:6" ht="12.75">
      <c r="A63" s="30" t="s">
        <v>0</v>
      </c>
      <c r="B63" s="30">
        <v>3</v>
      </c>
      <c r="C63" s="5">
        <v>1945</v>
      </c>
      <c r="D63" s="5">
        <v>11</v>
      </c>
      <c r="E63" s="28">
        <v>0.1436031</v>
      </c>
      <c r="F63" s="28">
        <v>0.49029659999999997</v>
      </c>
    </row>
    <row r="64" spans="1:6" ht="12.75">
      <c r="A64" s="30" t="s">
        <v>0</v>
      </c>
      <c r="B64" s="30">
        <v>3</v>
      </c>
      <c r="C64" s="5">
        <v>1945</v>
      </c>
      <c r="D64" s="5">
        <v>12</v>
      </c>
      <c r="E64" s="28">
        <v>0.6469312</v>
      </c>
      <c r="F64" s="28">
        <v>2.578176</v>
      </c>
    </row>
    <row r="65" spans="1:6" ht="12.75">
      <c r="A65" s="30" t="s">
        <v>0</v>
      </c>
      <c r="B65" s="30">
        <v>3</v>
      </c>
      <c r="C65" s="5">
        <v>1946</v>
      </c>
      <c r="D65" s="5">
        <v>1</v>
      </c>
      <c r="E65" s="28">
        <v>0.6396366</v>
      </c>
      <c r="F65" s="28">
        <v>1.8247347999999999</v>
      </c>
    </row>
    <row r="66" spans="1:6" ht="12.75">
      <c r="A66" s="30" t="s">
        <v>0</v>
      </c>
      <c r="B66" s="30">
        <v>3</v>
      </c>
      <c r="C66" s="5">
        <v>1946</v>
      </c>
      <c r="D66" s="5">
        <v>2</v>
      </c>
      <c r="E66" s="28">
        <v>0.4768976</v>
      </c>
      <c r="F66" s="28">
        <v>1.3972028</v>
      </c>
    </row>
    <row r="67" spans="1:6" ht="12.75">
      <c r="A67" s="30" t="s">
        <v>0</v>
      </c>
      <c r="B67" s="30">
        <v>3</v>
      </c>
      <c r="C67" s="5">
        <v>1946</v>
      </c>
      <c r="D67" s="5">
        <v>3</v>
      </c>
      <c r="E67" s="28">
        <v>0.57698</v>
      </c>
      <c r="F67" s="28">
        <v>1.698697</v>
      </c>
    </row>
    <row r="68" spans="1:6" ht="12.75">
      <c r="A68" s="30" t="s">
        <v>0</v>
      </c>
      <c r="B68" s="30">
        <v>3</v>
      </c>
      <c r="C68" s="5">
        <v>1946</v>
      </c>
      <c r="D68" s="5">
        <v>4</v>
      </c>
      <c r="E68" s="28">
        <v>0.9911616</v>
      </c>
      <c r="F68" s="28">
        <v>3.3082192</v>
      </c>
    </row>
    <row r="69" spans="1:6" ht="12.75">
      <c r="A69" s="30" t="s">
        <v>0</v>
      </c>
      <c r="B69" s="30">
        <v>3</v>
      </c>
      <c r="C69" s="5">
        <v>1946</v>
      </c>
      <c r="D69" s="5">
        <v>5</v>
      </c>
      <c r="E69" s="28">
        <v>1.6494192</v>
      </c>
      <c r="F69" s="28">
        <v>5.0872536</v>
      </c>
    </row>
    <row r="70" spans="1:6" ht="12.75">
      <c r="A70" s="30" t="s">
        <v>0</v>
      </c>
      <c r="B70" s="30">
        <v>3</v>
      </c>
      <c r="C70" s="5">
        <v>1946</v>
      </c>
      <c r="D70" s="5">
        <v>6</v>
      </c>
      <c r="E70" s="28">
        <v>1.1075087</v>
      </c>
      <c r="F70" s="28">
        <v>3.1562064</v>
      </c>
    </row>
    <row r="71" spans="1:6" ht="12.75">
      <c r="A71" s="30" t="s">
        <v>0</v>
      </c>
      <c r="B71" s="30">
        <v>3</v>
      </c>
      <c r="C71" s="5">
        <v>1946</v>
      </c>
      <c r="D71" s="5">
        <v>7</v>
      </c>
      <c r="E71" s="28">
        <v>0.6193264</v>
      </c>
      <c r="F71" s="28">
        <v>1.7892464000000001</v>
      </c>
    </row>
    <row r="72" spans="1:6" ht="12.75">
      <c r="A72" s="30" t="s">
        <v>0</v>
      </c>
      <c r="B72" s="30">
        <v>3</v>
      </c>
      <c r="C72" s="5">
        <v>1946</v>
      </c>
      <c r="D72" s="5">
        <v>8</v>
      </c>
      <c r="E72" s="28">
        <v>0.3631054</v>
      </c>
      <c r="F72" s="28">
        <v>1.061585</v>
      </c>
    </row>
    <row r="73" spans="1:6" ht="12.75">
      <c r="A73" s="30" t="s">
        <v>0</v>
      </c>
      <c r="B73" s="30">
        <v>3</v>
      </c>
      <c r="C73" s="5">
        <v>1946</v>
      </c>
      <c r="D73" s="5">
        <v>9</v>
      </c>
      <c r="E73" s="28">
        <v>0.2314335</v>
      </c>
      <c r="F73" s="28">
        <v>0.6826034999999999</v>
      </c>
    </row>
    <row r="74" spans="1:6" ht="12.75">
      <c r="A74" s="30" t="s">
        <v>0</v>
      </c>
      <c r="B74" s="30">
        <v>3</v>
      </c>
      <c r="C74" s="5">
        <v>1946</v>
      </c>
      <c r="D74" s="5">
        <v>10</v>
      </c>
      <c r="E74" s="28">
        <v>0.1979775</v>
      </c>
      <c r="F74" s="28">
        <v>0.5842536</v>
      </c>
    </row>
    <row r="75" spans="1:6" ht="12.75">
      <c r="A75" s="30" t="s">
        <v>0</v>
      </c>
      <c r="B75" s="30">
        <v>3</v>
      </c>
      <c r="C75" s="5">
        <v>1946</v>
      </c>
      <c r="D75" s="5">
        <v>11</v>
      </c>
      <c r="E75" s="28">
        <v>0.2880362</v>
      </c>
      <c r="F75" s="28">
        <v>0.8395815</v>
      </c>
    </row>
    <row r="76" spans="1:6" ht="12.75">
      <c r="A76" s="30" t="s">
        <v>0</v>
      </c>
      <c r="B76" s="30">
        <v>3</v>
      </c>
      <c r="C76" s="5">
        <v>1946</v>
      </c>
      <c r="D76" s="5">
        <v>12</v>
      </c>
      <c r="E76" s="28">
        <v>0.008118</v>
      </c>
      <c r="F76" s="28">
        <v>0.025366</v>
      </c>
    </row>
    <row r="77" spans="1:6" ht="12.75">
      <c r="A77" s="30" t="s">
        <v>0</v>
      </c>
      <c r="B77" s="30">
        <v>3</v>
      </c>
      <c r="C77" s="5">
        <v>1947</v>
      </c>
      <c r="D77" s="5">
        <v>1</v>
      </c>
      <c r="E77" s="28">
        <v>0.2884424</v>
      </c>
      <c r="F77" s="28">
        <v>0.8303514</v>
      </c>
    </row>
    <row r="78" spans="1:6" ht="12.75">
      <c r="A78" s="30" t="s">
        <v>0</v>
      </c>
      <c r="B78" s="30">
        <v>3</v>
      </c>
      <c r="C78" s="5">
        <v>1947</v>
      </c>
      <c r="D78" s="5">
        <v>2</v>
      </c>
      <c r="E78" s="28">
        <v>0.3383328</v>
      </c>
      <c r="F78" s="28">
        <v>1.1459397</v>
      </c>
    </row>
    <row r="79" spans="1:6" ht="12.75">
      <c r="A79" s="30" t="s">
        <v>0</v>
      </c>
      <c r="B79" s="30">
        <v>3</v>
      </c>
      <c r="C79" s="5">
        <v>1947</v>
      </c>
      <c r="D79" s="5">
        <v>3</v>
      </c>
      <c r="E79" s="28">
        <v>1.8536388</v>
      </c>
      <c r="F79" s="28">
        <v>6.0898704</v>
      </c>
    </row>
    <row r="80" spans="1:6" ht="12.75">
      <c r="A80" s="30" t="s">
        <v>0</v>
      </c>
      <c r="B80" s="30">
        <v>3</v>
      </c>
      <c r="C80" s="5">
        <v>1947</v>
      </c>
      <c r="D80" s="5">
        <v>4</v>
      </c>
      <c r="E80" s="28">
        <v>1.0197408</v>
      </c>
      <c r="F80" s="28">
        <v>3.031441</v>
      </c>
    </row>
    <row r="81" spans="1:6" ht="12.75">
      <c r="A81" s="30" t="s">
        <v>0</v>
      </c>
      <c r="B81" s="30">
        <v>3</v>
      </c>
      <c r="C81" s="5">
        <v>1947</v>
      </c>
      <c r="D81" s="5">
        <v>5</v>
      </c>
      <c r="E81" s="28">
        <v>1.9691529</v>
      </c>
      <c r="F81" s="28">
        <v>5.99742</v>
      </c>
    </row>
    <row r="82" spans="1:6" ht="12.75">
      <c r="A82" s="30" t="s">
        <v>0</v>
      </c>
      <c r="B82" s="30">
        <v>3</v>
      </c>
      <c r="C82" s="5">
        <v>1947</v>
      </c>
      <c r="D82" s="5">
        <v>6</v>
      </c>
      <c r="E82" s="28">
        <v>1.771788</v>
      </c>
      <c r="F82" s="28">
        <v>5.042447999999999</v>
      </c>
    </row>
    <row r="83" spans="1:6" ht="12.75">
      <c r="A83" s="30" t="s">
        <v>0</v>
      </c>
      <c r="B83" s="30">
        <v>3</v>
      </c>
      <c r="C83" s="5">
        <v>1947</v>
      </c>
      <c r="D83" s="5">
        <v>7</v>
      </c>
      <c r="E83" s="28">
        <v>1.15644</v>
      </c>
      <c r="F83" s="28">
        <v>3.30924</v>
      </c>
    </row>
    <row r="84" spans="1:6" ht="12.75">
      <c r="A84" s="30" t="s">
        <v>0</v>
      </c>
      <c r="B84" s="30">
        <v>3</v>
      </c>
      <c r="C84" s="5">
        <v>1947</v>
      </c>
      <c r="D84" s="5">
        <v>8</v>
      </c>
      <c r="E84" s="28">
        <v>0.5749632</v>
      </c>
      <c r="F84" s="28">
        <v>1.6808400000000001</v>
      </c>
    </row>
    <row r="85" spans="1:6" ht="12.75">
      <c r="A85" s="30" t="s">
        <v>0</v>
      </c>
      <c r="B85" s="30">
        <v>3</v>
      </c>
      <c r="C85" s="5">
        <v>1947</v>
      </c>
      <c r="D85" s="5">
        <v>9</v>
      </c>
      <c r="E85" s="28">
        <v>0.5105925</v>
      </c>
      <c r="F85" s="28">
        <v>1.5090845000000002</v>
      </c>
    </row>
    <row r="86" spans="1:6" ht="12.75">
      <c r="A86" s="30" t="s">
        <v>0</v>
      </c>
      <c r="B86" s="30">
        <v>3</v>
      </c>
      <c r="C86" s="5">
        <v>1947</v>
      </c>
      <c r="D86" s="5">
        <v>10</v>
      </c>
      <c r="E86" s="28">
        <v>0.2668209</v>
      </c>
      <c r="F86" s="28">
        <v>0.7811655</v>
      </c>
    </row>
    <row r="87" spans="1:6" ht="12.75">
      <c r="A87" s="30" t="s">
        <v>0</v>
      </c>
      <c r="B87" s="30">
        <v>3</v>
      </c>
      <c r="C87" s="5">
        <v>1947</v>
      </c>
      <c r="D87" s="5">
        <v>11</v>
      </c>
      <c r="E87" s="28">
        <v>0.2602292</v>
      </c>
      <c r="F87" s="28">
        <v>0.7840672</v>
      </c>
    </row>
    <row r="88" spans="1:6" ht="12.75">
      <c r="A88" s="30" t="s">
        <v>0</v>
      </c>
      <c r="B88" s="30">
        <v>3</v>
      </c>
      <c r="C88" s="5">
        <v>1947</v>
      </c>
      <c r="D88" s="5">
        <v>12</v>
      </c>
      <c r="E88" s="28">
        <v>0.40509</v>
      </c>
      <c r="F88" s="28">
        <v>1.3668893999999998</v>
      </c>
    </row>
    <row r="89" spans="1:6" ht="12.75">
      <c r="A89" s="30" t="s">
        <v>0</v>
      </c>
      <c r="B89" s="30">
        <v>3</v>
      </c>
      <c r="C89" s="5">
        <v>1948</v>
      </c>
      <c r="D89" s="5">
        <v>1</v>
      </c>
      <c r="E89" s="28">
        <v>0.2119393</v>
      </c>
      <c r="F89" s="28">
        <v>0.8037342</v>
      </c>
    </row>
    <row r="90" spans="1:6" ht="12.75">
      <c r="A90" s="30" t="s">
        <v>0</v>
      </c>
      <c r="B90" s="30">
        <v>3</v>
      </c>
      <c r="C90" s="5">
        <v>1948</v>
      </c>
      <c r="D90" s="5">
        <v>2</v>
      </c>
      <c r="E90" s="28">
        <v>0.99735</v>
      </c>
      <c r="F90" s="28">
        <v>2.908665</v>
      </c>
    </row>
    <row r="91" spans="1:6" ht="12.75">
      <c r="A91" s="30" t="s">
        <v>0</v>
      </c>
      <c r="B91" s="30">
        <v>3</v>
      </c>
      <c r="C91" s="5">
        <v>1948</v>
      </c>
      <c r="D91" s="5">
        <v>3</v>
      </c>
      <c r="E91" s="28">
        <v>1.1491595</v>
      </c>
      <c r="F91" s="28">
        <v>3.3551838</v>
      </c>
    </row>
    <row r="92" spans="1:6" ht="12.75">
      <c r="A92" s="30" t="s">
        <v>0</v>
      </c>
      <c r="B92" s="30">
        <v>3</v>
      </c>
      <c r="C92" s="5">
        <v>1948</v>
      </c>
      <c r="D92" s="5">
        <v>4</v>
      </c>
      <c r="E92" s="28">
        <v>1.1454804</v>
      </c>
      <c r="F92" s="28">
        <v>3.3522147</v>
      </c>
    </row>
    <row r="93" spans="1:6" ht="12.75">
      <c r="A93" s="30" t="s">
        <v>0</v>
      </c>
      <c r="B93" s="30">
        <v>3</v>
      </c>
      <c r="C93" s="5">
        <v>1948</v>
      </c>
      <c r="D93" s="5">
        <v>5</v>
      </c>
      <c r="E93" s="28">
        <v>1.037001</v>
      </c>
      <c r="F93" s="28">
        <v>3.0298464000000003</v>
      </c>
    </row>
    <row r="94" spans="1:6" ht="12.75">
      <c r="A94" s="30" t="s">
        <v>0</v>
      </c>
      <c r="B94" s="30">
        <v>3</v>
      </c>
      <c r="C94" s="5">
        <v>1948</v>
      </c>
      <c r="D94" s="5">
        <v>6</v>
      </c>
      <c r="E94" s="28">
        <v>1.0202544</v>
      </c>
      <c r="F94" s="28">
        <v>2.8947888</v>
      </c>
    </row>
    <row r="95" spans="1:6" ht="12.75">
      <c r="A95" s="30" t="s">
        <v>0</v>
      </c>
      <c r="B95" s="30">
        <v>3</v>
      </c>
      <c r="C95" s="5">
        <v>1948</v>
      </c>
      <c r="D95" s="5">
        <v>7</v>
      </c>
      <c r="E95" s="28">
        <v>0.7867908</v>
      </c>
      <c r="F95" s="28">
        <v>2.2466916</v>
      </c>
    </row>
    <row r="96" spans="1:6" ht="12.75">
      <c r="A96" s="30" t="s">
        <v>0</v>
      </c>
      <c r="B96" s="30">
        <v>3</v>
      </c>
      <c r="C96" s="5">
        <v>1948</v>
      </c>
      <c r="D96" s="5">
        <v>8</v>
      </c>
      <c r="E96" s="28">
        <v>0.14857</v>
      </c>
      <c r="F96" s="28">
        <v>0.42691500000000004</v>
      </c>
    </row>
    <row r="97" spans="1:6" ht="12.75">
      <c r="A97" s="30" t="s">
        <v>0</v>
      </c>
      <c r="B97" s="30">
        <v>3</v>
      </c>
      <c r="C97" s="5">
        <v>1948</v>
      </c>
      <c r="D97" s="5">
        <v>9</v>
      </c>
      <c r="E97" s="28">
        <v>0.2223909</v>
      </c>
      <c r="F97" s="28">
        <v>0.6437911</v>
      </c>
    </row>
    <row r="98" spans="1:6" ht="12.75">
      <c r="A98" s="30" t="s">
        <v>0</v>
      </c>
      <c r="B98" s="30">
        <v>3</v>
      </c>
      <c r="C98" s="5">
        <v>1948</v>
      </c>
      <c r="D98" s="5">
        <v>10</v>
      </c>
      <c r="E98" s="28">
        <v>0.222012</v>
      </c>
      <c r="F98" s="28">
        <v>0.6462135</v>
      </c>
    </row>
    <row r="99" spans="1:6" ht="12.75">
      <c r="A99" s="30" t="s">
        <v>0</v>
      </c>
      <c r="B99" s="30">
        <v>3</v>
      </c>
      <c r="C99" s="5">
        <v>1948</v>
      </c>
      <c r="D99" s="5">
        <v>11</v>
      </c>
      <c r="E99" s="28">
        <v>0.1687488</v>
      </c>
      <c r="F99" s="28">
        <v>0.48605040000000005</v>
      </c>
    </row>
    <row r="100" spans="1:6" ht="12.75">
      <c r="A100" s="30" t="s">
        <v>0</v>
      </c>
      <c r="B100" s="30">
        <v>3</v>
      </c>
      <c r="C100" s="5">
        <v>1948</v>
      </c>
      <c r="D100" s="5">
        <v>12</v>
      </c>
      <c r="E100" s="28">
        <v>0.4390085</v>
      </c>
      <c r="F100" s="28">
        <v>1.3374445000000001</v>
      </c>
    </row>
    <row r="101" spans="1:6" ht="12.75">
      <c r="A101" s="30" t="s">
        <v>0</v>
      </c>
      <c r="B101" s="30">
        <v>3</v>
      </c>
      <c r="C101" s="5">
        <v>1949</v>
      </c>
      <c r="D101" s="5">
        <v>1</v>
      </c>
      <c r="E101" s="28">
        <v>0.0284175</v>
      </c>
      <c r="F101" s="28">
        <v>0.0847894</v>
      </c>
    </row>
    <row r="102" spans="1:6" ht="12.75">
      <c r="A102" s="30" t="s">
        <v>0</v>
      </c>
      <c r="B102" s="30">
        <v>3</v>
      </c>
      <c r="C102" s="5">
        <v>1949</v>
      </c>
      <c r="D102" s="5">
        <v>2</v>
      </c>
      <c r="E102" s="28">
        <v>0.145124</v>
      </c>
      <c r="F102" s="28">
        <v>0.4198656</v>
      </c>
    </row>
    <row r="103" spans="1:6" ht="12.75">
      <c r="A103" s="30" t="s">
        <v>0</v>
      </c>
      <c r="B103" s="30">
        <v>3</v>
      </c>
      <c r="C103" s="5">
        <v>1949</v>
      </c>
      <c r="D103" s="5">
        <v>3</v>
      </c>
      <c r="E103" s="28">
        <v>0.1547034</v>
      </c>
      <c r="F103" s="28">
        <v>0.4753506</v>
      </c>
    </row>
    <row r="104" spans="1:6" ht="12.75">
      <c r="A104" s="30" t="s">
        <v>0</v>
      </c>
      <c r="B104" s="30">
        <v>3</v>
      </c>
      <c r="C104" s="5">
        <v>1949</v>
      </c>
      <c r="D104" s="5">
        <v>4</v>
      </c>
      <c r="E104" s="28">
        <v>0.1815632</v>
      </c>
      <c r="F104" s="28">
        <v>0.535717</v>
      </c>
    </row>
    <row r="105" spans="1:6" ht="12.75">
      <c r="A105" s="30" t="s">
        <v>0</v>
      </c>
      <c r="B105" s="30">
        <v>3</v>
      </c>
      <c r="C105" s="5">
        <v>1949</v>
      </c>
      <c r="D105" s="5">
        <v>5</v>
      </c>
      <c r="E105" s="28">
        <v>0.1496817</v>
      </c>
      <c r="F105" s="28">
        <v>0.49955879999999997</v>
      </c>
    </row>
    <row r="106" spans="1:6" ht="12.75">
      <c r="A106" s="30" t="s">
        <v>0</v>
      </c>
      <c r="B106" s="30">
        <v>3</v>
      </c>
      <c r="C106" s="5">
        <v>1949</v>
      </c>
      <c r="D106" s="5">
        <v>6</v>
      </c>
      <c r="E106" s="28">
        <v>0.1343744</v>
      </c>
      <c r="F106" s="28">
        <v>0.4233536</v>
      </c>
    </row>
    <row r="107" spans="1:6" ht="12.75">
      <c r="A107" s="30" t="s">
        <v>0</v>
      </c>
      <c r="B107" s="30">
        <v>3</v>
      </c>
      <c r="C107" s="5">
        <v>1949</v>
      </c>
      <c r="D107" s="5">
        <v>7</v>
      </c>
      <c r="E107" s="28">
        <v>0.2127034</v>
      </c>
      <c r="F107" s="28">
        <v>0.6312488</v>
      </c>
    </row>
    <row r="108" spans="1:6" ht="12.75">
      <c r="A108" s="30" t="s">
        <v>0</v>
      </c>
      <c r="B108" s="30">
        <v>3</v>
      </c>
      <c r="C108" s="5">
        <v>1949</v>
      </c>
      <c r="D108" s="5">
        <v>8</v>
      </c>
      <c r="E108" s="28">
        <v>0.1573036</v>
      </c>
      <c r="F108" s="28">
        <v>0.4676956</v>
      </c>
    </row>
    <row r="109" spans="1:6" ht="12.75">
      <c r="A109" s="30" t="s">
        <v>0</v>
      </c>
      <c r="B109" s="30">
        <v>3</v>
      </c>
      <c r="C109" s="5">
        <v>1949</v>
      </c>
      <c r="D109" s="5">
        <v>9</v>
      </c>
      <c r="E109" s="28">
        <v>0.395304</v>
      </c>
      <c r="F109" s="28">
        <v>1.3106209999999998</v>
      </c>
    </row>
    <row r="110" spans="1:6" ht="12.75">
      <c r="A110" s="30" t="s">
        <v>0</v>
      </c>
      <c r="B110" s="30">
        <v>3</v>
      </c>
      <c r="C110" s="5">
        <v>1949</v>
      </c>
      <c r="D110" s="5">
        <v>10</v>
      </c>
      <c r="E110" s="28">
        <v>0.3260245</v>
      </c>
      <c r="F110" s="28">
        <v>0.9480511</v>
      </c>
    </row>
    <row r="111" spans="1:6" ht="12.75">
      <c r="A111" s="30" t="s">
        <v>0</v>
      </c>
      <c r="B111" s="30">
        <v>3</v>
      </c>
      <c r="C111" s="5">
        <v>1949</v>
      </c>
      <c r="D111" s="5">
        <v>11</v>
      </c>
      <c r="E111" s="28">
        <v>0.408436</v>
      </c>
      <c r="F111" s="28">
        <v>1.2734451</v>
      </c>
    </row>
    <row r="112" spans="1:6" ht="12.75">
      <c r="A112" s="30" t="s">
        <v>0</v>
      </c>
      <c r="B112" s="30">
        <v>3</v>
      </c>
      <c r="C112" s="5">
        <v>1949</v>
      </c>
      <c r="D112" s="5">
        <v>12</v>
      </c>
      <c r="E112" s="28">
        <v>0.1877484</v>
      </c>
      <c r="F112" s="28">
        <v>0.565161</v>
      </c>
    </row>
    <row r="113" spans="1:6" ht="12.75">
      <c r="A113" s="30" t="s">
        <v>0</v>
      </c>
      <c r="B113" s="30">
        <v>3</v>
      </c>
      <c r="C113" s="5">
        <v>1950</v>
      </c>
      <c r="D113" s="5">
        <v>1</v>
      </c>
      <c r="E113" s="28">
        <v>0.363951</v>
      </c>
      <c r="F113" s="28">
        <v>1.0538556</v>
      </c>
    </row>
    <row r="114" spans="1:6" ht="12.75">
      <c r="A114" s="30" t="s">
        <v>0</v>
      </c>
      <c r="B114" s="30">
        <v>3</v>
      </c>
      <c r="C114" s="5">
        <v>1950</v>
      </c>
      <c r="D114" s="5">
        <v>2</v>
      </c>
      <c r="E114" s="28">
        <v>0.3597115</v>
      </c>
      <c r="F114" s="28">
        <v>1.1546825</v>
      </c>
    </row>
    <row r="115" spans="1:6" ht="12.75">
      <c r="A115" s="30" t="s">
        <v>0</v>
      </c>
      <c r="B115" s="30">
        <v>3</v>
      </c>
      <c r="C115" s="5">
        <v>1950</v>
      </c>
      <c r="D115" s="5">
        <v>3</v>
      </c>
      <c r="E115" s="28">
        <v>0.4303509</v>
      </c>
      <c r="F115" s="28">
        <v>1.2350523</v>
      </c>
    </row>
    <row r="116" spans="1:6" ht="12.75">
      <c r="A116" s="30" t="s">
        <v>0</v>
      </c>
      <c r="B116" s="30">
        <v>3</v>
      </c>
      <c r="C116" s="5">
        <v>1950</v>
      </c>
      <c r="D116" s="5">
        <v>4</v>
      </c>
      <c r="E116" s="28">
        <v>0.1514877</v>
      </c>
      <c r="F116" s="28">
        <v>0.4330547</v>
      </c>
    </row>
    <row r="117" spans="1:6" ht="12.75">
      <c r="A117" s="30" t="s">
        <v>0</v>
      </c>
      <c r="B117" s="30">
        <v>3</v>
      </c>
      <c r="C117" s="5">
        <v>1950</v>
      </c>
      <c r="D117" s="5">
        <v>5</v>
      </c>
      <c r="E117" s="28">
        <v>0.7606004</v>
      </c>
      <c r="F117" s="28">
        <v>2.4495807</v>
      </c>
    </row>
    <row r="118" spans="1:6" ht="12.75">
      <c r="A118" s="30" t="s">
        <v>0</v>
      </c>
      <c r="B118" s="30">
        <v>3</v>
      </c>
      <c r="C118" s="5">
        <v>1950</v>
      </c>
      <c r="D118" s="5">
        <v>6</v>
      </c>
      <c r="E118" s="28">
        <v>0.6269021</v>
      </c>
      <c r="F118" s="28">
        <v>1.7971714</v>
      </c>
    </row>
    <row r="119" spans="1:6" ht="12.75">
      <c r="A119" s="30" t="s">
        <v>0</v>
      </c>
      <c r="B119" s="30">
        <v>3</v>
      </c>
      <c r="C119" s="5">
        <v>1950</v>
      </c>
      <c r="D119" s="5">
        <v>7</v>
      </c>
      <c r="E119" s="28">
        <v>0.5961114</v>
      </c>
      <c r="F119" s="28">
        <v>1.6957481999999997</v>
      </c>
    </row>
    <row r="120" spans="1:6" ht="12.75">
      <c r="A120" s="30" t="s">
        <v>0</v>
      </c>
      <c r="B120" s="30">
        <v>3</v>
      </c>
      <c r="C120" s="5">
        <v>1950</v>
      </c>
      <c r="D120" s="5">
        <v>8</v>
      </c>
      <c r="E120" s="28">
        <v>0.347676</v>
      </c>
      <c r="F120" s="28">
        <v>0.9954295</v>
      </c>
    </row>
    <row r="121" spans="1:6" ht="12.75">
      <c r="A121" s="30" t="s">
        <v>0</v>
      </c>
      <c r="B121" s="30">
        <v>3</v>
      </c>
      <c r="C121" s="5">
        <v>1950</v>
      </c>
      <c r="D121" s="5">
        <v>9</v>
      </c>
      <c r="E121" s="28">
        <v>0.2225106</v>
      </c>
      <c r="F121" s="28">
        <v>0.6418464</v>
      </c>
    </row>
    <row r="122" spans="1:6" ht="12.75">
      <c r="A122" s="30" t="s">
        <v>0</v>
      </c>
      <c r="B122" s="30">
        <v>3</v>
      </c>
      <c r="C122" s="5">
        <v>1950</v>
      </c>
      <c r="D122" s="5">
        <v>10</v>
      </c>
      <c r="E122" s="28">
        <v>0.1811974</v>
      </c>
      <c r="F122" s="28">
        <v>0.5351382</v>
      </c>
    </row>
    <row r="123" spans="1:6" ht="12.75">
      <c r="A123" s="30" t="s">
        <v>0</v>
      </c>
      <c r="B123" s="30">
        <v>3</v>
      </c>
      <c r="C123" s="5">
        <v>1950</v>
      </c>
      <c r="D123" s="5">
        <v>11</v>
      </c>
      <c r="E123" s="28">
        <v>0.3701385</v>
      </c>
      <c r="F123" s="28">
        <v>1.1193345</v>
      </c>
    </row>
    <row r="124" spans="1:6" ht="12.75">
      <c r="A124" s="30" t="s">
        <v>0</v>
      </c>
      <c r="B124" s="30">
        <v>3</v>
      </c>
      <c r="C124" s="5">
        <v>1950</v>
      </c>
      <c r="D124" s="5">
        <v>12</v>
      </c>
      <c r="E124" s="28">
        <v>0.241644</v>
      </c>
      <c r="F124" s="28">
        <v>0.8448245999999999</v>
      </c>
    </row>
    <row r="125" spans="1:6" ht="12.75">
      <c r="A125" s="30" t="s">
        <v>0</v>
      </c>
      <c r="B125" s="30">
        <v>3</v>
      </c>
      <c r="C125" s="5">
        <v>1951</v>
      </c>
      <c r="D125" s="5">
        <v>1</v>
      </c>
      <c r="E125" s="28">
        <v>0.5418648</v>
      </c>
      <c r="F125" s="28">
        <v>1.795032</v>
      </c>
    </row>
    <row r="126" spans="1:6" ht="12.75">
      <c r="A126" s="30" t="s">
        <v>0</v>
      </c>
      <c r="B126" s="30">
        <v>3</v>
      </c>
      <c r="C126" s="5">
        <v>1951</v>
      </c>
      <c r="D126" s="5">
        <v>2</v>
      </c>
      <c r="E126" s="28">
        <v>0.998256</v>
      </c>
      <c r="F126" s="28">
        <v>3.0428981999999998</v>
      </c>
    </row>
    <row r="127" spans="1:6" ht="12.75">
      <c r="A127" s="30" t="s">
        <v>0</v>
      </c>
      <c r="B127" s="30">
        <v>3</v>
      </c>
      <c r="C127" s="5">
        <v>1951</v>
      </c>
      <c r="D127" s="5">
        <v>3</v>
      </c>
      <c r="E127" s="28">
        <v>1.256162</v>
      </c>
      <c r="F127" s="28">
        <v>3.951364</v>
      </c>
    </row>
    <row r="128" spans="1:6" ht="12.75">
      <c r="A128" s="30" t="s">
        <v>0</v>
      </c>
      <c r="B128" s="30">
        <v>3</v>
      </c>
      <c r="C128" s="5">
        <v>1951</v>
      </c>
      <c r="D128" s="5">
        <v>4</v>
      </c>
      <c r="E128" s="28">
        <v>0.2380364</v>
      </c>
      <c r="F128" s="28">
        <v>0.7117446000000001</v>
      </c>
    </row>
    <row r="129" spans="1:6" ht="12.75">
      <c r="A129" s="30" t="s">
        <v>0</v>
      </c>
      <c r="B129" s="30">
        <v>3</v>
      </c>
      <c r="C129" s="5">
        <v>1951</v>
      </c>
      <c r="D129" s="5">
        <v>5</v>
      </c>
      <c r="E129" s="28">
        <v>0.7898342</v>
      </c>
      <c r="F129" s="28">
        <v>2.3419044</v>
      </c>
    </row>
    <row r="130" spans="1:6" ht="12.75">
      <c r="A130" s="30" t="s">
        <v>0</v>
      </c>
      <c r="B130" s="30">
        <v>3</v>
      </c>
      <c r="C130" s="5">
        <v>1951</v>
      </c>
      <c r="D130" s="5">
        <v>6</v>
      </c>
      <c r="E130" s="28">
        <v>0.9007488</v>
      </c>
      <c r="F130" s="28">
        <v>2.7612240000000003</v>
      </c>
    </row>
    <row r="131" spans="1:6" ht="12.75">
      <c r="A131" s="30" t="s">
        <v>0</v>
      </c>
      <c r="B131" s="30">
        <v>3</v>
      </c>
      <c r="C131" s="5">
        <v>1951</v>
      </c>
      <c r="D131" s="5">
        <v>7</v>
      </c>
      <c r="E131" s="28">
        <v>0.9578439</v>
      </c>
      <c r="F131" s="28">
        <v>2.8025803</v>
      </c>
    </row>
    <row r="132" spans="1:6" ht="12.75">
      <c r="A132" s="30" t="s">
        <v>0</v>
      </c>
      <c r="B132" s="30">
        <v>3</v>
      </c>
      <c r="C132" s="5">
        <v>1951</v>
      </c>
      <c r="D132" s="5">
        <v>8</v>
      </c>
      <c r="E132" s="28">
        <v>0.3311172</v>
      </c>
      <c r="F132" s="28">
        <v>0.9705573000000001</v>
      </c>
    </row>
    <row r="133" spans="1:6" ht="12.75">
      <c r="A133" s="30" t="s">
        <v>0</v>
      </c>
      <c r="B133" s="30">
        <v>3</v>
      </c>
      <c r="C133" s="5">
        <v>1951</v>
      </c>
      <c r="D133" s="5">
        <v>9</v>
      </c>
      <c r="E133" s="28">
        <v>0.2112112</v>
      </c>
      <c r="F133" s="28">
        <v>0.6281442</v>
      </c>
    </row>
    <row r="134" spans="1:6" ht="12.75">
      <c r="A134" s="30" t="s">
        <v>0</v>
      </c>
      <c r="B134" s="30">
        <v>3</v>
      </c>
      <c r="C134" s="5">
        <v>1951</v>
      </c>
      <c r="D134" s="5">
        <v>10</v>
      </c>
      <c r="E134" s="28">
        <v>0.1654848</v>
      </c>
      <c r="F134" s="28">
        <v>0.5053607</v>
      </c>
    </row>
    <row r="135" spans="1:6" ht="12.75">
      <c r="A135" s="30" t="s">
        <v>0</v>
      </c>
      <c r="B135" s="30">
        <v>3</v>
      </c>
      <c r="C135" s="5">
        <v>1951</v>
      </c>
      <c r="D135" s="5">
        <v>11</v>
      </c>
      <c r="E135" s="28">
        <v>0.3346511</v>
      </c>
      <c r="F135" s="28">
        <v>1.1791633</v>
      </c>
    </row>
    <row r="136" spans="1:6" ht="12.75">
      <c r="A136" s="30" t="s">
        <v>0</v>
      </c>
      <c r="B136" s="30">
        <v>3</v>
      </c>
      <c r="C136" s="5">
        <v>1951</v>
      </c>
      <c r="D136" s="5">
        <v>12</v>
      </c>
      <c r="E136" s="28">
        <v>0.4087226</v>
      </c>
      <c r="F136" s="28">
        <v>1.2718068</v>
      </c>
    </row>
    <row r="137" spans="1:6" ht="12.75">
      <c r="A137" s="30" t="s">
        <v>0</v>
      </c>
      <c r="B137" s="30">
        <v>3</v>
      </c>
      <c r="C137" s="5">
        <v>1952</v>
      </c>
      <c r="D137" s="5">
        <v>1</v>
      </c>
      <c r="E137" s="28">
        <v>0.249034</v>
      </c>
      <c r="F137" s="28">
        <v>0.7243245</v>
      </c>
    </row>
    <row r="138" spans="1:6" ht="12.75">
      <c r="A138" s="30" t="s">
        <v>0</v>
      </c>
      <c r="B138" s="30">
        <v>3</v>
      </c>
      <c r="C138" s="5">
        <v>1952</v>
      </c>
      <c r="D138" s="5">
        <v>2</v>
      </c>
      <c r="E138" s="28">
        <v>0.2198548</v>
      </c>
      <c r="F138" s="28">
        <v>0.6561184</v>
      </c>
    </row>
    <row r="139" spans="1:6" ht="12.75">
      <c r="A139" s="30" t="s">
        <v>0</v>
      </c>
      <c r="B139" s="30">
        <v>3</v>
      </c>
      <c r="C139" s="5">
        <v>1952</v>
      </c>
      <c r="D139" s="5">
        <v>3</v>
      </c>
      <c r="E139" s="28">
        <v>0.3994022</v>
      </c>
      <c r="F139" s="28">
        <v>1.2136732</v>
      </c>
    </row>
    <row r="140" spans="1:6" ht="12.75">
      <c r="A140" s="30" t="s">
        <v>0</v>
      </c>
      <c r="B140" s="30">
        <v>3</v>
      </c>
      <c r="C140" s="5">
        <v>1952</v>
      </c>
      <c r="D140" s="5">
        <v>4</v>
      </c>
      <c r="E140" s="28">
        <v>0.510224</v>
      </c>
      <c r="F140" s="28">
        <v>1.551264</v>
      </c>
    </row>
    <row r="141" spans="1:6" ht="12.75">
      <c r="A141" s="30" t="s">
        <v>0</v>
      </c>
      <c r="B141" s="30">
        <v>3</v>
      </c>
      <c r="C141" s="5">
        <v>1952</v>
      </c>
      <c r="D141" s="5">
        <v>5</v>
      </c>
      <c r="E141" s="28">
        <v>0.3258764</v>
      </c>
      <c r="F141" s="28">
        <v>0.944365</v>
      </c>
    </row>
    <row r="142" spans="1:6" ht="12.75">
      <c r="A142" s="30" t="s">
        <v>0</v>
      </c>
      <c r="B142" s="30">
        <v>3</v>
      </c>
      <c r="C142" s="5">
        <v>1952</v>
      </c>
      <c r="D142" s="5">
        <v>6</v>
      </c>
      <c r="E142" s="28">
        <v>0.6713601</v>
      </c>
      <c r="F142" s="28">
        <v>1.9153759</v>
      </c>
    </row>
    <row r="143" spans="1:6" ht="12.75">
      <c r="A143" s="30" t="s">
        <v>0</v>
      </c>
      <c r="B143" s="30">
        <v>3</v>
      </c>
      <c r="C143" s="5">
        <v>1952</v>
      </c>
      <c r="D143" s="5">
        <v>7</v>
      </c>
      <c r="E143" s="28">
        <v>0.5482455</v>
      </c>
      <c r="F143" s="28">
        <v>1.7256855</v>
      </c>
    </row>
    <row r="144" spans="1:6" ht="12.75">
      <c r="A144" s="30" t="s">
        <v>0</v>
      </c>
      <c r="B144" s="30">
        <v>3</v>
      </c>
      <c r="C144" s="5">
        <v>1952</v>
      </c>
      <c r="D144" s="5">
        <v>8</v>
      </c>
      <c r="E144" s="28">
        <v>0.0265958</v>
      </c>
      <c r="F144" s="28">
        <v>0.07520299999999999</v>
      </c>
    </row>
    <row r="145" spans="1:6" ht="12.75">
      <c r="A145" s="30" t="s">
        <v>0</v>
      </c>
      <c r="B145" s="30">
        <v>3</v>
      </c>
      <c r="C145" s="5">
        <v>1952</v>
      </c>
      <c r="D145" s="5">
        <v>9</v>
      </c>
      <c r="E145" s="28">
        <v>0.2256507</v>
      </c>
      <c r="F145" s="28">
        <v>0.6445464000000001</v>
      </c>
    </row>
    <row r="146" spans="1:6" ht="12.75">
      <c r="A146" s="30" t="s">
        <v>0</v>
      </c>
      <c r="B146" s="30">
        <v>3</v>
      </c>
      <c r="C146" s="5">
        <v>1952</v>
      </c>
      <c r="D146" s="5">
        <v>10</v>
      </c>
      <c r="E146" s="28">
        <v>0.1965452</v>
      </c>
      <c r="F146" s="28">
        <v>0.5683560999999999</v>
      </c>
    </row>
    <row r="147" spans="1:6" ht="12.75">
      <c r="A147" s="30" t="s">
        <v>0</v>
      </c>
      <c r="B147" s="30">
        <v>3</v>
      </c>
      <c r="C147" s="5">
        <v>1952</v>
      </c>
      <c r="D147" s="5">
        <v>11</v>
      </c>
      <c r="E147" s="28">
        <v>0.026429</v>
      </c>
      <c r="F147" s="28">
        <v>0.08014299999999999</v>
      </c>
    </row>
    <row r="148" spans="1:6" ht="12.75">
      <c r="A148" s="30" t="s">
        <v>0</v>
      </c>
      <c r="B148" s="30">
        <v>3</v>
      </c>
      <c r="C148" s="5">
        <v>1952</v>
      </c>
      <c r="D148" s="5">
        <v>12</v>
      </c>
      <c r="E148" s="28">
        <v>0.3666324</v>
      </c>
      <c r="F148" s="28">
        <v>1.1066244</v>
      </c>
    </row>
    <row r="149" spans="1:6" ht="12.75">
      <c r="A149" s="30" t="s">
        <v>0</v>
      </c>
      <c r="B149" s="30">
        <v>3</v>
      </c>
      <c r="C149" s="5">
        <v>1953</v>
      </c>
      <c r="D149" s="5">
        <v>1</v>
      </c>
      <c r="E149" s="28">
        <v>0.0655422</v>
      </c>
      <c r="F149" s="28">
        <v>0.18695489999999998</v>
      </c>
    </row>
    <row r="150" spans="1:6" ht="12.75">
      <c r="A150" s="30" t="s">
        <v>0</v>
      </c>
      <c r="B150" s="30">
        <v>3</v>
      </c>
      <c r="C150" s="5">
        <v>1953</v>
      </c>
      <c r="D150" s="5">
        <v>2</v>
      </c>
      <c r="E150" s="28">
        <v>0.4154856</v>
      </c>
      <c r="F150" s="28">
        <v>1.1935552</v>
      </c>
    </row>
    <row r="151" spans="1:6" ht="12.75">
      <c r="A151" s="30" t="s">
        <v>0</v>
      </c>
      <c r="B151" s="30">
        <v>3</v>
      </c>
      <c r="C151" s="5">
        <v>1953</v>
      </c>
      <c r="D151" s="5">
        <v>3</v>
      </c>
      <c r="E151" s="28">
        <v>0.1265888</v>
      </c>
      <c r="F151" s="28">
        <v>0.3627793</v>
      </c>
    </row>
    <row r="152" spans="1:6" ht="12.75">
      <c r="A152" s="30" t="s">
        <v>0</v>
      </c>
      <c r="B152" s="30">
        <v>3</v>
      </c>
      <c r="C152" s="5">
        <v>1953</v>
      </c>
      <c r="D152" s="5">
        <v>4</v>
      </c>
      <c r="E152" s="28">
        <v>0.561849</v>
      </c>
      <c r="F152" s="28">
        <v>1.7210322</v>
      </c>
    </row>
    <row r="153" spans="1:6" ht="12.75">
      <c r="A153" s="30" t="s">
        <v>0</v>
      </c>
      <c r="B153" s="30">
        <v>3</v>
      </c>
      <c r="C153" s="5">
        <v>1953</v>
      </c>
      <c r="D153" s="5">
        <v>5</v>
      </c>
      <c r="E153" s="28">
        <v>0.4595485</v>
      </c>
      <c r="F153" s="28">
        <v>1.306711</v>
      </c>
    </row>
    <row r="154" spans="1:6" ht="12.75">
      <c r="A154" s="30" t="s">
        <v>0</v>
      </c>
      <c r="B154" s="30">
        <v>3</v>
      </c>
      <c r="C154" s="5">
        <v>1953</v>
      </c>
      <c r="D154" s="5">
        <v>6</v>
      </c>
      <c r="E154" s="28">
        <v>0.8152725</v>
      </c>
      <c r="F154" s="28">
        <v>3.1585986</v>
      </c>
    </row>
    <row r="155" spans="1:6" ht="12.75">
      <c r="A155" s="30" t="s">
        <v>0</v>
      </c>
      <c r="B155" s="30">
        <v>3</v>
      </c>
      <c r="C155" s="5">
        <v>1953</v>
      </c>
      <c r="D155" s="5">
        <v>7</v>
      </c>
      <c r="E155" s="28">
        <v>0.5028339</v>
      </c>
      <c r="F155" s="28">
        <v>1.4983374</v>
      </c>
    </row>
    <row r="156" spans="1:6" ht="12.75">
      <c r="A156" s="30" t="s">
        <v>0</v>
      </c>
      <c r="B156" s="30">
        <v>3</v>
      </c>
      <c r="C156" s="5">
        <v>1953</v>
      </c>
      <c r="D156" s="5">
        <v>8</v>
      </c>
      <c r="E156" s="28">
        <v>0.3151029</v>
      </c>
      <c r="F156" s="28">
        <v>0.9525306</v>
      </c>
    </row>
    <row r="157" spans="1:6" ht="12.75">
      <c r="A157" s="30" t="s">
        <v>0</v>
      </c>
      <c r="B157" s="30">
        <v>3</v>
      </c>
      <c r="C157" s="5">
        <v>1953</v>
      </c>
      <c r="D157" s="5">
        <v>9</v>
      </c>
      <c r="E157" s="28">
        <v>0.22077</v>
      </c>
      <c r="F157" s="28">
        <v>0.6743520000000001</v>
      </c>
    </row>
    <row r="158" spans="1:6" ht="12.75">
      <c r="A158" s="30" t="s">
        <v>0</v>
      </c>
      <c r="B158" s="30">
        <v>3</v>
      </c>
      <c r="C158" s="5">
        <v>1953</v>
      </c>
      <c r="D158" s="5">
        <v>10</v>
      </c>
      <c r="E158" s="28">
        <v>0.6175746</v>
      </c>
      <c r="F158" s="28">
        <v>2.7637992</v>
      </c>
    </row>
    <row r="159" spans="1:6" ht="12.75">
      <c r="A159" s="30" t="s">
        <v>0</v>
      </c>
      <c r="B159" s="30">
        <v>3</v>
      </c>
      <c r="C159" s="5">
        <v>1953</v>
      </c>
      <c r="D159" s="5">
        <v>11</v>
      </c>
      <c r="E159" s="28">
        <v>0.4782933</v>
      </c>
      <c r="F159" s="28">
        <v>1.3910418</v>
      </c>
    </row>
    <row r="160" spans="1:6" ht="12.75">
      <c r="A160" s="30" t="s">
        <v>0</v>
      </c>
      <c r="B160" s="30">
        <v>3</v>
      </c>
      <c r="C160" s="5">
        <v>1953</v>
      </c>
      <c r="D160" s="5">
        <v>12</v>
      </c>
      <c r="E160" s="28">
        <v>0.5414054</v>
      </c>
      <c r="F160" s="28">
        <v>1.6981282000000002</v>
      </c>
    </row>
    <row r="161" spans="1:6" ht="12.75">
      <c r="A161" s="30" t="s">
        <v>0</v>
      </c>
      <c r="B161" s="30">
        <v>3</v>
      </c>
      <c r="C161" s="5">
        <v>1954</v>
      </c>
      <c r="D161" s="5">
        <v>1</v>
      </c>
      <c r="E161" s="28">
        <v>0.2338835</v>
      </c>
      <c r="F161" s="28">
        <v>0.6823235999999999</v>
      </c>
    </row>
    <row r="162" spans="1:6" ht="12.75">
      <c r="A162" s="30" t="s">
        <v>0</v>
      </c>
      <c r="B162" s="30">
        <v>3</v>
      </c>
      <c r="C162" s="5">
        <v>1954</v>
      </c>
      <c r="D162" s="5">
        <v>2</v>
      </c>
      <c r="E162" s="28">
        <v>0.34768</v>
      </c>
      <c r="F162" s="28">
        <v>1.0358239999999999</v>
      </c>
    </row>
    <row r="163" spans="1:6" ht="12.75">
      <c r="A163" s="30" t="s">
        <v>0</v>
      </c>
      <c r="B163" s="30">
        <v>3</v>
      </c>
      <c r="C163" s="5">
        <v>1954</v>
      </c>
      <c r="D163" s="5">
        <v>3</v>
      </c>
      <c r="E163" s="28">
        <v>0.6595751</v>
      </c>
      <c r="F163" s="28">
        <v>2.0883395</v>
      </c>
    </row>
    <row r="164" spans="1:6" ht="12.75">
      <c r="A164" s="30" t="s">
        <v>0</v>
      </c>
      <c r="B164" s="30">
        <v>3</v>
      </c>
      <c r="C164" s="5">
        <v>1954</v>
      </c>
      <c r="D164" s="5">
        <v>4</v>
      </c>
      <c r="E164" s="28">
        <v>0.5575692</v>
      </c>
      <c r="F164" s="28">
        <v>1.598852</v>
      </c>
    </row>
    <row r="165" spans="1:6" ht="12.75">
      <c r="A165" s="30" t="s">
        <v>0</v>
      </c>
      <c r="B165" s="30">
        <v>3</v>
      </c>
      <c r="C165" s="5">
        <v>1954</v>
      </c>
      <c r="D165" s="5">
        <v>5</v>
      </c>
      <c r="E165" s="28">
        <v>0.6372612</v>
      </c>
      <c r="F165" s="28">
        <v>2.0008331999999998</v>
      </c>
    </row>
    <row r="166" spans="1:6" ht="12.75">
      <c r="A166" s="30" t="s">
        <v>0</v>
      </c>
      <c r="B166" s="30">
        <v>3</v>
      </c>
      <c r="C166" s="5">
        <v>1954</v>
      </c>
      <c r="D166" s="5">
        <v>6</v>
      </c>
      <c r="E166" s="28">
        <v>0.999396</v>
      </c>
      <c r="F166" s="28">
        <v>2.952464</v>
      </c>
    </row>
    <row r="167" spans="1:6" ht="12.75">
      <c r="A167" s="30" t="s">
        <v>0</v>
      </c>
      <c r="B167" s="30">
        <v>3</v>
      </c>
      <c r="C167" s="5">
        <v>1954</v>
      </c>
      <c r="D167" s="5">
        <v>7</v>
      </c>
      <c r="E167" s="28">
        <v>0.5936015</v>
      </c>
      <c r="F167" s="28">
        <v>1.727487</v>
      </c>
    </row>
    <row r="168" spans="1:6" ht="12.75">
      <c r="A168" s="30" t="s">
        <v>0</v>
      </c>
      <c r="B168" s="30">
        <v>3</v>
      </c>
      <c r="C168" s="5">
        <v>1954</v>
      </c>
      <c r="D168" s="5">
        <v>8</v>
      </c>
      <c r="E168" s="28">
        <v>0.2880954</v>
      </c>
      <c r="F168" s="28">
        <v>0.846732</v>
      </c>
    </row>
    <row r="169" spans="1:6" ht="12.75">
      <c r="A169" s="30" t="s">
        <v>0</v>
      </c>
      <c r="B169" s="30">
        <v>3</v>
      </c>
      <c r="C169" s="5">
        <v>1954</v>
      </c>
      <c r="D169" s="5">
        <v>9</v>
      </c>
      <c r="E169" s="28">
        <v>0.062524</v>
      </c>
      <c r="F169" s="28">
        <v>0.185108</v>
      </c>
    </row>
    <row r="170" spans="1:6" ht="12.75">
      <c r="A170" s="30" t="s">
        <v>0</v>
      </c>
      <c r="B170" s="30">
        <v>3</v>
      </c>
      <c r="C170" s="5">
        <v>1954</v>
      </c>
      <c r="D170" s="5">
        <v>10</v>
      </c>
      <c r="E170" s="28">
        <v>0.2718009</v>
      </c>
      <c r="F170" s="28">
        <v>0.7988463</v>
      </c>
    </row>
    <row r="171" spans="1:6" ht="12.75">
      <c r="A171" s="30" t="s">
        <v>0</v>
      </c>
      <c r="B171" s="30">
        <v>3</v>
      </c>
      <c r="C171" s="5">
        <v>1954</v>
      </c>
      <c r="D171" s="5">
        <v>11</v>
      </c>
      <c r="E171" s="28">
        <v>0.8382186</v>
      </c>
      <c r="F171" s="28">
        <v>2.9476692</v>
      </c>
    </row>
    <row r="172" spans="1:6" ht="12.75">
      <c r="A172" s="30" t="s">
        <v>0</v>
      </c>
      <c r="B172" s="30">
        <v>3</v>
      </c>
      <c r="C172" s="5">
        <v>1954</v>
      </c>
      <c r="D172" s="5">
        <v>12</v>
      </c>
      <c r="E172" s="28">
        <v>0.2454859</v>
      </c>
      <c r="F172" s="28">
        <v>0.6961746</v>
      </c>
    </row>
    <row r="173" spans="1:6" ht="12.75">
      <c r="A173" s="30" t="s">
        <v>0</v>
      </c>
      <c r="B173" s="30">
        <v>3</v>
      </c>
      <c r="C173" s="5">
        <v>1955</v>
      </c>
      <c r="D173" s="5">
        <v>1</v>
      </c>
      <c r="E173" s="28">
        <v>0.2165424</v>
      </c>
      <c r="F173" s="28">
        <v>0.690288</v>
      </c>
    </row>
    <row r="174" spans="1:6" ht="12.75">
      <c r="A174" s="30" t="s">
        <v>0</v>
      </c>
      <c r="B174" s="30">
        <v>3</v>
      </c>
      <c r="C174" s="5">
        <v>1955</v>
      </c>
      <c r="D174" s="5">
        <v>2</v>
      </c>
      <c r="E174" s="28">
        <v>0.544782</v>
      </c>
      <c r="F174" s="28">
        <v>1.5416414999999999</v>
      </c>
    </row>
    <row r="175" spans="1:6" ht="12.75">
      <c r="A175" s="30" t="s">
        <v>0</v>
      </c>
      <c r="B175" s="30">
        <v>3</v>
      </c>
      <c r="C175" s="5">
        <v>1955</v>
      </c>
      <c r="D175" s="5">
        <v>3</v>
      </c>
      <c r="E175" s="28">
        <v>0.3695494</v>
      </c>
      <c r="F175" s="28">
        <v>1.0466148</v>
      </c>
    </row>
    <row r="176" spans="1:6" ht="12.75">
      <c r="A176" s="30" t="s">
        <v>0</v>
      </c>
      <c r="B176" s="30">
        <v>3</v>
      </c>
      <c r="C176" s="5">
        <v>1955</v>
      </c>
      <c r="D176" s="5">
        <v>4</v>
      </c>
      <c r="E176" s="28">
        <v>0.9240078</v>
      </c>
      <c r="F176" s="28">
        <v>2.6887506</v>
      </c>
    </row>
    <row r="177" spans="1:6" ht="12.75">
      <c r="A177" s="30" t="s">
        <v>0</v>
      </c>
      <c r="B177" s="30">
        <v>3</v>
      </c>
      <c r="C177" s="5">
        <v>1955</v>
      </c>
      <c r="D177" s="5">
        <v>5</v>
      </c>
      <c r="E177" s="28">
        <v>0.8195652</v>
      </c>
      <c r="F177" s="28">
        <v>2.3792424</v>
      </c>
    </row>
    <row r="178" spans="1:6" ht="12.75">
      <c r="A178" s="30" t="s">
        <v>0</v>
      </c>
      <c r="B178" s="30">
        <v>3</v>
      </c>
      <c r="C178" s="5">
        <v>1955</v>
      </c>
      <c r="D178" s="5">
        <v>6</v>
      </c>
      <c r="E178" s="28">
        <v>0.466272</v>
      </c>
      <c r="F178" s="28">
        <v>1.3494365</v>
      </c>
    </row>
    <row r="179" spans="1:6" ht="12.75">
      <c r="A179" s="30" t="s">
        <v>0</v>
      </c>
      <c r="B179" s="30">
        <v>3</v>
      </c>
      <c r="C179" s="5">
        <v>1955</v>
      </c>
      <c r="D179" s="5">
        <v>7</v>
      </c>
      <c r="E179" s="28">
        <v>0.2168532</v>
      </c>
      <c r="F179" s="28">
        <v>0.6183459</v>
      </c>
    </row>
    <row r="180" spans="1:6" ht="12.75">
      <c r="A180" s="30" t="s">
        <v>0</v>
      </c>
      <c r="B180" s="30">
        <v>3</v>
      </c>
      <c r="C180" s="5">
        <v>1955</v>
      </c>
      <c r="D180" s="5">
        <v>8</v>
      </c>
      <c r="E180" s="28">
        <v>0.221656</v>
      </c>
      <c r="F180" s="28">
        <v>0.642103</v>
      </c>
    </row>
    <row r="181" spans="1:6" ht="12.75">
      <c r="A181" s="30" t="s">
        <v>0</v>
      </c>
      <c r="B181" s="30">
        <v>3</v>
      </c>
      <c r="C181" s="5">
        <v>1955</v>
      </c>
      <c r="D181" s="5">
        <v>9</v>
      </c>
      <c r="E181" s="28">
        <v>0.0055261</v>
      </c>
      <c r="F181" s="28">
        <v>0.016235199999999998</v>
      </c>
    </row>
    <row r="182" spans="1:6" ht="12.75">
      <c r="A182" s="30" t="s">
        <v>0</v>
      </c>
      <c r="B182" s="30">
        <v>3</v>
      </c>
      <c r="C182" s="5">
        <v>1955</v>
      </c>
      <c r="D182" s="5">
        <v>10</v>
      </c>
      <c r="E182" s="28">
        <v>0.258986</v>
      </c>
      <c r="F182" s="28">
        <v>0.9270845</v>
      </c>
    </row>
    <row r="183" spans="1:6" ht="12.75">
      <c r="A183" s="30" t="s">
        <v>0</v>
      </c>
      <c r="B183" s="30">
        <v>3</v>
      </c>
      <c r="C183" s="5">
        <v>1955</v>
      </c>
      <c r="D183" s="5">
        <v>11</v>
      </c>
      <c r="E183" s="28">
        <v>0.3339343</v>
      </c>
      <c r="F183" s="28">
        <v>0.9923963000000001</v>
      </c>
    </row>
    <row r="184" spans="1:6" ht="12.75">
      <c r="A184" s="30" t="s">
        <v>0</v>
      </c>
      <c r="B184" s="30">
        <v>3</v>
      </c>
      <c r="C184" s="5">
        <v>1955</v>
      </c>
      <c r="D184" s="5">
        <v>12</v>
      </c>
      <c r="E184" s="28">
        <v>0.7714113</v>
      </c>
      <c r="F184" s="28">
        <v>2.8805864999999997</v>
      </c>
    </row>
    <row r="185" spans="1:6" ht="12.75">
      <c r="A185" s="30" t="s">
        <v>0</v>
      </c>
      <c r="B185" s="30">
        <v>3</v>
      </c>
      <c r="C185" s="5">
        <v>1956</v>
      </c>
      <c r="D185" s="5">
        <v>1</v>
      </c>
      <c r="E185" s="28">
        <v>1.1466078</v>
      </c>
      <c r="F185" s="28">
        <v>3.7020413999999997</v>
      </c>
    </row>
    <row r="186" spans="1:6" ht="12.75">
      <c r="A186" s="30" t="s">
        <v>0</v>
      </c>
      <c r="B186" s="30">
        <v>3</v>
      </c>
      <c r="C186" s="5">
        <v>1956</v>
      </c>
      <c r="D186" s="5">
        <v>2</v>
      </c>
      <c r="E186" s="28">
        <v>0.5593588</v>
      </c>
      <c r="F186" s="28">
        <v>1.5922244</v>
      </c>
    </row>
    <row r="187" spans="1:6" ht="12.75">
      <c r="A187" s="30" t="s">
        <v>0</v>
      </c>
      <c r="B187" s="30">
        <v>3</v>
      </c>
      <c r="C187" s="5">
        <v>1956</v>
      </c>
      <c r="D187" s="5">
        <v>3</v>
      </c>
      <c r="E187" s="28">
        <v>1.9176427</v>
      </c>
      <c r="F187" s="28">
        <v>5.9131488999999995</v>
      </c>
    </row>
    <row r="188" spans="1:6" ht="12.75">
      <c r="A188" s="30" t="s">
        <v>0</v>
      </c>
      <c r="B188" s="30">
        <v>3</v>
      </c>
      <c r="C188" s="5">
        <v>1956</v>
      </c>
      <c r="D188" s="5">
        <v>4</v>
      </c>
      <c r="E188" s="28">
        <v>1.5482896</v>
      </c>
      <c r="F188" s="28">
        <v>4.47733</v>
      </c>
    </row>
    <row r="189" spans="1:6" ht="12.75">
      <c r="A189" s="30" t="s">
        <v>0</v>
      </c>
      <c r="B189" s="30">
        <v>3</v>
      </c>
      <c r="C189" s="5">
        <v>1956</v>
      </c>
      <c r="D189" s="5">
        <v>5</v>
      </c>
      <c r="E189" s="28">
        <v>1.6643796</v>
      </c>
      <c r="F189" s="28">
        <v>5.5717323</v>
      </c>
    </row>
    <row r="190" spans="1:6" ht="12.75">
      <c r="A190" s="30" t="s">
        <v>0</v>
      </c>
      <c r="B190" s="30">
        <v>3</v>
      </c>
      <c r="C190" s="5">
        <v>1956</v>
      </c>
      <c r="D190" s="5">
        <v>6</v>
      </c>
      <c r="E190" s="28">
        <v>1.2835448</v>
      </c>
      <c r="F190" s="28">
        <v>3.7652680000000003</v>
      </c>
    </row>
    <row r="191" spans="1:6" ht="12.75">
      <c r="A191" s="30" t="s">
        <v>0</v>
      </c>
      <c r="B191" s="30">
        <v>3</v>
      </c>
      <c r="C191" s="5">
        <v>1956</v>
      </c>
      <c r="D191" s="5">
        <v>7</v>
      </c>
      <c r="E191" s="28">
        <v>1.1222232</v>
      </c>
      <c r="F191" s="28">
        <v>3.3401494</v>
      </c>
    </row>
    <row r="192" spans="1:6" ht="12.75">
      <c r="A192" s="30" t="s">
        <v>0</v>
      </c>
      <c r="B192" s="30">
        <v>3</v>
      </c>
      <c r="C192" s="5">
        <v>1956</v>
      </c>
      <c r="D192" s="5">
        <v>8</v>
      </c>
      <c r="E192" s="28">
        <v>0.720274</v>
      </c>
      <c r="F192" s="28">
        <v>2.1695</v>
      </c>
    </row>
    <row r="193" spans="1:6" ht="12.75">
      <c r="A193" s="30" t="s">
        <v>0</v>
      </c>
      <c r="B193" s="30">
        <v>3</v>
      </c>
      <c r="C193" s="5">
        <v>1956</v>
      </c>
      <c r="D193" s="5">
        <v>9</v>
      </c>
      <c r="E193" s="28">
        <v>0.5386273</v>
      </c>
      <c r="F193" s="28">
        <v>1.6553863</v>
      </c>
    </row>
    <row r="194" spans="1:6" ht="12.75">
      <c r="A194" s="30" t="s">
        <v>0</v>
      </c>
      <c r="B194" s="30">
        <v>3</v>
      </c>
      <c r="C194" s="5">
        <v>1956</v>
      </c>
      <c r="D194" s="5">
        <v>10</v>
      </c>
      <c r="E194" s="28">
        <v>0.4466352</v>
      </c>
      <c r="F194" s="28">
        <v>1.3411359999999999</v>
      </c>
    </row>
    <row r="195" spans="1:6" ht="12.75">
      <c r="A195" s="30" t="s">
        <v>0</v>
      </c>
      <c r="B195" s="30">
        <v>3</v>
      </c>
      <c r="C195" s="5">
        <v>1956</v>
      </c>
      <c r="D195" s="5">
        <v>11</v>
      </c>
      <c r="E195" s="28">
        <v>0.2628483</v>
      </c>
      <c r="F195" s="28">
        <v>0.7960953</v>
      </c>
    </row>
    <row r="196" spans="1:6" ht="12.75">
      <c r="A196" s="30" t="s">
        <v>0</v>
      </c>
      <c r="B196" s="30">
        <v>3</v>
      </c>
      <c r="C196" s="5">
        <v>1956</v>
      </c>
      <c r="D196" s="5">
        <v>12</v>
      </c>
      <c r="E196" s="28">
        <v>0.2249155</v>
      </c>
      <c r="F196" s="28">
        <v>0.6741427</v>
      </c>
    </row>
    <row r="197" spans="1:6" ht="12.75">
      <c r="A197" s="30" t="s">
        <v>0</v>
      </c>
      <c r="B197" s="30">
        <v>3</v>
      </c>
      <c r="C197" s="5">
        <v>1957</v>
      </c>
      <c r="D197" s="5">
        <v>1</v>
      </c>
      <c r="E197" s="28">
        <v>0.0962964</v>
      </c>
      <c r="F197" s="28">
        <v>0.28854029999999997</v>
      </c>
    </row>
    <row r="198" spans="1:6" ht="12.75">
      <c r="A198" s="30" t="s">
        <v>0</v>
      </c>
      <c r="B198" s="30">
        <v>3</v>
      </c>
      <c r="C198" s="5">
        <v>1957</v>
      </c>
      <c r="D198" s="5">
        <v>2</v>
      </c>
      <c r="E198" s="28">
        <v>0.073044</v>
      </c>
      <c r="F198" s="28">
        <v>0.22176970000000001</v>
      </c>
    </row>
    <row r="199" spans="1:6" ht="12.75">
      <c r="A199" s="30" t="s">
        <v>0</v>
      </c>
      <c r="B199" s="30">
        <v>3</v>
      </c>
      <c r="C199" s="5">
        <v>1957</v>
      </c>
      <c r="D199" s="5">
        <v>3</v>
      </c>
      <c r="E199" s="28">
        <v>0.3554926</v>
      </c>
      <c r="F199" s="28">
        <v>1.0168392</v>
      </c>
    </row>
    <row r="200" spans="1:6" ht="12.75">
      <c r="A200" s="30" t="s">
        <v>0</v>
      </c>
      <c r="B200" s="30">
        <v>3</v>
      </c>
      <c r="C200" s="5">
        <v>1957</v>
      </c>
      <c r="D200" s="5">
        <v>4</v>
      </c>
      <c r="E200" s="28">
        <v>0.1501331</v>
      </c>
      <c r="F200" s="28">
        <v>0.43362100000000003</v>
      </c>
    </row>
    <row r="201" spans="1:6" ht="12.75">
      <c r="A201" s="30" t="s">
        <v>0</v>
      </c>
      <c r="B201" s="30">
        <v>3</v>
      </c>
      <c r="C201" s="5">
        <v>1957</v>
      </c>
      <c r="D201" s="5">
        <v>5</v>
      </c>
      <c r="E201" s="28">
        <v>0.1911975</v>
      </c>
      <c r="F201" s="28">
        <v>0.5977075000000001</v>
      </c>
    </row>
    <row r="202" spans="1:6" ht="12.75">
      <c r="A202" s="30" t="s">
        <v>0</v>
      </c>
      <c r="B202" s="30">
        <v>3</v>
      </c>
      <c r="C202" s="5">
        <v>1957</v>
      </c>
      <c r="D202" s="5">
        <v>6</v>
      </c>
      <c r="E202" s="28">
        <v>0.527571</v>
      </c>
      <c r="F202" s="28">
        <v>1.534533</v>
      </c>
    </row>
    <row r="203" spans="1:6" ht="12.75">
      <c r="A203" s="30" t="s">
        <v>0</v>
      </c>
      <c r="B203" s="30">
        <v>3</v>
      </c>
      <c r="C203" s="5">
        <v>1957</v>
      </c>
      <c r="D203" s="5">
        <v>7</v>
      </c>
      <c r="E203" s="28">
        <v>0.500304</v>
      </c>
      <c r="F203" s="28">
        <v>1.44433</v>
      </c>
    </row>
    <row r="204" spans="1:6" ht="12.75">
      <c r="A204" s="30" t="s">
        <v>0</v>
      </c>
      <c r="B204" s="30">
        <v>3</v>
      </c>
      <c r="C204" s="5">
        <v>1957</v>
      </c>
      <c r="D204" s="5">
        <v>8</v>
      </c>
      <c r="E204" s="28">
        <v>0.31878</v>
      </c>
      <c r="F204" s="28">
        <v>0.9278775000000001</v>
      </c>
    </row>
    <row r="205" spans="1:6" ht="12.75">
      <c r="A205" s="30" t="s">
        <v>0</v>
      </c>
      <c r="B205" s="30">
        <v>3</v>
      </c>
      <c r="C205" s="5">
        <v>1957</v>
      </c>
      <c r="D205" s="5">
        <v>9</v>
      </c>
      <c r="E205" s="28">
        <v>0.0199898</v>
      </c>
      <c r="F205" s="28">
        <v>0.0587248</v>
      </c>
    </row>
    <row r="206" spans="1:6" ht="12.75">
      <c r="A206" s="30" t="s">
        <v>0</v>
      </c>
      <c r="B206" s="30">
        <v>3</v>
      </c>
      <c r="C206" s="5">
        <v>1957</v>
      </c>
      <c r="D206" s="5">
        <v>10</v>
      </c>
      <c r="E206" s="28">
        <v>0.0635872</v>
      </c>
      <c r="F206" s="28">
        <v>0.1907616</v>
      </c>
    </row>
    <row r="207" spans="1:6" ht="12.75">
      <c r="A207" s="30" t="s">
        <v>0</v>
      </c>
      <c r="B207" s="30">
        <v>3</v>
      </c>
      <c r="C207" s="5">
        <v>1957</v>
      </c>
      <c r="D207" s="5">
        <v>11</v>
      </c>
      <c r="E207" s="28">
        <v>0.107401</v>
      </c>
      <c r="F207" s="28">
        <v>0.3121041</v>
      </c>
    </row>
    <row r="208" spans="1:6" ht="12.75">
      <c r="A208" s="30" t="s">
        <v>0</v>
      </c>
      <c r="B208" s="30">
        <v>3</v>
      </c>
      <c r="C208" s="5">
        <v>1957</v>
      </c>
      <c r="D208" s="5">
        <v>12</v>
      </c>
      <c r="E208" s="28">
        <v>0.1006043</v>
      </c>
      <c r="F208" s="28">
        <v>0.2965922</v>
      </c>
    </row>
    <row r="209" spans="1:6" ht="12.75">
      <c r="A209" s="30" t="s">
        <v>0</v>
      </c>
      <c r="B209" s="30">
        <v>3</v>
      </c>
      <c r="C209" s="5">
        <v>1958</v>
      </c>
      <c r="D209" s="5">
        <v>1</v>
      </c>
      <c r="E209" s="28">
        <v>0.1873447</v>
      </c>
      <c r="F209" s="28">
        <v>0.5781043</v>
      </c>
    </row>
    <row r="210" spans="1:6" ht="12.75">
      <c r="A210" s="30" t="s">
        <v>0</v>
      </c>
      <c r="B210" s="30">
        <v>3</v>
      </c>
      <c r="C210" s="5">
        <v>1958</v>
      </c>
      <c r="D210" s="5">
        <v>2</v>
      </c>
      <c r="E210" s="28">
        <v>0.3803415</v>
      </c>
      <c r="F210" s="28">
        <v>1.127007</v>
      </c>
    </row>
    <row r="211" spans="1:6" ht="12.75">
      <c r="A211" s="30" t="s">
        <v>0</v>
      </c>
      <c r="B211" s="30">
        <v>3</v>
      </c>
      <c r="C211" s="5">
        <v>1958</v>
      </c>
      <c r="D211" s="5">
        <v>3</v>
      </c>
      <c r="E211" s="28">
        <v>0.254388</v>
      </c>
      <c r="F211" s="28">
        <v>0.7678424</v>
      </c>
    </row>
    <row r="212" spans="1:6" ht="12.75">
      <c r="A212" s="30" t="s">
        <v>0</v>
      </c>
      <c r="B212" s="30">
        <v>3</v>
      </c>
      <c r="C212" s="5">
        <v>1958</v>
      </c>
      <c r="D212" s="5">
        <v>4</v>
      </c>
      <c r="E212" s="28">
        <v>0.1997688</v>
      </c>
      <c r="F212" s="28">
        <v>0.5649995999999999</v>
      </c>
    </row>
    <row r="213" spans="1:6" ht="12.75">
      <c r="A213" s="30" t="s">
        <v>0</v>
      </c>
      <c r="B213" s="30">
        <v>3</v>
      </c>
      <c r="C213" s="5">
        <v>1958</v>
      </c>
      <c r="D213" s="5">
        <v>5</v>
      </c>
      <c r="E213" s="28">
        <v>0.5682922</v>
      </c>
      <c r="F213" s="28">
        <v>1.6347268000000001</v>
      </c>
    </row>
    <row r="214" spans="1:6" ht="12.75">
      <c r="A214" s="30" t="s">
        <v>0</v>
      </c>
      <c r="B214" s="30">
        <v>3</v>
      </c>
      <c r="C214" s="5">
        <v>1958</v>
      </c>
      <c r="D214" s="5">
        <v>6</v>
      </c>
      <c r="E214" s="28">
        <v>1.0500896</v>
      </c>
      <c r="F214" s="28">
        <v>3.2009488</v>
      </c>
    </row>
    <row r="215" spans="1:6" ht="12.75">
      <c r="A215" s="30" t="s">
        <v>0</v>
      </c>
      <c r="B215" s="30">
        <v>3</v>
      </c>
      <c r="C215" s="5">
        <v>1958</v>
      </c>
      <c r="D215" s="5">
        <v>7</v>
      </c>
      <c r="E215" s="28">
        <v>0.5563215</v>
      </c>
      <c r="F215" s="28">
        <v>1.577016</v>
      </c>
    </row>
    <row r="216" spans="1:6" ht="12.75">
      <c r="A216" s="30" t="s">
        <v>0</v>
      </c>
      <c r="B216" s="30">
        <v>3</v>
      </c>
      <c r="C216" s="5">
        <v>1958</v>
      </c>
      <c r="D216" s="5">
        <v>8</v>
      </c>
      <c r="E216" s="28">
        <v>0.4956861</v>
      </c>
      <c r="F216" s="28">
        <v>1.4157234</v>
      </c>
    </row>
    <row r="217" spans="1:6" ht="12.75">
      <c r="A217" s="30" t="s">
        <v>0</v>
      </c>
      <c r="B217" s="30">
        <v>3</v>
      </c>
      <c r="C217" s="5">
        <v>1958</v>
      </c>
      <c r="D217" s="5">
        <v>9</v>
      </c>
      <c r="E217" s="28">
        <v>0.3801546</v>
      </c>
      <c r="F217" s="28">
        <v>1.0920546</v>
      </c>
    </row>
    <row r="218" spans="1:6" ht="12.75">
      <c r="A218" s="30" t="s">
        <v>0</v>
      </c>
      <c r="B218" s="30">
        <v>3</v>
      </c>
      <c r="C218" s="5">
        <v>1958</v>
      </c>
      <c r="D218" s="5">
        <v>10</v>
      </c>
      <c r="E218" s="28">
        <v>0.21742</v>
      </c>
      <c r="F218" s="28">
        <v>0.6271014</v>
      </c>
    </row>
    <row r="219" spans="1:6" ht="12.75">
      <c r="A219" s="30" t="s">
        <v>0</v>
      </c>
      <c r="B219" s="30">
        <v>3</v>
      </c>
      <c r="C219" s="5">
        <v>1958</v>
      </c>
      <c r="D219" s="5">
        <v>11</v>
      </c>
      <c r="E219" s="28">
        <v>0.1206861</v>
      </c>
      <c r="F219" s="28">
        <v>0.34827569999999997</v>
      </c>
    </row>
    <row r="220" spans="1:6" ht="12.75">
      <c r="A220" s="30" t="s">
        <v>0</v>
      </c>
      <c r="B220" s="30">
        <v>3</v>
      </c>
      <c r="C220" s="5">
        <v>1958</v>
      </c>
      <c r="D220" s="5">
        <v>12</v>
      </c>
      <c r="E220" s="28">
        <v>0.8232175</v>
      </c>
      <c r="F220" s="28">
        <v>3.1235224</v>
      </c>
    </row>
    <row r="221" spans="1:6" ht="12.75">
      <c r="A221" s="30" t="s">
        <v>0</v>
      </c>
      <c r="B221" s="30">
        <v>3</v>
      </c>
      <c r="C221" s="5">
        <v>1959</v>
      </c>
      <c r="D221" s="5">
        <v>1</v>
      </c>
      <c r="E221" s="28">
        <v>0.060743</v>
      </c>
      <c r="F221" s="28">
        <v>0.1745378</v>
      </c>
    </row>
    <row r="222" spans="1:6" ht="12.75">
      <c r="A222" s="30" t="s">
        <v>0</v>
      </c>
      <c r="B222" s="30">
        <v>3</v>
      </c>
      <c r="C222" s="5">
        <v>1959</v>
      </c>
      <c r="D222" s="5">
        <v>2</v>
      </c>
      <c r="E222" s="28">
        <v>0.7005621</v>
      </c>
      <c r="F222" s="28">
        <v>2.0189630999999997</v>
      </c>
    </row>
    <row r="223" spans="1:6" ht="12.75">
      <c r="A223" s="30" t="s">
        <v>0</v>
      </c>
      <c r="B223" s="30">
        <v>3</v>
      </c>
      <c r="C223" s="5">
        <v>1959</v>
      </c>
      <c r="D223" s="5">
        <v>3</v>
      </c>
      <c r="E223" s="28">
        <v>0.681576</v>
      </c>
      <c r="F223" s="28">
        <v>2.0301228</v>
      </c>
    </row>
    <row r="224" spans="1:6" ht="12.75">
      <c r="A224" s="30" t="s">
        <v>0</v>
      </c>
      <c r="B224" s="30">
        <v>3</v>
      </c>
      <c r="C224" s="5">
        <v>1959</v>
      </c>
      <c r="D224" s="5">
        <v>4</v>
      </c>
      <c r="E224" s="28">
        <v>0.8994816</v>
      </c>
      <c r="F224" s="28">
        <v>2.6083328</v>
      </c>
    </row>
    <row r="225" spans="1:6" ht="12.75">
      <c r="A225" s="30" t="s">
        <v>0</v>
      </c>
      <c r="B225" s="30">
        <v>3</v>
      </c>
      <c r="C225" s="5">
        <v>1959</v>
      </c>
      <c r="D225" s="5">
        <v>5</v>
      </c>
      <c r="E225" s="28">
        <v>0.9642684</v>
      </c>
      <c r="F225" s="28">
        <v>2.8620650999999997</v>
      </c>
    </row>
    <row r="226" spans="1:6" ht="12.75">
      <c r="A226" s="30" t="s">
        <v>0</v>
      </c>
      <c r="B226" s="30">
        <v>3</v>
      </c>
      <c r="C226" s="5">
        <v>1959</v>
      </c>
      <c r="D226" s="5">
        <v>6</v>
      </c>
      <c r="E226" s="28">
        <v>1.1631334</v>
      </c>
      <c r="F226" s="28">
        <v>3.3236892000000005</v>
      </c>
    </row>
    <row r="227" spans="1:6" ht="12.75">
      <c r="A227" s="30" t="s">
        <v>0</v>
      </c>
      <c r="B227" s="30">
        <v>3</v>
      </c>
      <c r="C227" s="5">
        <v>1959</v>
      </c>
      <c r="D227" s="5">
        <v>7</v>
      </c>
      <c r="E227" s="28">
        <v>0.2665264</v>
      </c>
      <c r="F227" s="28">
        <v>0.8229272000000001</v>
      </c>
    </row>
    <row r="228" spans="1:6" ht="12.75">
      <c r="A228" s="30" t="s">
        <v>0</v>
      </c>
      <c r="B228" s="30">
        <v>3</v>
      </c>
      <c r="C228" s="5">
        <v>1959</v>
      </c>
      <c r="D228" s="5">
        <v>8</v>
      </c>
      <c r="E228" s="28">
        <v>0.0526885</v>
      </c>
      <c r="F228" s="28">
        <v>0.1537747</v>
      </c>
    </row>
    <row r="229" spans="1:6" ht="12.75">
      <c r="A229" s="30" t="s">
        <v>0</v>
      </c>
      <c r="B229" s="30">
        <v>3</v>
      </c>
      <c r="C229" s="5">
        <v>1959</v>
      </c>
      <c r="D229" s="5">
        <v>9</v>
      </c>
      <c r="E229" s="28">
        <v>0.1611207</v>
      </c>
      <c r="F229" s="28">
        <v>0.5231808</v>
      </c>
    </row>
    <row r="230" spans="1:6" ht="12.75">
      <c r="A230" s="30" t="s">
        <v>0</v>
      </c>
      <c r="B230" s="30">
        <v>3</v>
      </c>
      <c r="C230" s="5">
        <v>1959</v>
      </c>
      <c r="D230" s="5">
        <v>10</v>
      </c>
      <c r="E230" s="28">
        <v>0.8321772</v>
      </c>
      <c r="F230" s="28">
        <v>2.4799617</v>
      </c>
    </row>
    <row r="231" spans="1:6" ht="12.75">
      <c r="A231" s="30" t="s">
        <v>0</v>
      </c>
      <c r="B231" s="30">
        <v>3</v>
      </c>
      <c r="C231" s="5">
        <v>1959</v>
      </c>
      <c r="D231" s="5">
        <v>11</v>
      </c>
      <c r="E231" s="28">
        <v>0.9255435</v>
      </c>
      <c r="F231" s="28">
        <v>2.824143</v>
      </c>
    </row>
    <row r="232" spans="1:6" ht="12.75">
      <c r="A232" s="30" t="s">
        <v>0</v>
      </c>
      <c r="B232" s="30">
        <v>3</v>
      </c>
      <c r="C232" s="5">
        <v>1959</v>
      </c>
      <c r="D232" s="5">
        <v>12</v>
      </c>
      <c r="E232" s="28">
        <v>1.4763115</v>
      </c>
      <c r="F232" s="28">
        <v>5.0547143000000005</v>
      </c>
    </row>
    <row r="233" spans="1:6" ht="12.75">
      <c r="A233" s="30" t="s">
        <v>0</v>
      </c>
      <c r="B233" s="30">
        <v>3</v>
      </c>
      <c r="C233" s="5">
        <v>1960</v>
      </c>
      <c r="D233" s="5">
        <v>1</v>
      </c>
      <c r="E233" s="28">
        <v>0.6483985</v>
      </c>
      <c r="F233" s="28">
        <v>2.0401578000000002</v>
      </c>
    </row>
    <row r="234" spans="1:6" ht="12.75">
      <c r="A234" s="30" t="s">
        <v>0</v>
      </c>
      <c r="B234" s="30">
        <v>3</v>
      </c>
      <c r="C234" s="5">
        <v>1960</v>
      </c>
      <c r="D234" s="5">
        <v>2</v>
      </c>
      <c r="E234" s="28">
        <v>1.9740128</v>
      </c>
      <c r="F234" s="28">
        <v>6.2356</v>
      </c>
    </row>
    <row r="235" spans="1:6" ht="12.75">
      <c r="A235" s="30" t="s">
        <v>0</v>
      </c>
      <c r="B235" s="30">
        <v>3</v>
      </c>
      <c r="C235" s="5">
        <v>1960</v>
      </c>
      <c r="D235" s="5">
        <v>3</v>
      </c>
      <c r="E235" s="28">
        <v>3.0537408</v>
      </c>
      <c r="F235" s="28">
        <v>9.3520812</v>
      </c>
    </row>
    <row r="236" spans="1:6" ht="12.75">
      <c r="A236" s="30" t="s">
        <v>0</v>
      </c>
      <c r="B236" s="30">
        <v>3</v>
      </c>
      <c r="C236" s="5">
        <v>1960</v>
      </c>
      <c r="D236" s="5">
        <v>4</v>
      </c>
      <c r="E236" s="28">
        <v>1.8625728</v>
      </c>
      <c r="F236" s="28">
        <v>5.3522511</v>
      </c>
    </row>
    <row r="237" spans="1:6" ht="12.75">
      <c r="A237" s="30" t="s">
        <v>0</v>
      </c>
      <c r="B237" s="30">
        <v>3</v>
      </c>
      <c r="C237" s="5">
        <v>1960</v>
      </c>
      <c r="D237" s="5">
        <v>5</v>
      </c>
      <c r="E237" s="28">
        <v>1.6258458</v>
      </c>
      <c r="F237" s="28">
        <v>4.7233173</v>
      </c>
    </row>
    <row r="238" spans="1:6" ht="12.75">
      <c r="A238" s="30" t="s">
        <v>0</v>
      </c>
      <c r="B238" s="30">
        <v>3</v>
      </c>
      <c r="C238" s="5">
        <v>1960</v>
      </c>
      <c r="D238" s="5">
        <v>6</v>
      </c>
      <c r="E238" s="28">
        <v>0.9887328</v>
      </c>
      <c r="F238" s="28">
        <v>2.858836</v>
      </c>
    </row>
    <row r="239" spans="1:6" ht="12.75">
      <c r="A239" s="30" t="s">
        <v>0</v>
      </c>
      <c r="B239" s="30">
        <v>3</v>
      </c>
      <c r="C239" s="5">
        <v>1960</v>
      </c>
      <c r="D239" s="5">
        <v>7</v>
      </c>
      <c r="E239" s="28">
        <v>0.7723556</v>
      </c>
      <c r="F239" s="28">
        <v>2.2443634</v>
      </c>
    </row>
    <row r="240" spans="1:6" ht="12.75">
      <c r="A240" s="30" t="s">
        <v>0</v>
      </c>
      <c r="B240" s="30">
        <v>3</v>
      </c>
      <c r="C240" s="5">
        <v>1960</v>
      </c>
      <c r="D240" s="5">
        <v>8</v>
      </c>
      <c r="E240" s="28">
        <v>0.3185525</v>
      </c>
      <c r="F240" s="28">
        <v>0.9316230000000001</v>
      </c>
    </row>
    <row r="241" spans="1:6" ht="12.75">
      <c r="A241" s="30" t="s">
        <v>0</v>
      </c>
      <c r="B241" s="30">
        <v>3</v>
      </c>
      <c r="C241" s="5">
        <v>1960</v>
      </c>
      <c r="D241" s="5">
        <v>9</v>
      </c>
      <c r="E241" s="28">
        <v>0.3676004</v>
      </c>
      <c r="F241" s="28">
        <v>1.0824401</v>
      </c>
    </row>
    <row r="242" spans="1:6" ht="12.75">
      <c r="A242" s="30" t="s">
        <v>0</v>
      </c>
      <c r="B242" s="30">
        <v>3</v>
      </c>
      <c r="C242" s="5">
        <v>1960</v>
      </c>
      <c r="D242" s="5">
        <v>10</v>
      </c>
      <c r="E242" s="28">
        <v>2.6304558</v>
      </c>
      <c r="F242" s="28">
        <v>10.846821599999998</v>
      </c>
    </row>
    <row r="243" spans="1:6" ht="12.75">
      <c r="A243" s="30" t="s">
        <v>0</v>
      </c>
      <c r="B243" s="30">
        <v>3</v>
      </c>
      <c r="C243" s="5">
        <v>1960</v>
      </c>
      <c r="D243" s="5">
        <v>11</v>
      </c>
      <c r="E243" s="28">
        <v>1.1102208</v>
      </c>
      <c r="F243" s="28">
        <v>3.4000512</v>
      </c>
    </row>
    <row r="244" spans="1:6" ht="12.75">
      <c r="A244" s="30" t="s">
        <v>0</v>
      </c>
      <c r="B244" s="30">
        <v>3</v>
      </c>
      <c r="C244" s="5">
        <v>1960</v>
      </c>
      <c r="D244" s="5">
        <v>12</v>
      </c>
      <c r="E244" s="28">
        <v>1.0312812</v>
      </c>
      <c r="F244" s="28">
        <v>3.3314016000000004</v>
      </c>
    </row>
    <row r="245" spans="1:6" ht="12.75">
      <c r="A245" s="30" t="s">
        <v>0</v>
      </c>
      <c r="B245" s="30">
        <v>3</v>
      </c>
      <c r="C245" s="5">
        <v>1961</v>
      </c>
      <c r="D245" s="5">
        <v>1</v>
      </c>
      <c r="E245" s="28">
        <v>1.341846</v>
      </c>
      <c r="F245" s="28">
        <v>4.078998</v>
      </c>
    </row>
    <row r="246" spans="1:6" ht="12.75">
      <c r="A246" s="30" t="s">
        <v>0</v>
      </c>
      <c r="B246" s="30">
        <v>3</v>
      </c>
      <c r="C246" s="5">
        <v>1961</v>
      </c>
      <c r="D246" s="5">
        <v>2</v>
      </c>
      <c r="E246" s="28">
        <v>1.384242</v>
      </c>
      <c r="F246" s="28">
        <v>4.085202</v>
      </c>
    </row>
    <row r="247" spans="1:6" ht="12.75">
      <c r="A247" s="30" t="s">
        <v>0</v>
      </c>
      <c r="B247" s="30">
        <v>3</v>
      </c>
      <c r="C247" s="5">
        <v>1961</v>
      </c>
      <c r="D247" s="5">
        <v>3</v>
      </c>
      <c r="E247" s="28">
        <v>1.4405337</v>
      </c>
      <c r="F247" s="28">
        <v>4.1940176000000005</v>
      </c>
    </row>
    <row r="248" spans="1:6" ht="12.75">
      <c r="A248" s="30" t="s">
        <v>0</v>
      </c>
      <c r="B248" s="30">
        <v>3</v>
      </c>
      <c r="C248" s="5">
        <v>1961</v>
      </c>
      <c r="D248" s="5">
        <v>4</v>
      </c>
      <c r="E248" s="28">
        <v>1.7328408</v>
      </c>
      <c r="F248" s="28">
        <v>5.0523792</v>
      </c>
    </row>
    <row r="249" spans="1:6" ht="12.75">
      <c r="A249" s="30" t="s">
        <v>0</v>
      </c>
      <c r="B249" s="30">
        <v>3</v>
      </c>
      <c r="C249" s="5">
        <v>1961</v>
      </c>
      <c r="D249" s="5">
        <v>5</v>
      </c>
      <c r="E249" s="28">
        <v>1.8930552</v>
      </c>
      <c r="F249" s="28">
        <v>5.4789936</v>
      </c>
    </row>
    <row r="250" spans="1:6" ht="12.75">
      <c r="A250" s="30" t="s">
        <v>0</v>
      </c>
      <c r="B250" s="30">
        <v>3</v>
      </c>
      <c r="C250" s="5">
        <v>1961</v>
      </c>
      <c r="D250" s="5">
        <v>6</v>
      </c>
      <c r="E250" s="28">
        <v>0.7153986</v>
      </c>
      <c r="F250" s="28">
        <v>2.0431299000000003</v>
      </c>
    </row>
    <row r="251" spans="1:6" ht="12.75">
      <c r="A251" s="30" t="s">
        <v>0</v>
      </c>
      <c r="B251" s="30">
        <v>3</v>
      </c>
      <c r="C251" s="5">
        <v>1961</v>
      </c>
      <c r="D251" s="5">
        <v>7</v>
      </c>
      <c r="E251" s="28">
        <v>0.593035</v>
      </c>
      <c r="F251" s="28">
        <v>1.7083694999999999</v>
      </c>
    </row>
    <row r="252" spans="1:6" ht="12.75">
      <c r="A252" s="30" t="s">
        <v>0</v>
      </c>
      <c r="B252" s="30">
        <v>3</v>
      </c>
      <c r="C252" s="5">
        <v>1961</v>
      </c>
      <c r="D252" s="5">
        <v>8</v>
      </c>
      <c r="E252" s="28">
        <v>0.2937442</v>
      </c>
      <c r="F252" s="28">
        <v>0.8489967999999999</v>
      </c>
    </row>
    <row r="253" spans="1:6" ht="12.75">
      <c r="A253" s="30" t="s">
        <v>0</v>
      </c>
      <c r="B253" s="30">
        <v>3</v>
      </c>
      <c r="C253" s="5">
        <v>1961</v>
      </c>
      <c r="D253" s="5">
        <v>9</v>
      </c>
      <c r="E253" s="28">
        <v>0.5036471</v>
      </c>
      <c r="F253" s="28">
        <v>1.6384632</v>
      </c>
    </row>
    <row r="254" spans="1:6" ht="12.75">
      <c r="A254" s="30" t="s">
        <v>0</v>
      </c>
      <c r="B254" s="30">
        <v>3</v>
      </c>
      <c r="C254" s="5">
        <v>1961</v>
      </c>
      <c r="D254" s="5">
        <v>10</v>
      </c>
      <c r="E254" s="28">
        <v>0.580788</v>
      </c>
      <c r="F254" s="28">
        <v>1.7244936</v>
      </c>
    </row>
    <row r="255" spans="1:6" ht="12.75">
      <c r="A255" s="30" t="s">
        <v>0</v>
      </c>
      <c r="B255" s="30">
        <v>3</v>
      </c>
      <c r="C255" s="5">
        <v>1961</v>
      </c>
      <c r="D255" s="5">
        <v>11</v>
      </c>
      <c r="E255" s="28">
        <v>1.1291055</v>
      </c>
      <c r="F255" s="28">
        <v>5.2729800000000004</v>
      </c>
    </row>
    <row r="256" spans="1:6" ht="12.75">
      <c r="A256" s="30" t="s">
        <v>0</v>
      </c>
      <c r="B256" s="30">
        <v>3</v>
      </c>
      <c r="C256" s="5">
        <v>1961</v>
      </c>
      <c r="D256" s="5">
        <v>12</v>
      </c>
      <c r="E256" s="28">
        <v>1.3043366</v>
      </c>
      <c r="F256" s="28">
        <v>4.0077558</v>
      </c>
    </row>
    <row r="257" spans="1:6" ht="12.75">
      <c r="A257" s="30" t="s">
        <v>0</v>
      </c>
      <c r="B257" s="30">
        <v>3</v>
      </c>
      <c r="C257" s="5">
        <v>1962</v>
      </c>
      <c r="D257" s="5">
        <v>1</v>
      </c>
      <c r="E257" s="28">
        <v>1.3644768</v>
      </c>
      <c r="F257" s="28">
        <v>4.4102752</v>
      </c>
    </row>
    <row r="258" spans="1:6" ht="12.75">
      <c r="A258" s="30" t="s">
        <v>0</v>
      </c>
      <c r="B258" s="30">
        <v>3</v>
      </c>
      <c r="C258" s="5">
        <v>1962</v>
      </c>
      <c r="D258" s="5">
        <v>2</v>
      </c>
      <c r="E258" s="28">
        <v>3.7105492</v>
      </c>
      <c r="F258" s="28">
        <v>11.4776816</v>
      </c>
    </row>
    <row r="259" spans="1:6" ht="12.75">
      <c r="A259" s="30" t="s">
        <v>0</v>
      </c>
      <c r="B259" s="30">
        <v>3</v>
      </c>
      <c r="C259" s="5">
        <v>1962</v>
      </c>
      <c r="D259" s="5">
        <v>3</v>
      </c>
      <c r="E259" s="28">
        <v>3.2848383</v>
      </c>
      <c r="F259" s="28">
        <v>11.164335600000001</v>
      </c>
    </row>
    <row r="260" spans="1:6" ht="12.75">
      <c r="A260" s="30" t="s">
        <v>0</v>
      </c>
      <c r="B260" s="30">
        <v>3</v>
      </c>
      <c r="C260" s="5">
        <v>1962</v>
      </c>
      <c r="D260" s="5">
        <v>4</v>
      </c>
      <c r="E260" s="28">
        <v>1.9559946</v>
      </c>
      <c r="F260" s="28">
        <v>6.7702326</v>
      </c>
    </row>
    <row r="261" spans="1:6" ht="12.75">
      <c r="A261" s="30" t="s">
        <v>0</v>
      </c>
      <c r="B261" s="30">
        <v>3</v>
      </c>
      <c r="C261" s="5">
        <v>1962</v>
      </c>
      <c r="D261" s="5">
        <v>5</v>
      </c>
      <c r="E261" s="28">
        <v>4.8354768</v>
      </c>
      <c r="F261" s="28">
        <v>14.3302104</v>
      </c>
    </row>
    <row r="262" spans="1:6" ht="12.75">
      <c r="A262" s="30" t="s">
        <v>0</v>
      </c>
      <c r="B262" s="30">
        <v>3</v>
      </c>
      <c r="C262" s="5">
        <v>1962</v>
      </c>
      <c r="D262" s="5">
        <v>6</v>
      </c>
      <c r="E262" s="28">
        <v>3.0043372</v>
      </c>
      <c r="F262" s="28">
        <v>8.8616596</v>
      </c>
    </row>
    <row r="263" spans="1:6" ht="12.75">
      <c r="A263" s="30" t="s">
        <v>0</v>
      </c>
      <c r="B263" s="30">
        <v>3</v>
      </c>
      <c r="C263" s="5">
        <v>1962</v>
      </c>
      <c r="D263" s="5">
        <v>7</v>
      </c>
      <c r="E263" s="28">
        <v>1.8653184</v>
      </c>
      <c r="F263" s="28">
        <v>5.557657600000001</v>
      </c>
    </row>
    <row r="264" spans="1:6" ht="12.75">
      <c r="A264" s="30" t="s">
        <v>0</v>
      </c>
      <c r="B264" s="30">
        <v>3</v>
      </c>
      <c r="C264" s="5">
        <v>1962</v>
      </c>
      <c r="D264" s="5">
        <v>8</v>
      </c>
      <c r="E264" s="28">
        <v>0.9847552</v>
      </c>
      <c r="F264" s="28">
        <v>2.9696524</v>
      </c>
    </row>
    <row r="265" spans="1:6" ht="12.75">
      <c r="A265" s="30" t="s">
        <v>0</v>
      </c>
      <c r="B265" s="30">
        <v>3</v>
      </c>
      <c r="C265" s="5">
        <v>1962</v>
      </c>
      <c r="D265" s="5">
        <v>9</v>
      </c>
      <c r="E265" s="28">
        <v>0.281435</v>
      </c>
      <c r="F265" s="28">
        <v>0.8666005</v>
      </c>
    </row>
    <row r="266" spans="1:6" ht="12.75">
      <c r="A266" s="30" t="s">
        <v>0</v>
      </c>
      <c r="B266" s="30">
        <v>3</v>
      </c>
      <c r="C266" s="5">
        <v>1962</v>
      </c>
      <c r="D266" s="5">
        <v>10</v>
      </c>
      <c r="E266" s="28">
        <v>0.3647535</v>
      </c>
      <c r="F266" s="28">
        <v>1.1386565000000002</v>
      </c>
    </row>
    <row r="267" spans="1:6" ht="12.75">
      <c r="A267" s="30" t="s">
        <v>0</v>
      </c>
      <c r="B267" s="30">
        <v>3</v>
      </c>
      <c r="C267" s="5">
        <v>1962</v>
      </c>
      <c r="D267" s="5">
        <v>11</v>
      </c>
      <c r="E267" s="28">
        <v>0.4710361</v>
      </c>
      <c r="F267" s="28">
        <v>1.4601215</v>
      </c>
    </row>
    <row r="268" spans="1:6" ht="12.75">
      <c r="A268" s="30" t="s">
        <v>0</v>
      </c>
      <c r="B268" s="30">
        <v>3</v>
      </c>
      <c r="C268" s="5">
        <v>1962</v>
      </c>
      <c r="D268" s="5">
        <v>12</v>
      </c>
      <c r="E268" s="28">
        <v>0.3432471</v>
      </c>
      <c r="F268" s="28">
        <v>1.2922974</v>
      </c>
    </row>
    <row r="269" spans="1:6" ht="12.75">
      <c r="A269" s="30" t="s">
        <v>0</v>
      </c>
      <c r="B269" s="30">
        <v>3</v>
      </c>
      <c r="C269" s="5">
        <v>1963</v>
      </c>
      <c r="D269" s="5">
        <v>1</v>
      </c>
      <c r="E269" s="28">
        <v>0.406341</v>
      </c>
      <c r="F269" s="28">
        <v>1.35447</v>
      </c>
    </row>
    <row r="270" spans="1:6" ht="12.75">
      <c r="A270" s="30" t="s">
        <v>0</v>
      </c>
      <c r="B270" s="30">
        <v>3</v>
      </c>
      <c r="C270" s="5">
        <v>1963</v>
      </c>
      <c r="D270" s="5">
        <v>2</v>
      </c>
      <c r="E270" s="28">
        <v>0.5494863</v>
      </c>
      <c r="F270" s="28">
        <v>1.538834</v>
      </c>
    </row>
    <row r="271" spans="1:6" ht="12.75">
      <c r="A271" s="30" t="s">
        <v>0</v>
      </c>
      <c r="B271" s="30">
        <v>3</v>
      </c>
      <c r="C271" s="5">
        <v>1963</v>
      </c>
      <c r="D271" s="5">
        <v>3</v>
      </c>
      <c r="E271" s="28">
        <v>0.6563403</v>
      </c>
      <c r="F271" s="28">
        <v>2.2588334999999997</v>
      </c>
    </row>
    <row r="272" spans="1:6" ht="12.75">
      <c r="A272" s="30" t="s">
        <v>0</v>
      </c>
      <c r="B272" s="30">
        <v>3</v>
      </c>
      <c r="C272" s="5">
        <v>1963</v>
      </c>
      <c r="D272" s="5">
        <v>4</v>
      </c>
      <c r="E272" s="28">
        <v>1.0635318</v>
      </c>
      <c r="F272" s="28">
        <v>3.3375876</v>
      </c>
    </row>
    <row r="273" spans="1:6" ht="12.75">
      <c r="A273" s="30" t="s">
        <v>0</v>
      </c>
      <c r="B273" s="30">
        <v>3</v>
      </c>
      <c r="C273" s="5">
        <v>1963</v>
      </c>
      <c r="D273" s="5">
        <v>5</v>
      </c>
      <c r="E273" s="28">
        <v>1.054368</v>
      </c>
      <c r="F273" s="28">
        <v>3.037584</v>
      </c>
    </row>
    <row r="274" spans="1:6" ht="12.75">
      <c r="A274" s="30" t="s">
        <v>0</v>
      </c>
      <c r="B274" s="30">
        <v>3</v>
      </c>
      <c r="C274" s="5">
        <v>1963</v>
      </c>
      <c r="D274" s="5">
        <v>6</v>
      </c>
      <c r="E274" s="28">
        <v>1.743084</v>
      </c>
      <c r="F274" s="28">
        <v>5.436762</v>
      </c>
    </row>
    <row r="275" spans="1:6" ht="12.75">
      <c r="A275" s="30" t="s">
        <v>0</v>
      </c>
      <c r="B275" s="30">
        <v>3</v>
      </c>
      <c r="C275" s="5">
        <v>1963</v>
      </c>
      <c r="D275" s="5">
        <v>7</v>
      </c>
      <c r="E275" s="28">
        <v>1.36227</v>
      </c>
      <c r="F275" s="28">
        <v>3.8754834999999996</v>
      </c>
    </row>
    <row r="276" spans="1:6" ht="12.75">
      <c r="A276" s="30" t="s">
        <v>0</v>
      </c>
      <c r="B276" s="30">
        <v>3</v>
      </c>
      <c r="C276" s="5">
        <v>1963</v>
      </c>
      <c r="D276" s="5">
        <v>8</v>
      </c>
      <c r="E276" s="28">
        <v>0.6643269</v>
      </c>
      <c r="F276" s="28">
        <v>1.8977367</v>
      </c>
    </row>
    <row r="277" spans="1:6" ht="12.75">
      <c r="A277" s="30" t="s">
        <v>0</v>
      </c>
      <c r="B277" s="30">
        <v>3</v>
      </c>
      <c r="C277" s="5">
        <v>1963</v>
      </c>
      <c r="D277" s="5">
        <v>9</v>
      </c>
      <c r="E277" s="28">
        <v>0.2918075</v>
      </c>
      <c r="F277" s="28">
        <v>0.851846</v>
      </c>
    </row>
    <row r="278" spans="1:6" ht="12.75">
      <c r="A278" s="30" t="s">
        <v>0</v>
      </c>
      <c r="B278" s="30">
        <v>3</v>
      </c>
      <c r="C278" s="5">
        <v>1963</v>
      </c>
      <c r="D278" s="5">
        <v>10</v>
      </c>
      <c r="E278" s="28">
        <v>0.31901</v>
      </c>
      <c r="F278" s="28">
        <v>0.9338690000000001</v>
      </c>
    </row>
    <row r="279" spans="1:6" ht="12.75">
      <c r="A279" s="30" t="s">
        <v>0</v>
      </c>
      <c r="B279" s="30">
        <v>3</v>
      </c>
      <c r="C279" s="5">
        <v>1963</v>
      </c>
      <c r="D279" s="5">
        <v>11</v>
      </c>
      <c r="E279" s="28">
        <v>0.8225536</v>
      </c>
      <c r="F279" s="28">
        <v>2.9683456</v>
      </c>
    </row>
    <row r="280" spans="1:6" ht="12.75">
      <c r="A280" s="30" t="s">
        <v>0</v>
      </c>
      <c r="B280" s="30">
        <v>3</v>
      </c>
      <c r="C280" s="5">
        <v>1963</v>
      </c>
      <c r="D280" s="5">
        <v>12</v>
      </c>
      <c r="E280" s="28">
        <v>0.6667608</v>
      </c>
      <c r="F280" s="28">
        <v>2.0011472</v>
      </c>
    </row>
    <row r="281" spans="1:6" ht="12.75">
      <c r="A281" s="30" t="s">
        <v>0</v>
      </c>
      <c r="B281" s="30">
        <v>3</v>
      </c>
      <c r="C281" s="5">
        <v>1964</v>
      </c>
      <c r="D281" s="5">
        <v>1</v>
      </c>
      <c r="E281" s="28">
        <v>0.4376379</v>
      </c>
      <c r="F281" s="28">
        <v>1.2569305</v>
      </c>
    </row>
    <row r="282" spans="1:6" ht="12.75">
      <c r="A282" s="30" t="s">
        <v>0</v>
      </c>
      <c r="B282" s="30">
        <v>3</v>
      </c>
      <c r="C282" s="5">
        <v>1964</v>
      </c>
      <c r="D282" s="5">
        <v>2</v>
      </c>
      <c r="E282" s="28">
        <v>1.1161033</v>
      </c>
      <c r="F282" s="28">
        <v>4.0246518</v>
      </c>
    </row>
    <row r="283" spans="1:6" ht="12.75">
      <c r="A283" s="30" t="s">
        <v>0</v>
      </c>
      <c r="B283" s="30">
        <v>3</v>
      </c>
      <c r="C283" s="5">
        <v>1964</v>
      </c>
      <c r="D283" s="5">
        <v>3</v>
      </c>
      <c r="E283" s="28">
        <v>0.7409328</v>
      </c>
      <c r="F283" s="28">
        <v>2.1727968</v>
      </c>
    </row>
    <row r="284" spans="1:6" ht="12.75">
      <c r="A284" s="30" t="s">
        <v>0</v>
      </c>
      <c r="B284" s="30">
        <v>3</v>
      </c>
      <c r="C284" s="5">
        <v>1964</v>
      </c>
      <c r="D284" s="5">
        <v>4</v>
      </c>
      <c r="E284" s="28">
        <v>1.4028175</v>
      </c>
      <c r="F284" s="28">
        <v>4.0270355</v>
      </c>
    </row>
    <row r="285" spans="1:6" ht="12.75">
      <c r="A285" s="30" t="s">
        <v>0</v>
      </c>
      <c r="B285" s="30">
        <v>3</v>
      </c>
      <c r="C285" s="5">
        <v>1964</v>
      </c>
      <c r="D285" s="5">
        <v>5</v>
      </c>
      <c r="E285" s="28">
        <v>1.4988739</v>
      </c>
      <c r="F285" s="28">
        <v>4.2965153</v>
      </c>
    </row>
    <row r="286" spans="1:6" ht="12.75">
      <c r="A286" s="30" t="s">
        <v>0</v>
      </c>
      <c r="B286" s="30">
        <v>3</v>
      </c>
      <c r="C286" s="5">
        <v>1964</v>
      </c>
      <c r="D286" s="5">
        <v>6</v>
      </c>
      <c r="E286" s="28">
        <v>1.1789518</v>
      </c>
      <c r="F286" s="28">
        <v>3.5695608</v>
      </c>
    </row>
    <row r="287" spans="1:6" ht="12.75">
      <c r="A287" s="30" t="s">
        <v>0</v>
      </c>
      <c r="B287" s="30">
        <v>3</v>
      </c>
      <c r="C287" s="5">
        <v>1964</v>
      </c>
      <c r="D287" s="5">
        <v>7</v>
      </c>
      <c r="E287" s="28">
        <v>0.7450075</v>
      </c>
      <c r="F287" s="28">
        <v>2.1523507</v>
      </c>
    </row>
    <row r="288" spans="1:6" ht="12.75">
      <c r="A288" s="30" t="s">
        <v>0</v>
      </c>
      <c r="B288" s="30">
        <v>3</v>
      </c>
      <c r="C288" s="5">
        <v>1964</v>
      </c>
      <c r="D288" s="5">
        <v>8</v>
      </c>
      <c r="E288" s="28">
        <v>0.0820402</v>
      </c>
      <c r="F288" s="28">
        <v>0.23789699999999997</v>
      </c>
    </row>
    <row r="289" spans="1:6" ht="12.75">
      <c r="A289" s="30" t="s">
        <v>0</v>
      </c>
      <c r="B289" s="30">
        <v>3</v>
      </c>
      <c r="C289" s="5">
        <v>1964</v>
      </c>
      <c r="D289" s="5">
        <v>9</v>
      </c>
      <c r="E289" s="28">
        <v>0.31104</v>
      </c>
      <c r="F289" s="28">
        <v>0.9066816</v>
      </c>
    </row>
    <row r="290" spans="1:6" ht="12.75">
      <c r="A290" s="30" t="s">
        <v>0</v>
      </c>
      <c r="B290" s="30">
        <v>3</v>
      </c>
      <c r="C290" s="5">
        <v>1964</v>
      </c>
      <c r="D290" s="5">
        <v>10</v>
      </c>
      <c r="E290" s="28">
        <v>0.3944534</v>
      </c>
      <c r="F290" s="28">
        <v>1.1619003</v>
      </c>
    </row>
    <row r="291" spans="1:6" ht="12.75">
      <c r="A291" s="30" t="s">
        <v>0</v>
      </c>
      <c r="B291" s="30">
        <v>3</v>
      </c>
      <c r="C291" s="5">
        <v>1964</v>
      </c>
      <c r="D291" s="5">
        <v>11</v>
      </c>
      <c r="E291" s="28">
        <v>0.355861</v>
      </c>
      <c r="F291" s="28">
        <v>1.0417022</v>
      </c>
    </row>
    <row r="292" spans="1:6" ht="12.75">
      <c r="A292" s="30" t="s">
        <v>0</v>
      </c>
      <c r="B292" s="30">
        <v>3</v>
      </c>
      <c r="C292" s="5">
        <v>1964</v>
      </c>
      <c r="D292" s="5">
        <v>12</v>
      </c>
      <c r="E292" s="28">
        <v>0.1409232</v>
      </c>
      <c r="F292" s="28">
        <v>0.4205088</v>
      </c>
    </row>
    <row r="293" spans="1:6" ht="12.75">
      <c r="A293" s="30" t="s">
        <v>0</v>
      </c>
      <c r="B293" s="30">
        <v>3</v>
      </c>
      <c r="C293" s="5">
        <v>1965</v>
      </c>
      <c r="D293" s="5">
        <v>1</v>
      </c>
      <c r="E293" s="28">
        <v>0.2921824</v>
      </c>
      <c r="F293" s="28">
        <v>0.8792196000000001</v>
      </c>
    </row>
    <row r="294" spans="1:6" ht="12.75">
      <c r="A294" s="30" t="s">
        <v>0</v>
      </c>
      <c r="B294" s="30">
        <v>3</v>
      </c>
      <c r="C294" s="5">
        <v>1965</v>
      </c>
      <c r="D294" s="5">
        <v>2</v>
      </c>
      <c r="E294" s="28">
        <v>0.2746996</v>
      </c>
      <c r="F294" s="28">
        <v>0.8272047</v>
      </c>
    </row>
    <row r="295" spans="1:6" ht="12.75">
      <c r="A295" s="30" t="s">
        <v>0</v>
      </c>
      <c r="B295" s="30">
        <v>3</v>
      </c>
      <c r="C295" s="5">
        <v>1965</v>
      </c>
      <c r="D295" s="5">
        <v>3</v>
      </c>
      <c r="E295" s="28">
        <v>0.8865325</v>
      </c>
      <c r="F295" s="28">
        <v>3.3036905</v>
      </c>
    </row>
    <row r="296" spans="1:6" ht="12.75">
      <c r="A296" s="30" t="s">
        <v>0</v>
      </c>
      <c r="B296" s="30">
        <v>3</v>
      </c>
      <c r="C296" s="5">
        <v>1965</v>
      </c>
      <c r="D296" s="5">
        <v>4</v>
      </c>
      <c r="E296" s="28">
        <v>1.5549063</v>
      </c>
      <c r="F296" s="28">
        <v>4.5936687</v>
      </c>
    </row>
    <row r="297" spans="1:6" ht="12.75">
      <c r="A297" s="30" t="s">
        <v>0</v>
      </c>
      <c r="B297" s="30">
        <v>3</v>
      </c>
      <c r="C297" s="5">
        <v>1965</v>
      </c>
      <c r="D297" s="5">
        <v>5</v>
      </c>
      <c r="E297" s="28">
        <v>1.8806574</v>
      </c>
      <c r="F297" s="28">
        <v>5.453382599999999</v>
      </c>
    </row>
    <row r="298" spans="1:6" ht="12.75">
      <c r="A298" s="30" t="s">
        <v>0</v>
      </c>
      <c r="B298" s="30">
        <v>3</v>
      </c>
      <c r="C298" s="5">
        <v>1965</v>
      </c>
      <c r="D298" s="5">
        <v>6</v>
      </c>
      <c r="E298" s="28">
        <v>1.2217648</v>
      </c>
      <c r="F298" s="28">
        <v>3.5129472</v>
      </c>
    </row>
    <row r="299" spans="1:6" ht="12.75">
      <c r="A299" s="30" t="s">
        <v>0</v>
      </c>
      <c r="B299" s="30">
        <v>3</v>
      </c>
      <c r="C299" s="5">
        <v>1965</v>
      </c>
      <c r="D299" s="5">
        <v>7</v>
      </c>
      <c r="E299" s="28">
        <v>0.6798629</v>
      </c>
      <c r="F299" s="28">
        <v>1.9624993000000002</v>
      </c>
    </row>
    <row r="300" spans="1:6" ht="12.75">
      <c r="A300" s="30" t="s">
        <v>0</v>
      </c>
      <c r="B300" s="30">
        <v>3</v>
      </c>
      <c r="C300" s="5">
        <v>1965</v>
      </c>
      <c r="D300" s="5">
        <v>8</v>
      </c>
      <c r="E300" s="28">
        <v>0.1368565</v>
      </c>
      <c r="F300" s="28">
        <v>0.3979492</v>
      </c>
    </row>
    <row r="301" spans="1:6" ht="12.75">
      <c r="A301" s="30" t="s">
        <v>0</v>
      </c>
      <c r="B301" s="30">
        <v>3</v>
      </c>
      <c r="C301" s="5">
        <v>1965</v>
      </c>
      <c r="D301" s="5">
        <v>9</v>
      </c>
      <c r="E301" s="28">
        <v>0.7418925</v>
      </c>
      <c r="F301" s="28">
        <v>2.157165</v>
      </c>
    </row>
    <row r="302" spans="1:6" ht="12.75">
      <c r="A302" s="30" t="s">
        <v>0</v>
      </c>
      <c r="B302" s="30">
        <v>3</v>
      </c>
      <c r="C302" s="5">
        <v>1965</v>
      </c>
      <c r="D302" s="5">
        <v>10</v>
      </c>
      <c r="E302" s="28">
        <v>0.8596852</v>
      </c>
      <c r="F302" s="28">
        <v>2.8468264000000003</v>
      </c>
    </row>
    <row r="303" spans="1:6" ht="12.75">
      <c r="A303" s="30" t="s">
        <v>0</v>
      </c>
      <c r="B303" s="30">
        <v>3</v>
      </c>
      <c r="C303" s="5">
        <v>1965</v>
      </c>
      <c r="D303" s="5">
        <v>11</v>
      </c>
      <c r="E303" s="28">
        <v>1.0969242</v>
      </c>
      <c r="F303" s="28">
        <v>3.7997058999999997</v>
      </c>
    </row>
    <row r="304" spans="1:6" ht="12.75">
      <c r="A304" s="30" t="s">
        <v>0</v>
      </c>
      <c r="B304" s="30">
        <v>3</v>
      </c>
      <c r="C304" s="5">
        <v>1965</v>
      </c>
      <c r="D304" s="5">
        <v>12</v>
      </c>
      <c r="E304" s="28">
        <v>0.854283</v>
      </c>
      <c r="F304" s="28">
        <v>2.720079</v>
      </c>
    </row>
    <row r="305" spans="1:6" ht="12.75">
      <c r="A305" s="30" t="s">
        <v>0</v>
      </c>
      <c r="B305" s="30">
        <v>3</v>
      </c>
      <c r="C305" s="5">
        <v>1966</v>
      </c>
      <c r="D305" s="5">
        <v>1</v>
      </c>
      <c r="E305" s="28">
        <v>2.7459771</v>
      </c>
      <c r="F305" s="28">
        <v>8.6188761</v>
      </c>
    </row>
    <row r="306" spans="1:6" ht="12.75">
      <c r="A306" s="30" t="s">
        <v>0</v>
      </c>
      <c r="B306" s="30">
        <v>3</v>
      </c>
      <c r="C306" s="5">
        <v>1966</v>
      </c>
      <c r="D306" s="5">
        <v>2</v>
      </c>
      <c r="E306" s="28">
        <v>4.6417536</v>
      </c>
      <c r="F306" s="28">
        <v>14.382403199999999</v>
      </c>
    </row>
    <row r="307" spans="1:6" ht="12.75">
      <c r="A307" s="30" t="s">
        <v>0</v>
      </c>
      <c r="B307" s="30">
        <v>3</v>
      </c>
      <c r="C307" s="5">
        <v>1966</v>
      </c>
      <c r="D307" s="5">
        <v>3</v>
      </c>
      <c r="E307" s="28">
        <v>3.04343</v>
      </c>
      <c r="F307" s="28">
        <v>8.6589295</v>
      </c>
    </row>
    <row r="308" spans="1:6" ht="12.75">
      <c r="A308" s="30" t="s">
        <v>0</v>
      </c>
      <c r="B308" s="30">
        <v>3</v>
      </c>
      <c r="C308" s="5">
        <v>1966</v>
      </c>
      <c r="D308" s="5">
        <v>4</v>
      </c>
      <c r="E308" s="28">
        <v>3.5046585</v>
      </c>
      <c r="F308" s="28">
        <v>11.1018537</v>
      </c>
    </row>
    <row r="309" spans="1:6" ht="12.75">
      <c r="A309" s="30" t="s">
        <v>0</v>
      </c>
      <c r="B309" s="30">
        <v>3</v>
      </c>
      <c r="C309" s="5">
        <v>1966</v>
      </c>
      <c r="D309" s="5">
        <v>5</v>
      </c>
      <c r="E309" s="28">
        <v>3.595844</v>
      </c>
      <c r="F309" s="28">
        <v>10.189004</v>
      </c>
    </row>
    <row r="310" spans="1:6" ht="12.75">
      <c r="A310" s="30" t="s">
        <v>0</v>
      </c>
      <c r="B310" s="30">
        <v>3</v>
      </c>
      <c r="C310" s="5">
        <v>1966</v>
      </c>
      <c r="D310" s="5">
        <v>6</v>
      </c>
      <c r="E310" s="28">
        <v>2.3329908</v>
      </c>
      <c r="F310" s="28">
        <v>6.778935800000001</v>
      </c>
    </row>
    <row r="311" spans="1:6" ht="12.75">
      <c r="A311" s="30" t="s">
        <v>0</v>
      </c>
      <c r="B311" s="30">
        <v>3</v>
      </c>
      <c r="C311" s="5">
        <v>1966</v>
      </c>
      <c r="D311" s="5">
        <v>7</v>
      </c>
      <c r="E311" s="28">
        <v>1.5826304</v>
      </c>
      <c r="F311" s="28">
        <v>4.5900086</v>
      </c>
    </row>
    <row r="312" spans="1:6" ht="12.75">
      <c r="A312" s="30" t="s">
        <v>0</v>
      </c>
      <c r="B312" s="30">
        <v>3</v>
      </c>
      <c r="C312" s="5">
        <v>1966</v>
      </c>
      <c r="D312" s="5">
        <v>8</v>
      </c>
      <c r="E312" s="28">
        <v>0.784433</v>
      </c>
      <c r="F312" s="28">
        <v>2.2937577000000005</v>
      </c>
    </row>
    <row r="313" spans="1:6" ht="12.75">
      <c r="A313" s="30" t="s">
        <v>0</v>
      </c>
      <c r="B313" s="30">
        <v>3</v>
      </c>
      <c r="C313" s="5">
        <v>1966</v>
      </c>
      <c r="D313" s="5">
        <v>9</v>
      </c>
      <c r="E313" s="28">
        <v>0.474428</v>
      </c>
      <c r="F313" s="28">
        <v>1.3987052000000002</v>
      </c>
    </row>
    <row r="314" spans="1:6" ht="12.75">
      <c r="A314" s="30" t="s">
        <v>0</v>
      </c>
      <c r="B314" s="30">
        <v>3</v>
      </c>
      <c r="C314" s="5">
        <v>1966</v>
      </c>
      <c r="D314" s="5">
        <v>10</v>
      </c>
      <c r="E314" s="28">
        <v>1.0358684</v>
      </c>
      <c r="F314" s="28">
        <v>3.6842216</v>
      </c>
    </row>
    <row r="315" spans="1:6" ht="12.75">
      <c r="A315" s="30" t="s">
        <v>0</v>
      </c>
      <c r="B315" s="30">
        <v>3</v>
      </c>
      <c r="C315" s="5">
        <v>1966</v>
      </c>
      <c r="D315" s="5">
        <v>11</v>
      </c>
      <c r="E315" s="28">
        <v>1.1033253</v>
      </c>
      <c r="F315" s="28">
        <v>3.6443168999999997</v>
      </c>
    </row>
    <row r="316" spans="1:6" ht="12.75">
      <c r="A316" s="30" t="s">
        <v>0</v>
      </c>
      <c r="B316" s="30">
        <v>3</v>
      </c>
      <c r="C316" s="5">
        <v>1966</v>
      </c>
      <c r="D316" s="5">
        <v>12</v>
      </c>
      <c r="E316" s="28">
        <v>0.9618345</v>
      </c>
      <c r="F316" s="28">
        <v>2.7459432</v>
      </c>
    </row>
    <row r="317" spans="1:6" ht="12.75">
      <c r="A317" s="30" t="s">
        <v>0</v>
      </c>
      <c r="B317" s="30">
        <v>3</v>
      </c>
      <c r="C317" s="5">
        <v>1967</v>
      </c>
      <c r="D317" s="5">
        <v>1</v>
      </c>
      <c r="E317" s="28">
        <v>1.264704</v>
      </c>
      <c r="F317" s="28">
        <v>3.677428</v>
      </c>
    </row>
    <row r="318" spans="1:6" ht="12.75">
      <c r="A318" s="30" t="s">
        <v>0</v>
      </c>
      <c r="B318" s="30">
        <v>3</v>
      </c>
      <c r="C318" s="5">
        <v>1967</v>
      </c>
      <c r="D318" s="5">
        <v>2</v>
      </c>
      <c r="E318" s="28">
        <v>1.4694585</v>
      </c>
      <c r="F318" s="28">
        <v>4.3109245000000005</v>
      </c>
    </row>
    <row r="319" spans="1:6" ht="12.75">
      <c r="A319" s="30" t="s">
        <v>0</v>
      </c>
      <c r="B319" s="30">
        <v>3</v>
      </c>
      <c r="C319" s="5">
        <v>1967</v>
      </c>
      <c r="D319" s="5">
        <v>3</v>
      </c>
      <c r="E319" s="28">
        <v>1.5581265</v>
      </c>
      <c r="F319" s="28">
        <v>4.4648835</v>
      </c>
    </row>
    <row r="320" spans="1:6" ht="12.75">
      <c r="A320" s="30" t="s">
        <v>0</v>
      </c>
      <c r="B320" s="30">
        <v>3</v>
      </c>
      <c r="C320" s="5">
        <v>1967</v>
      </c>
      <c r="D320" s="5">
        <v>4</v>
      </c>
      <c r="E320" s="28">
        <v>1.4754453</v>
      </c>
      <c r="F320" s="28">
        <v>4.233988500000001</v>
      </c>
    </row>
    <row r="321" spans="1:6" ht="12.75">
      <c r="A321" s="30" t="s">
        <v>0</v>
      </c>
      <c r="B321" s="30">
        <v>3</v>
      </c>
      <c r="C321" s="5">
        <v>1967</v>
      </c>
      <c r="D321" s="5">
        <v>5</v>
      </c>
      <c r="E321" s="28">
        <v>1.1941004</v>
      </c>
      <c r="F321" s="28">
        <v>3.3852832</v>
      </c>
    </row>
    <row r="322" spans="1:6" ht="12.75">
      <c r="A322" s="30" t="s">
        <v>0</v>
      </c>
      <c r="B322" s="30">
        <v>3</v>
      </c>
      <c r="C322" s="5">
        <v>1967</v>
      </c>
      <c r="D322" s="5">
        <v>6</v>
      </c>
      <c r="E322" s="28">
        <v>1.4034355</v>
      </c>
      <c r="F322" s="28">
        <v>3.9714975</v>
      </c>
    </row>
    <row r="323" spans="1:6" ht="12.75">
      <c r="A323" s="30" t="s">
        <v>0</v>
      </c>
      <c r="B323" s="30">
        <v>3</v>
      </c>
      <c r="C323" s="5">
        <v>1967</v>
      </c>
      <c r="D323" s="5">
        <v>7</v>
      </c>
      <c r="E323" s="28">
        <v>0.673995</v>
      </c>
      <c r="F323" s="28">
        <v>1.908795</v>
      </c>
    </row>
    <row r="324" spans="1:6" ht="12.75">
      <c r="A324" s="30" t="s">
        <v>0</v>
      </c>
      <c r="B324" s="30">
        <v>3</v>
      </c>
      <c r="C324" s="5">
        <v>1967</v>
      </c>
      <c r="D324" s="5">
        <v>8</v>
      </c>
      <c r="E324" s="28">
        <v>0.215634</v>
      </c>
      <c r="F324" s="28">
        <v>0.6152063999999999</v>
      </c>
    </row>
    <row r="325" spans="1:6" ht="12.75">
      <c r="A325" s="30" t="s">
        <v>0</v>
      </c>
      <c r="B325" s="30">
        <v>3</v>
      </c>
      <c r="C325" s="5">
        <v>1967</v>
      </c>
      <c r="D325" s="5">
        <v>9</v>
      </c>
      <c r="E325" s="28">
        <v>0.29465</v>
      </c>
      <c r="F325" s="28">
        <v>0.842415</v>
      </c>
    </row>
    <row r="326" spans="1:6" ht="12.75">
      <c r="A326" s="30" t="s">
        <v>0</v>
      </c>
      <c r="B326" s="30">
        <v>3</v>
      </c>
      <c r="C326" s="5">
        <v>1967</v>
      </c>
      <c r="D326" s="5">
        <v>10</v>
      </c>
      <c r="E326" s="28">
        <v>0.605924</v>
      </c>
      <c r="F326" s="28">
        <v>1.8673476</v>
      </c>
    </row>
    <row r="327" spans="1:6" ht="12.75">
      <c r="A327" s="30" t="s">
        <v>0</v>
      </c>
      <c r="B327" s="30">
        <v>3</v>
      </c>
      <c r="C327" s="5">
        <v>1967</v>
      </c>
      <c r="D327" s="5">
        <v>11</v>
      </c>
      <c r="E327" s="28">
        <v>2.475081</v>
      </c>
      <c r="F327" s="28">
        <v>9.4115475</v>
      </c>
    </row>
    <row r="328" spans="1:6" ht="12.75">
      <c r="A328" s="30" t="s">
        <v>0</v>
      </c>
      <c r="B328" s="30">
        <v>3</v>
      </c>
      <c r="C328" s="5">
        <v>1967</v>
      </c>
      <c r="D328" s="5">
        <v>12</v>
      </c>
      <c r="E328" s="28">
        <v>1.1886147</v>
      </c>
      <c r="F328" s="28">
        <v>3.4511914000000004</v>
      </c>
    </row>
    <row r="329" spans="1:6" ht="12.75">
      <c r="A329" s="30" t="s">
        <v>0</v>
      </c>
      <c r="B329" s="30">
        <v>3</v>
      </c>
      <c r="C329" s="5">
        <v>1968</v>
      </c>
      <c r="D329" s="5">
        <v>1</v>
      </c>
      <c r="E329" s="28">
        <v>0.7967547</v>
      </c>
      <c r="F329" s="28">
        <v>2.3246139</v>
      </c>
    </row>
    <row r="330" spans="1:6" ht="12.75">
      <c r="A330" s="30" t="s">
        <v>0</v>
      </c>
      <c r="B330" s="30">
        <v>3</v>
      </c>
      <c r="C330" s="5">
        <v>1968</v>
      </c>
      <c r="D330" s="5">
        <v>2</v>
      </c>
      <c r="E330" s="28">
        <v>0.8084637</v>
      </c>
      <c r="F330" s="28">
        <v>2.3785938</v>
      </c>
    </row>
    <row r="331" spans="1:6" ht="12.75">
      <c r="A331" s="30" t="s">
        <v>0</v>
      </c>
      <c r="B331" s="30">
        <v>3</v>
      </c>
      <c r="C331" s="5">
        <v>1968</v>
      </c>
      <c r="D331" s="5">
        <v>3</v>
      </c>
      <c r="E331" s="28">
        <v>1.52532</v>
      </c>
      <c r="F331" s="28">
        <v>4.436139</v>
      </c>
    </row>
    <row r="332" spans="1:6" ht="12.75">
      <c r="A332" s="30" t="s">
        <v>0</v>
      </c>
      <c r="B332" s="30">
        <v>3</v>
      </c>
      <c r="C332" s="5">
        <v>1968</v>
      </c>
      <c r="D332" s="5">
        <v>4</v>
      </c>
      <c r="E332" s="28">
        <v>1.7759016</v>
      </c>
      <c r="F332" s="28">
        <v>5.6917488</v>
      </c>
    </row>
    <row r="333" spans="1:6" ht="12.75">
      <c r="A333" s="30" t="s">
        <v>0</v>
      </c>
      <c r="B333" s="30">
        <v>3</v>
      </c>
      <c r="C333" s="5">
        <v>1968</v>
      </c>
      <c r="D333" s="5">
        <v>5</v>
      </c>
      <c r="E333" s="28">
        <v>1.5366877</v>
      </c>
      <c r="F333" s="28">
        <v>4.4264475</v>
      </c>
    </row>
    <row r="334" spans="1:6" ht="12.75">
      <c r="A334" s="30" t="s">
        <v>0</v>
      </c>
      <c r="B334" s="30">
        <v>3</v>
      </c>
      <c r="C334" s="5">
        <v>1968</v>
      </c>
      <c r="D334" s="5">
        <v>6</v>
      </c>
      <c r="E334" s="28">
        <v>1.5317664</v>
      </c>
      <c r="F334" s="28">
        <v>4.402464</v>
      </c>
    </row>
    <row r="335" spans="1:6" ht="12.75">
      <c r="A335" s="30" t="s">
        <v>0</v>
      </c>
      <c r="B335" s="30">
        <v>3</v>
      </c>
      <c r="C335" s="5">
        <v>1968</v>
      </c>
      <c r="D335" s="5">
        <v>7</v>
      </c>
      <c r="E335" s="28">
        <v>0.6919744</v>
      </c>
      <c r="F335" s="28">
        <v>2.0085555</v>
      </c>
    </row>
    <row r="336" spans="1:6" ht="12.75">
      <c r="A336" s="30" t="s">
        <v>0</v>
      </c>
      <c r="B336" s="30">
        <v>3</v>
      </c>
      <c r="C336" s="5">
        <v>1968</v>
      </c>
      <c r="D336" s="5">
        <v>8</v>
      </c>
      <c r="E336" s="28">
        <v>0.1171236</v>
      </c>
      <c r="F336" s="28">
        <v>0.34380540000000004</v>
      </c>
    </row>
    <row r="337" spans="1:6" ht="12.75">
      <c r="A337" s="30" t="s">
        <v>0</v>
      </c>
      <c r="B337" s="30">
        <v>3</v>
      </c>
      <c r="C337" s="5">
        <v>1968</v>
      </c>
      <c r="D337" s="5">
        <v>9</v>
      </c>
      <c r="E337" s="28">
        <v>0.1435602</v>
      </c>
      <c r="F337" s="28">
        <v>0.4239774</v>
      </c>
    </row>
    <row r="338" spans="1:6" ht="12.75">
      <c r="A338" s="30" t="s">
        <v>0</v>
      </c>
      <c r="B338" s="30">
        <v>3</v>
      </c>
      <c r="C338" s="5">
        <v>1968</v>
      </c>
      <c r="D338" s="5">
        <v>10</v>
      </c>
      <c r="E338" s="28">
        <v>0.307307</v>
      </c>
      <c r="F338" s="28">
        <v>0.9047597000000001</v>
      </c>
    </row>
    <row r="339" spans="1:6" ht="12.75">
      <c r="A339" s="30" t="s">
        <v>0</v>
      </c>
      <c r="B339" s="30">
        <v>3</v>
      </c>
      <c r="C339" s="5">
        <v>1968</v>
      </c>
      <c r="D339" s="5">
        <v>11</v>
      </c>
      <c r="E339" s="28">
        <v>0.3577446</v>
      </c>
      <c r="F339" s="28">
        <v>1.2813336</v>
      </c>
    </row>
    <row r="340" spans="1:6" ht="12.75">
      <c r="A340" s="30" t="s">
        <v>0</v>
      </c>
      <c r="B340" s="30">
        <v>3</v>
      </c>
      <c r="C340" s="5">
        <v>1968</v>
      </c>
      <c r="D340" s="5">
        <v>12</v>
      </c>
      <c r="E340" s="28">
        <v>0.648795</v>
      </c>
      <c r="F340" s="28">
        <v>3.2053979999999997</v>
      </c>
    </row>
    <row r="341" spans="1:6" ht="12.75">
      <c r="A341" s="30" t="s">
        <v>0</v>
      </c>
      <c r="B341" s="30">
        <v>3</v>
      </c>
      <c r="C341" s="5">
        <v>1969</v>
      </c>
      <c r="D341" s="5">
        <v>1</v>
      </c>
      <c r="E341" s="28">
        <v>0.612788</v>
      </c>
      <c r="F341" s="28">
        <v>2.1545069000000003</v>
      </c>
    </row>
    <row r="342" spans="1:6" ht="12.75">
      <c r="A342" s="30" t="s">
        <v>0</v>
      </c>
      <c r="B342" s="30">
        <v>3</v>
      </c>
      <c r="C342" s="5">
        <v>1969</v>
      </c>
      <c r="D342" s="5">
        <v>2</v>
      </c>
      <c r="E342" s="28">
        <v>0.773568</v>
      </c>
      <c r="F342" s="28">
        <v>2.5108728</v>
      </c>
    </row>
    <row r="343" spans="1:6" ht="12.75">
      <c r="A343" s="30" t="s">
        <v>0</v>
      </c>
      <c r="B343" s="30">
        <v>3</v>
      </c>
      <c r="C343" s="5">
        <v>1969</v>
      </c>
      <c r="D343" s="5">
        <v>3</v>
      </c>
      <c r="E343" s="28">
        <v>0.732105</v>
      </c>
      <c r="F343" s="28">
        <v>2.72187</v>
      </c>
    </row>
    <row r="344" spans="1:6" ht="12.75">
      <c r="A344" s="30" t="s">
        <v>0</v>
      </c>
      <c r="B344" s="30">
        <v>3</v>
      </c>
      <c r="C344" s="5">
        <v>1969</v>
      </c>
      <c r="D344" s="5">
        <v>4</v>
      </c>
      <c r="E344" s="28">
        <v>1.5954576</v>
      </c>
      <c r="F344" s="28">
        <v>4.7357706</v>
      </c>
    </row>
    <row r="345" spans="1:6" ht="12.75">
      <c r="A345" s="30" t="s">
        <v>0</v>
      </c>
      <c r="B345" s="30">
        <v>3</v>
      </c>
      <c r="C345" s="5">
        <v>1969</v>
      </c>
      <c r="D345" s="5">
        <v>5</v>
      </c>
      <c r="E345" s="28">
        <v>1.6031477</v>
      </c>
      <c r="F345" s="28">
        <v>4.7434156000000005</v>
      </c>
    </row>
    <row r="346" spans="1:6" ht="12.75">
      <c r="A346" s="30" t="s">
        <v>0</v>
      </c>
      <c r="B346" s="30">
        <v>3</v>
      </c>
      <c r="C346" s="5">
        <v>1969</v>
      </c>
      <c r="D346" s="5">
        <v>6</v>
      </c>
      <c r="E346" s="28">
        <v>2.2488609</v>
      </c>
      <c r="F346" s="28">
        <v>6.98027</v>
      </c>
    </row>
    <row r="347" spans="1:6" ht="12.75">
      <c r="A347" s="30" t="s">
        <v>0</v>
      </c>
      <c r="B347" s="30">
        <v>3</v>
      </c>
      <c r="C347" s="5">
        <v>1969</v>
      </c>
      <c r="D347" s="5">
        <v>7</v>
      </c>
      <c r="E347" s="28">
        <v>1.6365258</v>
      </c>
      <c r="F347" s="28">
        <v>4.7916836</v>
      </c>
    </row>
    <row r="348" spans="1:6" ht="12.75">
      <c r="A348" s="30" t="s">
        <v>0</v>
      </c>
      <c r="B348" s="30">
        <v>3</v>
      </c>
      <c r="C348" s="5">
        <v>1969</v>
      </c>
      <c r="D348" s="5">
        <v>8</v>
      </c>
      <c r="E348" s="28">
        <v>0.8755663</v>
      </c>
      <c r="F348" s="28">
        <v>2.5909615</v>
      </c>
    </row>
    <row r="349" spans="1:6" ht="12.75">
      <c r="A349" s="30" t="s">
        <v>0</v>
      </c>
      <c r="B349" s="30">
        <v>3</v>
      </c>
      <c r="C349" s="5">
        <v>1969</v>
      </c>
      <c r="D349" s="5">
        <v>9</v>
      </c>
      <c r="E349" s="28">
        <v>0.7959074</v>
      </c>
      <c r="F349" s="28">
        <v>2.4595993</v>
      </c>
    </row>
    <row r="350" spans="1:6" ht="12.75">
      <c r="A350" s="30" t="s">
        <v>0</v>
      </c>
      <c r="B350" s="30">
        <v>3</v>
      </c>
      <c r="C350" s="5">
        <v>1969</v>
      </c>
      <c r="D350" s="5">
        <v>10</v>
      </c>
      <c r="E350" s="28">
        <v>0.822636</v>
      </c>
      <c r="F350" s="28">
        <v>2.460291</v>
      </c>
    </row>
    <row r="351" spans="1:6" ht="12.75">
      <c r="A351" s="30" t="s">
        <v>0</v>
      </c>
      <c r="B351" s="30">
        <v>3</v>
      </c>
      <c r="C351" s="5">
        <v>1969</v>
      </c>
      <c r="D351" s="5">
        <v>11</v>
      </c>
      <c r="E351" s="28">
        <v>0.6813587</v>
      </c>
      <c r="F351" s="28">
        <v>2.1277811</v>
      </c>
    </row>
    <row r="352" spans="1:6" ht="12.75">
      <c r="A352" s="30" t="s">
        <v>0</v>
      </c>
      <c r="B352" s="30">
        <v>3</v>
      </c>
      <c r="C352" s="5">
        <v>1969</v>
      </c>
      <c r="D352" s="5">
        <v>12</v>
      </c>
      <c r="E352" s="28">
        <v>0.1562652</v>
      </c>
      <c r="F352" s="28">
        <v>0.482274</v>
      </c>
    </row>
    <row r="353" spans="1:6" ht="12.75">
      <c r="A353" s="30" t="s">
        <v>0</v>
      </c>
      <c r="B353" s="30">
        <v>3</v>
      </c>
      <c r="C353" s="5">
        <v>1970</v>
      </c>
      <c r="D353" s="5">
        <v>1</v>
      </c>
      <c r="E353" s="28">
        <v>2.068605</v>
      </c>
      <c r="F353" s="28">
        <v>7.210566</v>
      </c>
    </row>
    <row r="354" spans="1:6" ht="12.75">
      <c r="A354" s="30" t="s">
        <v>0</v>
      </c>
      <c r="B354" s="30">
        <v>3</v>
      </c>
      <c r="C354" s="5">
        <v>1970</v>
      </c>
      <c r="D354" s="5">
        <v>2</v>
      </c>
      <c r="E354" s="28">
        <v>2.146347</v>
      </c>
      <c r="F354" s="28">
        <v>6.124608</v>
      </c>
    </row>
    <row r="355" spans="1:6" ht="12.75">
      <c r="A355" s="30" t="s">
        <v>0</v>
      </c>
      <c r="B355" s="30">
        <v>3</v>
      </c>
      <c r="C355" s="5">
        <v>1970</v>
      </c>
      <c r="D355" s="5">
        <v>3</v>
      </c>
      <c r="E355" s="28">
        <v>1.7611575</v>
      </c>
      <c r="F355" s="28">
        <v>5.101785</v>
      </c>
    </row>
    <row r="356" spans="1:6" ht="12.75">
      <c r="A356" s="30" t="s">
        <v>0</v>
      </c>
      <c r="B356" s="30">
        <v>3</v>
      </c>
      <c r="C356" s="5">
        <v>1970</v>
      </c>
      <c r="D356" s="5">
        <v>4</v>
      </c>
      <c r="E356" s="28">
        <v>1.164306</v>
      </c>
      <c r="F356" s="28">
        <v>3.3488597999999996</v>
      </c>
    </row>
    <row r="357" spans="1:6" ht="12.75">
      <c r="A357" s="30" t="s">
        <v>0</v>
      </c>
      <c r="B357" s="30">
        <v>3</v>
      </c>
      <c r="C357" s="5">
        <v>1970</v>
      </c>
      <c r="D357" s="5">
        <v>5</v>
      </c>
      <c r="E357" s="28">
        <v>1.0262521</v>
      </c>
      <c r="F357" s="28">
        <v>2.9598719</v>
      </c>
    </row>
    <row r="358" spans="1:6" ht="12.75">
      <c r="A358" s="30" t="s">
        <v>0</v>
      </c>
      <c r="B358" s="30">
        <v>3</v>
      </c>
      <c r="C358" s="5">
        <v>1970</v>
      </c>
      <c r="D358" s="5">
        <v>6</v>
      </c>
      <c r="E358" s="28">
        <v>0.8611294</v>
      </c>
      <c r="F358" s="28">
        <v>2.4998992</v>
      </c>
    </row>
    <row r="359" spans="1:6" ht="12.75">
      <c r="A359" s="30" t="s">
        <v>0</v>
      </c>
      <c r="B359" s="30">
        <v>3</v>
      </c>
      <c r="C359" s="5">
        <v>1970</v>
      </c>
      <c r="D359" s="5">
        <v>7</v>
      </c>
      <c r="E359" s="28">
        <v>0.5657448</v>
      </c>
      <c r="F359" s="28">
        <v>1.6264312</v>
      </c>
    </row>
    <row r="360" spans="1:6" ht="12.75">
      <c r="A360" s="30" t="s">
        <v>0</v>
      </c>
      <c r="B360" s="30">
        <v>3</v>
      </c>
      <c r="C360" s="5">
        <v>1970</v>
      </c>
      <c r="D360" s="5">
        <v>8</v>
      </c>
      <c r="E360" s="28">
        <v>0.1172604</v>
      </c>
      <c r="F360" s="28">
        <v>0.3387054</v>
      </c>
    </row>
    <row r="361" spans="1:6" ht="12.75">
      <c r="A361" s="30" t="s">
        <v>0</v>
      </c>
      <c r="B361" s="30">
        <v>3</v>
      </c>
      <c r="C361" s="5">
        <v>1970</v>
      </c>
      <c r="D361" s="5">
        <v>9</v>
      </c>
      <c r="E361" s="28">
        <v>0.1782875</v>
      </c>
      <c r="F361" s="28">
        <v>0.5180750000000001</v>
      </c>
    </row>
    <row r="362" spans="1:6" ht="12.75">
      <c r="A362" s="30" t="s">
        <v>0</v>
      </c>
      <c r="B362" s="30">
        <v>3</v>
      </c>
      <c r="C362" s="5">
        <v>1970</v>
      </c>
      <c r="D362" s="5">
        <v>10</v>
      </c>
      <c r="E362" s="28">
        <v>0.118326</v>
      </c>
      <c r="F362" s="28">
        <v>0.34747439999999996</v>
      </c>
    </row>
    <row r="363" spans="1:6" ht="12.75">
      <c r="A363" s="30" t="s">
        <v>0</v>
      </c>
      <c r="B363" s="30">
        <v>3</v>
      </c>
      <c r="C363" s="5">
        <v>1970</v>
      </c>
      <c r="D363" s="5">
        <v>11</v>
      </c>
      <c r="E363" s="28">
        <v>0.6591936</v>
      </c>
      <c r="F363" s="28">
        <v>2.2291152</v>
      </c>
    </row>
    <row r="364" spans="1:6" ht="12.75">
      <c r="A364" s="30" t="s">
        <v>0</v>
      </c>
      <c r="B364" s="30">
        <v>3</v>
      </c>
      <c r="C364" s="5">
        <v>1970</v>
      </c>
      <c r="D364" s="5">
        <v>12</v>
      </c>
      <c r="E364" s="28">
        <v>0.4730607</v>
      </c>
      <c r="F364" s="28">
        <v>1.3692069</v>
      </c>
    </row>
    <row r="365" spans="1:6" ht="12.75">
      <c r="A365" s="30" t="s">
        <v>0</v>
      </c>
      <c r="B365" s="30">
        <v>3</v>
      </c>
      <c r="C365" s="5">
        <v>1971</v>
      </c>
      <c r="D365" s="5">
        <v>1</v>
      </c>
      <c r="E365" s="28">
        <v>0.3506084</v>
      </c>
      <c r="F365" s="28">
        <v>1.0652072000000001</v>
      </c>
    </row>
    <row r="366" spans="1:6" ht="12.75">
      <c r="A366" s="30" t="s">
        <v>0</v>
      </c>
      <c r="B366" s="30">
        <v>3</v>
      </c>
      <c r="C366" s="5">
        <v>1971</v>
      </c>
      <c r="D366" s="5">
        <v>2</v>
      </c>
      <c r="E366" s="28">
        <v>0.5297808</v>
      </c>
      <c r="F366" s="28">
        <v>1.5669699000000001</v>
      </c>
    </row>
    <row r="367" spans="1:6" ht="12.75">
      <c r="A367" s="30" t="s">
        <v>0</v>
      </c>
      <c r="B367" s="30">
        <v>3</v>
      </c>
      <c r="C367" s="5">
        <v>1971</v>
      </c>
      <c r="D367" s="5">
        <v>3</v>
      </c>
      <c r="E367" s="28">
        <v>0.4093075</v>
      </c>
      <c r="F367" s="28">
        <v>1.3201244</v>
      </c>
    </row>
    <row r="368" spans="1:6" ht="12.75">
      <c r="A368" s="30" t="s">
        <v>0</v>
      </c>
      <c r="B368" s="30">
        <v>3</v>
      </c>
      <c r="C368" s="5">
        <v>1971</v>
      </c>
      <c r="D368" s="5">
        <v>4</v>
      </c>
      <c r="E368" s="28">
        <v>0.1541521</v>
      </c>
      <c r="F368" s="28">
        <v>0.5351980000000001</v>
      </c>
    </row>
    <row r="369" spans="1:6" ht="12.75">
      <c r="A369" s="30" t="s">
        <v>0</v>
      </c>
      <c r="B369" s="30">
        <v>3</v>
      </c>
      <c r="C369" s="5">
        <v>1971</v>
      </c>
      <c r="D369" s="5">
        <v>5</v>
      </c>
      <c r="E369" s="28">
        <v>1.0400242</v>
      </c>
      <c r="F369" s="28">
        <v>3.3209437</v>
      </c>
    </row>
    <row r="370" spans="1:6" ht="12.75">
      <c r="A370" s="30" t="s">
        <v>0</v>
      </c>
      <c r="B370" s="30">
        <v>3</v>
      </c>
      <c r="C370" s="5">
        <v>1971</v>
      </c>
      <c r="D370" s="5">
        <v>6</v>
      </c>
      <c r="E370" s="28">
        <v>0.8087168</v>
      </c>
      <c r="F370" s="28">
        <v>2.3646176</v>
      </c>
    </row>
    <row r="371" spans="1:6" ht="12.75">
      <c r="A371" s="30" t="s">
        <v>0</v>
      </c>
      <c r="B371" s="30">
        <v>3</v>
      </c>
      <c r="C371" s="5">
        <v>1971</v>
      </c>
      <c r="D371" s="5">
        <v>7</v>
      </c>
      <c r="E371" s="28">
        <v>1.6694958</v>
      </c>
      <c r="F371" s="28">
        <v>4.8599483</v>
      </c>
    </row>
    <row r="372" spans="1:6" ht="12.75">
      <c r="A372" s="30" t="s">
        <v>0</v>
      </c>
      <c r="B372" s="30">
        <v>3</v>
      </c>
      <c r="C372" s="5">
        <v>1971</v>
      </c>
      <c r="D372" s="5">
        <v>8</v>
      </c>
      <c r="E372" s="28">
        <v>0.8106812</v>
      </c>
      <c r="F372" s="28">
        <v>2.3449776</v>
      </c>
    </row>
    <row r="373" spans="1:6" ht="12.75">
      <c r="A373" s="30" t="s">
        <v>0</v>
      </c>
      <c r="B373" s="30">
        <v>3</v>
      </c>
      <c r="C373" s="5">
        <v>1971</v>
      </c>
      <c r="D373" s="5">
        <v>9</v>
      </c>
      <c r="E373" s="28">
        <v>0.4224874</v>
      </c>
      <c r="F373" s="28">
        <v>1.2366004</v>
      </c>
    </row>
    <row r="374" spans="1:6" ht="12.75">
      <c r="A374" s="30" t="s">
        <v>0</v>
      </c>
      <c r="B374" s="30">
        <v>3</v>
      </c>
      <c r="C374" s="5">
        <v>1971</v>
      </c>
      <c r="D374" s="5">
        <v>10</v>
      </c>
      <c r="E374" s="28">
        <v>0.343308</v>
      </c>
      <c r="F374" s="28">
        <v>1.0053288</v>
      </c>
    </row>
    <row r="375" spans="1:6" ht="12.75">
      <c r="A375" s="30" t="s">
        <v>0</v>
      </c>
      <c r="B375" s="30">
        <v>3</v>
      </c>
      <c r="C375" s="5">
        <v>1971</v>
      </c>
      <c r="D375" s="5">
        <v>11</v>
      </c>
      <c r="E375" s="28">
        <v>0.445179</v>
      </c>
      <c r="F375" s="28">
        <v>1.3643775</v>
      </c>
    </row>
    <row r="376" spans="1:6" ht="12.75">
      <c r="A376" s="30" t="s">
        <v>0</v>
      </c>
      <c r="B376" s="30">
        <v>3</v>
      </c>
      <c r="C376" s="5">
        <v>1971</v>
      </c>
      <c r="D376" s="5">
        <v>12</v>
      </c>
      <c r="E376" s="28">
        <v>0.423752</v>
      </c>
      <c r="F376" s="28">
        <v>1.3209819999999999</v>
      </c>
    </row>
    <row r="377" spans="1:6" ht="12.75">
      <c r="A377" s="30" t="s">
        <v>0</v>
      </c>
      <c r="B377" s="30">
        <v>3</v>
      </c>
      <c r="C377" s="5">
        <v>1972</v>
      </c>
      <c r="D377" s="5">
        <v>1</v>
      </c>
      <c r="E377" s="28">
        <v>0.3883594</v>
      </c>
      <c r="F377" s="28">
        <v>1.1207079</v>
      </c>
    </row>
    <row r="378" spans="1:6" ht="12.75">
      <c r="A378" s="30" t="s">
        <v>0</v>
      </c>
      <c r="B378" s="30">
        <v>3</v>
      </c>
      <c r="C378" s="5">
        <v>1972</v>
      </c>
      <c r="D378" s="5">
        <v>2</v>
      </c>
      <c r="E378" s="28">
        <v>0.7450225</v>
      </c>
      <c r="F378" s="28">
        <v>2.7856265000000002</v>
      </c>
    </row>
    <row r="379" spans="1:6" ht="12.75">
      <c r="A379" s="30" t="s">
        <v>0</v>
      </c>
      <c r="B379" s="30">
        <v>3</v>
      </c>
      <c r="C379" s="5">
        <v>1972</v>
      </c>
      <c r="D379" s="5">
        <v>3</v>
      </c>
      <c r="E379" s="28">
        <v>2.1556712</v>
      </c>
      <c r="F379" s="28">
        <v>7.045484999999999</v>
      </c>
    </row>
    <row r="380" spans="1:6" ht="12.75">
      <c r="A380" s="30" t="s">
        <v>0</v>
      </c>
      <c r="B380" s="30">
        <v>3</v>
      </c>
      <c r="C380" s="5">
        <v>1972</v>
      </c>
      <c r="D380" s="5">
        <v>4</v>
      </c>
      <c r="E380" s="28">
        <v>0.9690562</v>
      </c>
      <c r="F380" s="28">
        <v>2.762263</v>
      </c>
    </row>
    <row r="381" spans="1:6" ht="12.75">
      <c r="A381" s="30" t="s">
        <v>0</v>
      </c>
      <c r="B381" s="30">
        <v>3</v>
      </c>
      <c r="C381" s="5">
        <v>1972</v>
      </c>
      <c r="D381" s="5">
        <v>5</v>
      </c>
      <c r="E381" s="28">
        <v>0.4729938</v>
      </c>
      <c r="F381" s="28">
        <v>1.3585044</v>
      </c>
    </row>
    <row r="382" spans="1:6" ht="12.75">
      <c r="A382" s="30" t="s">
        <v>0</v>
      </c>
      <c r="B382" s="30">
        <v>3</v>
      </c>
      <c r="C382" s="5">
        <v>1972</v>
      </c>
      <c r="D382" s="5">
        <v>6</v>
      </c>
      <c r="E382" s="28">
        <v>0.7319648</v>
      </c>
      <c r="F382" s="28">
        <v>2.1055146</v>
      </c>
    </row>
    <row r="383" spans="1:6" ht="12.75">
      <c r="A383" s="30" t="s">
        <v>0</v>
      </c>
      <c r="B383" s="30">
        <v>3</v>
      </c>
      <c r="C383" s="5">
        <v>1972</v>
      </c>
      <c r="D383" s="5">
        <v>7</v>
      </c>
      <c r="E383" s="28">
        <v>0.3583356</v>
      </c>
      <c r="F383" s="28">
        <v>1.0242573</v>
      </c>
    </row>
    <row r="384" spans="1:6" ht="12.75">
      <c r="A384" s="30" t="s">
        <v>0</v>
      </c>
      <c r="B384" s="30">
        <v>3</v>
      </c>
      <c r="C384" s="5">
        <v>1972</v>
      </c>
      <c r="D384" s="5">
        <v>8</v>
      </c>
      <c r="E384" s="28">
        <v>0.331098</v>
      </c>
      <c r="F384" s="28">
        <v>0.9531969999999998</v>
      </c>
    </row>
    <row r="385" spans="1:6" ht="12.75">
      <c r="A385" s="30" t="s">
        <v>0</v>
      </c>
      <c r="B385" s="30">
        <v>3</v>
      </c>
      <c r="C385" s="5">
        <v>1972</v>
      </c>
      <c r="D385" s="5">
        <v>9</v>
      </c>
      <c r="E385" s="28">
        <v>0.2603626</v>
      </c>
      <c r="F385" s="28">
        <v>0.8492364000000001</v>
      </c>
    </row>
    <row r="386" spans="1:6" ht="12.75">
      <c r="A386" s="30" t="s">
        <v>0</v>
      </c>
      <c r="B386" s="30">
        <v>3</v>
      </c>
      <c r="C386" s="5">
        <v>1972</v>
      </c>
      <c r="D386" s="5">
        <v>10</v>
      </c>
      <c r="E386" s="28">
        <v>0.4573524</v>
      </c>
      <c r="F386" s="28">
        <v>1.5869288</v>
      </c>
    </row>
    <row r="387" spans="1:6" ht="12.75">
      <c r="A387" s="30" t="s">
        <v>0</v>
      </c>
      <c r="B387" s="30">
        <v>3</v>
      </c>
      <c r="C387" s="5">
        <v>1972</v>
      </c>
      <c r="D387" s="5">
        <v>11</v>
      </c>
      <c r="E387" s="28">
        <v>0.480678</v>
      </c>
      <c r="F387" s="28">
        <v>1.6983956</v>
      </c>
    </row>
    <row r="388" spans="1:6" ht="12.75">
      <c r="A388" s="30" t="s">
        <v>0</v>
      </c>
      <c r="B388" s="30">
        <v>3</v>
      </c>
      <c r="C388" s="5">
        <v>1972</v>
      </c>
      <c r="D388" s="5">
        <v>12</v>
      </c>
      <c r="E388" s="28">
        <v>0.3480477</v>
      </c>
      <c r="F388" s="28">
        <v>1.2500059</v>
      </c>
    </row>
    <row r="389" spans="1:6" ht="12.75">
      <c r="A389" s="30" t="s">
        <v>0</v>
      </c>
      <c r="B389" s="30">
        <v>3</v>
      </c>
      <c r="C389" s="5">
        <v>1973</v>
      </c>
      <c r="D389" s="5">
        <v>1</v>
      </c>
      <c r="E389" s="28">
        <v>2.2517226</v>
      </c>
      <c r="F389" s="28">
        <v>6.8485228</v>
      </c>
    </row>
    <row r="390" spans="1:6" ht="12.75">
      <c r="A390" s="30" t="s">
        <v>0</v>
      </c>
      <c r="B390" s="30">
        <v>3</v>
      </c>
      <c r="C390" s="5">
        <v>1973</v>
      </c>
      <c r="D390" s="5">
        <v>2</v>
      </c>
      <c r="E390" s="28">
        <v>2.226344</v>
      </c>
      <c r="F390" s="28">
        <v>6.409527199999999</v>
      </c>
    </row>
    <row r="391" spans="1:6" ht="12.75">
      <c r="A391" s="30" t="s">
        <v>0</v>
      </c>
      <c r="B391" s="30">
        <v>3</v>
      </c>
      <c r="C391" s="5">
        <v>1973</v>
      </c>
      <c r="D391" s="5">
        <v>3</v>
      </c>
      <c r="E391" s="28">
        <v>1.470717</v>
      </c>
      <c r="F391" s="28">
        <v>4.2958107000000005</v>
      </c>
    </row>
    <row r="392" spans="1:6" ht="12.75">
      <c r="A392" s="30" t="s">
        <v>0</v>
      </c>
      <c r="B392" s="30">
        <v>3</v>
      </c>
      <c r="C392" s="5">
        <v>1973</v>
      </c>
      <c r="D392" s="5">
        <v>4</v>
      </c>
      <c r="E392" s="28">
        <v>0.6711524</v>
      </c>
      <c r="F392" s="28">
        <v>2.000754</v>
      </c>
    </row>
    <row r="393" spans="1:6" ht="12.75">
      <c r="A393" s="30" t="s">
        <v>0</v>
      </c>
      <c r="B393" s="30">
        <v>3</v>
      </c>
      <c r="C393" s="5">
        <v>1973</v>
      </c>
      <c r="D393" s="5">
        <v>5</v>
      </c>
      <c r="E393" s="28">
        <v>1.0477084</v>
      </c>
      <c r="F393" s="28">
        <v>3.0815987000000002</v>
      </c>
    </row>
    <row r="394" spans="1:6" ht="12.75">
      <c r="A394" s="30" t="s">
        <v>0</v>
      </c>
      <c r="B394" s="30">
        <v>3</v>
      </c>
      <c r="C394" s="5">
        <v>1973</v>
      </c>
      <c r="D394" s="5">
        <v>6</v>
      </c>
      <c r="E394" s="28">
        <v>1.6609476</v>
      </c>
      <c r="F394" s="28">
        <v>4.9703168</v>
      </c>
    </row>
    <row r="395" spans="1:6" ht="12.75">
      <c r="A395" s="30" t="s">
        <v>0</v>
      </c>
      <c r="B395" s="30">
        <v>3</v>
      </c>
      <c r="C395" s="5">
        <v>1973</v>
      </c>
      <c r="D395" s="5">
        <v>7</v>
      </c>
      <c r="E395" s="28">
        <v>1.440738</v>
      </c>
      <c r="F395" s="28">
        <v>4.30755</v>
      </c>
    </row>
    <row r="396" spans="1:6" ht="12.75">
      <c r="A396" s="30" t="s">
        <v>0</v>
      </c>
      <c r="B396" s="30">
        <v>3</v>
      </c>
      <c r="C396" s="5">
        <v>1973</v>
      </c>
      <c r="D396" s="5">
        <v>8</v>
      </c>
      <c r="E396" s="28">
        <v>0.7158768</v>
      </c>
      <c r="F396" s="28">
        <v>2.0765691</v>
      </c>
    </row>
    <row r="397" spans="1:6" ht="12.75">
      <c r="A397" s="30" t="s">
        <v>0</v>
      </c>
      <c r="B397" s="30">
        <v>3</v>
      </c>
      <c r="C397" s="5">
        <v>1973</v>
      </c>
      <c r="D397" s="5">
        <v>9</v>
      </c>
      <c r="E397" s="28">
        <v>0.257508</v>
      </c>
      <c r="F397" s="28">
        <v>0.750443</v>
      </c>
    </row>
    <row r="398" spans="1:6" ht="12.75">
      <c r="A398" s="30" t="s">
        <v>0</v>
      </c>
      <c r="B398" s="30">
        <v>3</v>
      </c>
      <c r="C398" s="5">
        <v>1973</v>
      </c>
      <c r="D398" s="5">
        <v>10</v>
      </c>
      <c r="E398" s="28">
        <v>0.5141948</v>
      </c>
      <c r="F398" s="28">
        <v>1.5803004</v>
      </c>
    </row>
    <row r="399" spans="1:6" ht="12.75">
      <c r="A399" s="30" t="s">
        <v>0</v>
      </c>
      <c r="B399" s="30">
        <v>3</v>
      </c>
      <c r="C399" s="5">
        <v>1973</v>
      </c>
      <c r="D399" s="5">
        <v>11</v>
      </c>
      <c r="E399" s="28">
        <v>0.574222</v>
      </c>
      <c r="F399" s="28">
        <v>2.0395760000000003</v>
      </c>
    </row>
    <row r="400" spans="1:6" ht="12.75">
      <c r="A400" s="30" t="s">
        <v>0</v>
      </c>
      <c r="B400" s="30">
        <v>3</v>
      </c>
      <c r="C400" s="5">
        <v>1973</v>
      </c>
      <c r="D400" s="5">
        <v>12</v>
      </c>
      <c r="E400" s="28">
        <v>0.7131825</v>
      </c>
      <c r="F400" s="28">
        <v>2.6871405</v>
      </c>
    </row>
    <row r="401" spans="1:6" ht="12.75">
      <c r="A401" s="30" t="s">
        <v>0</v>
      </c>
      <c r="B401" s="30">
        <v>3</v>
      </c>
      <c r="C401" s="5">
        <v>1974</v>
      </c>
      <c r="D401" s="5">
        <v>1</v>
      </c>
      <c r="E401" s="28">
        <v>0.4260704</v>
      </c>
      <c r="F401" s="28">
        <v>1.5402048000000002</v>
      </c>
    </row>
    <row r="402" spans="1:6" ht="12.75">
      <c r="A402" s="30" t="s">
        <v>0</v>
      </c>
      <c r="B402" s="30">
        <v>3</v>
      </c>
      <c r="C402" s="5">
        <v>1974</v>
      </c>
      <c r="D402" s="5">
        <v>2</v>
      </c>
      <c r="E402" s="28">
        <v>0.5104678</v>
      </c>
      <c r="F402" s="28">
        <v>1.640485</v>
      </c>
    </row>
    <row r="403" spans="1:6" ht="12.75">
      <c r="A403" s="30" t="s">
        <v>0</v>
      </c>
      <c r="B403" s="30">
        <v>3</v>
      </c>
      <c r="C403" s="5">
        <v>1974</v>
      </c>
      <c r="D403" s="5">
        <v>3</v>
      </c>
      <c r="E403" s="28">
        <v>1.768361</v>
      </c>
      <c r="F403" s="28">
        <v>6.7161629000000005</v>
      </c>
    </row>
    <row r="404" spans="1:6" ht="12.75">
      <c r="A404" s="30" t="s">
        <v>0</v>
      </c>
      <c r="B404" s="30">
        <v>3</v>
      </c>
      <c r="C404" s="5">
        <v>1974</v>
      </c>
      <c r="D404" s="5">
        <v>4</v>
      </c>
      <c r="E404" s="28">
        <v>0.993333</v>
      </c>
      <c r="F404" s="28">
        <v>3.1416705</v>
      </c>
    </row>
    <row r="405" spans="1:6" ht="12.75">
      <c r="A405" s="30" t="s">
        <v>0</v>
      </c>
      <c r="B405" s="30">
        <v>3</v>
      </c>
      <c r="C405" s="5">
        <v>1974</v>
      </c>
      <c r="D405" s="5">
        <v>5</v>
      </c>
      <c r="E405" s="28">
        <v>0.5985792</v>
      </c>
      <c r="F405" s="28">
        <v>1.769238</v>
      </c>
    </row>
    <row r="406" spans="1:6" ht="12.75">
      <c r="A406" s="30" t="s">
        <v>0</v>
      </c>
      <c r="B406" s="30">
        <v>3</v>
      </c>
      <c r="C406" s="5">
        <v>1974</v>
      </c>
      <c r="D406" s="5">
        <v>6</v>
      </c>
      <c r="E406" s="28">
        <v>1.276202</v>
      </c>
      <c r="F406" s="28">
        <v>3.8208124000000003</v>
      </c>
    </row>
    <row r="407" spans="1:6" ht="12.75">
      <c r="A407" s="30" t="s">
        <v>0</v>
      </c>
      <c r="B407" s="30">
        <v>3</v>
      </c>
      <c r="C407" s="5">
        <v>1974</v>
      </c>
      <c r="D407" s="5">
        <v>7</v>
      </c>
      <c r="E407" s="28">
        <v>0.9068751</v>
      </c>
      <c r="F407" s="28">
        <v>2.6006454000000003</v>
      </c>
    </row>
    <row r="408" spans="1:6" ht="12.75">
      <c r="A408" s="30" t="s">
        <v>0</v>
      </c>
      <c r="B408" s="30">
        <v>3</v>
      </c>
      <c r="C408" s="5">
        <v>1974</v>
      </c>
      <c r="D408" s="5">
        <v>8</v>
      </c>
      <c r="E408" s="28">
        <v>0.5103201</v>
      </c>
      <c r="F408" s="28">
        <v>1.4826274000000002</v>
      </c>
    </row>
    <row r="409" spans="1:6" ht="12.75">
      <c r="A409" s="30" t="s">
        <v>0</v>
      </c>
      <c r="B409" s="30">
        <v>3</v>
      </c>
      <c r="C409" s="5">
        <v>1974</v>
      </c>
      <c r="D409" s="5">
        <v>9</v>
      </c>
      <c r="E409" s="28">
        <v>0.347778</v>
      </c>
      <c r="F409" s="28">
        <v>1.017897</v>
      </c>
    </row>
    <row r="410" spans="1:6" ht="12.75">
      <c r="A410" s="30" t="s">
        <v>0</v>
      </c>
      <c r="B410" s="30">
        <v>3</v>
      </c>
      <c r="C410" s="5">
        <v>1974</v>
      </c>
      <c r="D410" s="5">
        <v>10</v>
      </c>
      <c r="E410" s="28">
        <v>0.2623252</v>
      </c>
      <c r="F410" s="28">
        <v>0.7746583</v>
      </c>
    </row>
    <row r="411" spans="1:6" ht="12.75">
      <c r="A411" s="30" t="s">
        <v>0</v>
      </c>
      <c r="B411" s="30">
        <v>3</v>
      </c>
      <c r="C411" s="5">
        <v>1974</v>
      </c>
      <c r="D411" s="5">
        <v>11</v>
      </c>
      <c r="E411" s="28">
        <v>0.451041</v>
      </c>
      <c r="F411" s="28">
        <v>1.5050280000000003</v>
      </c>
    </row>
    <row r="412" spans="1:6" ht="12.75">
      <c r="A412" s="30" t="s">
        <v>0</v>
      </c>
      <c r="B412" s="30">
        <v>3</v>
      </c>
      <c r="C412" s="5">
        <v>1974</v>
      </c>
      <c r="D412" s="5">
        <v>12</v>
      </c>
      <c r="E412" s="28">
        <v>0.279336</v>
      </c>
      <c r="F412" s="28">
        <v>0.815295</v>
      </c>
    </row>
    <row r="413" spans="1:6" ht="12.75">
      <c r="A413" s="30" t="s">
        <v>0</v>
      </c>
      <c r="B413" s="30">
        <v>3</v>
      </c>
      <c r="C413" s="5">
        <v>1975</v>
      </c>
      <c r="D413" s="5">
        <v>1</v>
      </c>
      <c r="E413" s="28">
        <v>0.1086426</v>
      </c>
      <c r="F413" s="28">
        <v>0.3152547</v>
      </c>
    </row>
    <row r="414" spans="1:6" ht="12.75">
      <c r="A414" s="30" t="s">
        <v>0</v>
      </c>
      <c r="B414" s="30">
        <v>3</v>
      </c>
      <c r="C414" s="5">
        <v>1975</v>
      </c>
      <c r="D414" s="5">
        <v>2</v>
      </c>
      <c r="E414" s="28">
        <v>0.11037</v>
      </c>
      <c r="F414" s="28">
        <v>0.34125</v>
      </c>
    </row>
    <row r="415" spans="1:6" ht="12.75">
      <c r="A415" s="30" t="s">
        <v>0</v>
      </c>
      <c r="B415" s="30">
        <v>3</v>
      </c>
      <c r="C415" s="5">
        <v>1975</v>
      </c>
      <c r="D415" s="5">
        <v>3</v>
      </c>
      <c r="E415" s="28">
        <v>0.2540993</v>
      </c>
      <c r="F415" s="28">
        <v>0.7730682</v>
      </c>
    </row>
    <row r="416" spans="1:6" ht="12.75">
      <c r="A416" s="30" t="s">
        <v>0</v>
      </c>
      <c r="B416" s="30">
        <v>3</v>
      </c>
      <c r="C416" s="5">
        <v>1975</v>
      </c>
      <c r="D416" s="5">
        <v>4</v>
      </c>
      <c r="E416" s="28">
        <v>0.3044056</v>
      </c>
      <c r="F416" s="28">
        <v>1.0937364</v>
      </c>
    </row>
    <row r="417" spans="1:6" ht="12.75">
      <c r="A417" s="30" t="s">
        <v>0</v>
      </c>
      <c r="B417" s="30">
        <v>3</v>
      </c>
      <c r="C417" s="5">
        <v>1975</v>
      </c>
      <c r="D417" s="5">
        <v>5</v>
      </c>
      <c r="E417" s="28">
        <v>1.3845304</v>
      </c>
      <c r="F417" s="28">
        <v>4.5740994</v>
      </c>
    </row>
    <row r="418" spans="1:6" ht="12.75">
      <c r="A418" s="30" t="s">
        <v>0</v>
      </c>
      <c r="B418" s="30">
        <v>3</v>
      </c>
      <c r="C418" s="5">
        <v>1975</v>
      </c>
      <c r="D418" s="5">
        <v>6</v>
      </c>
      <c r="E418" s="28">
        <v>0.8547136</v>
      </c>
      <c r="F418" s="28">
        <v>2.4768203</v>
      </c>
    </row>
    <row r="419" spans="1:6" ht="12.75">
      <c r="A419" s="30" t="s">
        <v>0</v>
      </c>
      <c r="B419" s="30">
        <v>3</v>
      </c>
      <c r="C419" s="5">
        <v>1975</v>
      </c>
      <c r="D419" s="5">
        <v>7</v>
      </c>
      <c r="E419" s="28">
        <v>0.6368022</v>
      </c>
      <c r="F419" s="28">
        <v>1.8393989999999998</v>
      </c>
    </row>
    <row r="420" spans="1:6" ht="12.75">
      <c r="A420" s="30" t="s">
        <v>0</v>
      </c>
      <c r="B420" s="30">
        <v>3</v>
      </c>
      <c r="C420" s="5">
        <v>1975</v>
      </c>
      <c r="D420" s="5">
        <v>8</v>
      </c>
      <c r="E420" s="28">
        <v>0.31344</v>
      </c>
      <c r="F420" s="28">
        <v>0.9292799999999999</v>
      </c>
    </row>
    <row r="421" spans="1:6" ht="12.75">
      <c r="A421" s="30" t="s">
        <v>0</v>
      </c>
      <c r="B421" s="30">
        <v>3</v>
      </c>
      <c r="C421" s="5">
        <v>1975</v>
      </c>
      <c r="D421" s="5">
        <v>9</v>
      </c>
      <c r="E421" s="28">
        <v>0.327712</v>
      </c>
      <c r="F421" s="28">
        <v>0.9630719999999999</v>
      </c>
    </row>
    <row r="422" spans="1:6" ht="12.75">
      <c r="A422" s="30" t="s">
        <v>0</v>
      </c>
      <c r="B422" s="30">
        <v>3</v>
      </c>
      <c r="C422" s="5">
        <v>1975</v>
      </c>
      <c r="D422" s="5">
        <v>10</v>
      </c>
      <c r="E422" s="28">
        <v>0.2289872</v>
      </c>
      <c r="F422" s="28">
        <v>0.6719414</v>
      </c>
    </row>
    <row r="423" spans="1:6" ht="12.75">
      <c r="A423" s="30" t="s">
        <v>0</v>
      </c>
      <c r="B423" s="30">
        <v>3</v>
      </c>
      <c r="C423" s="5">
        <v>1975</v>
      </c>
      <c r="D423" s="5">
        <v>11</v>
      </c>
      <c r="E423" s="28">
        <v>0.3646125</v>
      </c>
      <c r="F423" s="28">
        <v>1.1492586</v>
      </c>
    </row>
    <row r="424" spans="1:6" ht="12.75">
      <c r="A424" s="30" t="s">
        <v>0</v>
      </c>
      <c r="B424" s="30">
        <v>3</v>
      </c>
      <c r="C424" s="5">
        <v>1975</v>
      </c>
      <c r="D424" s="5">
        <v>12</v>
      </c>
      <c r="E424" s="28">
        <v>0.034293</v>
      </c>
      <c r="F424" s="28">
        <v>0.1091909</v>
      </c>
    </row>
    <row r="425" spans="1:6" ht="12.75">
      <c r="A425" s="30" t="s">
        <v>0</v>
      </c>
      <c r="B425" s="30">
        <v>3</v>
      </c>
      <c r="C425" s="5">
        <v>1976</v>
      </c>
      <c r="D425" s="5">
        <v>1</v>
      </c>
      <c r="E425" s="28">
        <v>0.1346463</v>
      </c>
      <c r="F425" s="28">
        <v>0.4024613</v>
      </c>
    </row>
    <row r="426" spans="1:6" ht="12.75">
      <c r="A426" s="30" t="s">
        <v>0</v>
      </c>
      <c r="B426" s="30">
        <v>3</v>
      </c>
      <c r="C426" s="5">
        <v>1976</v>
      </c>
      <c r="D426" s="5">
        <v>2</v>
      </c>
      <c r="E426" s="28">
        <v>0.1815872</v>
      </c>
      <c r="F426" s="28">
        <v>0.6772802</v>
      </c>
    </row>
    <row r="427" spans="1:6" ht="12.75">
      <c r="A427" s="30" t="s">
        <v>0</v>
      </c>
      <c r="B427" s="30">
        <v>3</v>
      </c>
      <c r="C427" s="5">
        <v>1976</v>
      </c>
      <c r="D427" s="5">
        <v>3</v>
      </c>
      <c r="E427" s="28">
        <v>0.1951872</v>
      </c>
      <c r="F427" s="28">
        <v>0.5952768</v>
      </c>
    </row>
    <row r="428" spans="1:6" ht="12.75">
      <c r="A428" s="30" t="s">
        <v>0</v>
      </c>
      <c r="B428" s="30">
        <v>3</v>
      </c>
      <c r="C428" s="5">
        <v>1976</v>
      </c>
      <c r="D428" s="5">
        <v>4</v>
      </c>
      <c r="E428" s="28">
        <v>0.24335</v>
      </c>
      <c r="F428" s="28">
        <v>0.8794669</v>
      </c>
    </row>
    <row r="429" spans="1:6" ht="12.75">
      <c r="A429" s="30" t="s">
        <v>0</v>
      </c>
      <c r="B429" s="30">
        <v>3</v>
      </c>
      <c r="C429" s="5">
        <v>1976</v>
      </c>
      <c r="D429" s="5">
        <v>5</v>
      </c>
      <c r="E429" s="28">
        <v>0.2572266</v>
      </c>
      <c r="F429" s="28">
        <v>0.7834506</v>
      </c>
    </row>
    <row r="430" spans="1:6" ht="12.75">
      <c r="A430" s="30" t="s">
        <v>0</v>
      </c>
      <c r="B430" s="30">
        <v>3</v>
      </c>
      <c r="C430" s="5">
        <v>1976</v>
      </c>
      <c r="D430" s="5">
        <v>6</v>
      </c>
      <c r="E430" s="28">
        <v>0.1682625</v>
      </c>
      <c r="F430" s="28">
        <v>0.5675250000000001</v>
      </c>
    </row>
    <row r="431" spans="1:6" ht="12.75">
      <c r="A431" s="30" t="s">
        <v>0</v>
      </c>
      <c r="B431" s="30">
        <v>3</v>
      </c>
      <c r="C431" s="5">
        <v>1976</v>
      </c>
      <c r="D431" s="5">
        <v>7</v>
      </c>
      <c r="E431" s="28">
        <v>0.1878626</v>
      </c>
      <c r="F431" s="28">
        <v>0.5827941999999999</v>
      </c>
    </row>
    <row r="432" spans="1:6" ht="12.75">
      <c r="A432" s="30" t="s">
        <v>0</v>
      </c>
      <c r="B432" s="30">
        <v>3</v>
      </c>
      <c r="C432" s="5">
        <v>1976</v>
      </c>
      <c r="D432" s="5">
        <v>8</v>
      </c>
      <c r="E432" s="28">
        <v>0.072065</v>
      </c>
      <c r="F432" s="28">
        <v>0.21639380000000003</v>
      </c>
    </row>
    <row r="433" spans="1:6" ht="12.75">
      <c r="A433" s="30" t="s">
        <v>0</v>
      </c>
      <c r="B433" s="30">
        <v>3</v>
      </c>
      <c r="C433" s="5">
        <v>1976</v>
      </c>
      <c r="D433" s="5">
        <v>9</v>
      </c>
      <c r="E433" s="28">
        <v>0.1823002</v>
      </c>
      <c r="F433" s="28">
        <v>0.5512169</v>
      </c>
    </row>
    <row r="434" spans="1:6" ht="12.75">
      <c r="A434" s="30" t="s">
        <v>0</v>
      </c>
      <c r="B434" s="30">
        <v>3</v>
      </c>
      <c r="C434" s="5">
        <v>1976</v>
      </c>
      <c r="D434" s="5">
        <v>10</v>
      </c>
      <c r="E434" s="28">
        <v>0.542004</v>
      </c>
      <c r="F434" s="28">
        <v>1.7658375</v>
      </c>
    </row>
    <row r="435" spans="1:6" ht="12.75">
      <c r="A435" s="30" t="s">
        <v>0</v>
      </c>
      <c r="B435" s="30">
        <v>3</v>
      </c>
      <c r="C435" s="5">
        <v>1976</v>
      </c>
      <c r="D435" s="5">
        <v>11</v>
      </c>
      <c r="E435" s="28">
        <v>0.4864405</v>
      </c>
      <c r="F435" s="28">
        <v>1.5598169</v>
      </c>
    </row>
    <row r="436" spans="1:6" ht="12.75">
      <c r="A436" s="30" t="s">
        <v>0</v>
      </c>
      <c r="B436" s="30">
        <v>3</v>
      </c>
      <c r="C436" s="5">
        <v>1976</v>
      </c>
      <c r="D436" s="5">
        <v>12</v>
      </c>
      <c r="E436" s="28">
        <v>0.4539721</v>
      </c>
      <c r="F436" s="28">
        <v>2.0004207</v>
      </c>
    </row>
    <row r="437" spans="1:6" ht="12.75">
      <c r="A437" s="30" t="s">
        <v>0</v>
      </c>
      <c r="B437" s="30">
        <v>3</v>
      </c>
      <c r="C437" s="5">
        <v>1977</v>
      </c>
      <c r="D437" s="5">
        <v>1</v>
      </c>
      <c r="E437" s="28">
        <v>1.3572096</v>
      </c>
      <c r="F437" s="28">
        <v>4.5282432</v>
      </c>
    </row>
    <row r="438" spans="1:6" ht="12.75">
      <c r="A438" s="30" t="s">
        <v>0</v>
      </c>
      <c r="B438" s="30">
        <v>3</v>
      </c>
      <c r="C438" s="5">
        <v>1977</v>
      </c>
      <c r="D438" s="5">
        <v>2</v>
      </c>
      <c r="E438" s="28">
        <v>1.672342</v>
      </c>
      <c r="F438" s="28">
        <v>5.4979815</v>
      </c>
    </row>
    <row r="439" spans="1:6" ht="12.75">
      <c r="A439" s="30" t="s">
        <v>0</v>
      </c>
      <c r="B439" s="30">
        <v>3</v>
      </c>
      <c r="C439" s="5">
        <v>1977</v>
      </c>
      <c r="D439" s="5">
        <v>3</v>
      </c>
      <c r="E439" s="28">
        <v>0.885782</v>
      </c>
      <c r="F439" s="28">
        <v>2.6282243999999997</v>
      </c>
    </row>
    <row r="440" spans="1:6" ht="12.75">
      <c r="A440" s="30" t="s">
        <v>0</v>
      </c>
      <c r="B440" s="30">
        <v>3</v>
      </c>
      <c r="C440" s="5">
        <v>1977</v>
      </c>
      <c r="D440" s="5">
        <v>4</v>
      </c>
      <c r="E440" s="28">
        <v>0.69866</v>
      </c>
      <c r="F440" s="28">
        <v>2.067995</v>
      </c>
    </row>
    <row r="441" spans="1:6" ht="12.75">
      <c r="A441" s="30" t="s">
        <v>0</v>
      </c>
      <c r="B441" s="30">
        <v>3</v>
      </c>
      <c r="C441" s="5">
        <v>1977</v>
      </c>
      <c r="D441" s="5">
        <v>5</v>
      </c>
      <c r="E441" s="28">
        <v>1.5290934</v>
      </c>
      <c r="F441" s="28">
        <v>4.7023005</v>
      </c>
    </row>
    <row r="442" spans="1:6" ht="12.75">
      <c r="A442" s="30" t="s">
        <v>0</v>
      </c>
      <c r="B442" s="30">
        <v>3</v>
      </c>
      <c r="C442" s="5">
        <v>1977</v>
      </c>
      <c r="D442" s="5">
        <v>6</v>
      </c>
      <c r="E442" s="28">
        <v>0.8966835</v>
      </c>
      <c r="F442" s="28">
        <v>2.8538541</v>
      </c>
    </row>
    <row r="443" spans="1:6" ht="12.75">
      <c r="A443" s="30" t="s">
        <v>0</v>
      </c>
      <c r="B443" s="30">
        <v>3</v>
      </c>
      <c r="C443" s="5">
        <v>1977</v>
      </c>
      <c r="D443" s="5">
        <v>7</v>
      </c>
      <c r="E443" s="28">
        <v>1.067346</v>
      </c>
      <c r="F443" s="28">
        <v>3.2061015</v>
      </c>
    </row>
    <row r="444" spans="1:6" ht="12.75">
      <c r="A444" s="30" t="s">
        <v>0</v>
      </c>
      <c r="B444" s="30">
        <v>3</v>
      </c>
      <c r="C444" s="5">
        <v>1977</v>
      </c>
      <c r="D444" s="5">
        <v>8</v>
      </c>
      <c r="E444" s="28">
        <v>0.3447547</v>
      </c>
      <c r="F444" s="28">
        <v>1.0447366</v>
      </c>
    </row>
    <row r="445" spans="1:6" ht="12.75">
      <c r="A445" s="30" t="s">
        <v>0</v>
      </c>
      <c r="B445" s="30">
        <v>3</v>
      </c>
      <c r="C445" s="5">
        <v>1977</v>
      </c>
      <c r="D445" s="5">
        <v>9</v>
      </c>
      <c r="E445" s="28">
        <v>0.2830702</v>
      </c>
      <c r="F445" s="28">
        <v>0.870458</v>
      </c>
    </row>
    <row r="446" spans="1:6" ht="12.75">
      <c r="A446" s="30" t="s">
        <v>0</v>
      </c>
      <c r="B446" s="30">
        <v>3</v>
      </c>
      <c r="C446" s="5">
        <v>1977</v>
      </c>
      <c r="D446" s="5">
        <v>10</v>
      </c>
      <c r="E446" s="28">
        <v>0.3218541</v>
      </c>
      <c r="F446" s="28">
        <v>1.0806779999999998</v>
      </c>
    </row>
    <row r="447" spans="1:6" ht="12.75">
      <c r="A447" s="30" t="s">
        <v>0</v>
      </c>
      <c r="B447" s="30">
        <v>3</v>
      </c>
      <c r="C447" s="5">
        <v>1977</v>
      </c>
      <c r="D447" s="5">
        <v>11</v>
      </c>
      <c r="E447" s="28">
        <v>0.3643125</v>
      </c>
      <c r="F447" s="28">
        <v>1.1049975</v>
      </c>
    </row>
    <row r="448" spans="1:6" ht="12.75">
      <c r="A448" s="30" t="s">
        <v>0</v>
      </c>
      <c r="B448" s="30">
        <v>3</v>
      </c>
      <c r="C448" s="5">
        <v>1977</v>
      </c>
      <c r="D448" s="5">
        <v>12</v>
      </c>
      <c r="E448" s="28">
        <v>0.2354772</v>
      </c>
      <c r="F448" s="28">
        <v>0.8828372</v>
      </c>
    </row>
    <row r="449" spans="1:6" ht="12.75">
      <c r="A449" s="30" t="s">
        <v>0</v>
      </c>
      <c r="B449" s="30">
        <v>3</v>
      </c>
      <c r="C449" s="5">
        <v>1978</v>
      </c>
      <c r="D449" s="5">
        <v>1</v>
      </c>
      <c r="E449" s="28">
        <v>1.1183265</v>
      </c>
      <c r="F449" s="28">
        <v>3.09474</v>
      </c>
    </row>
    <row r="450" spans="1:6" ht="12.75">
      <c r="A450" s="30" t="s">
        <v>0</v>
      </c>
      <c r="B450" s="30">
        <v>3</v>
      </c>
      <c r="C450" s="5">
        <v>1978</v>
      </c>
      <c r="D450" s="5">
        <v>2</v>
      </c>
      <c r="E450" s="28">
        <v>0.875347</v>
      </c>
      <c r="F450" s="28">
        <v>2.936648</v>
      </c>
    </row>
    <row r="451" spans="1:6" ht="12.75">
      <c r="A451" s="30" t="s">
        <v>0</v>
      </c>
      <c r="B451" s="30">
        <v>3</v>
      </c>
      <c r="C451" s="5">
        <v>1978</v>
      </c>
      <c r="D451" s="5">
        <v>3</v>
      </c>
      <c r="E451" s="28">
        <v>1.380521</v>
      </c>
      <c r="F451" s="28">
        <v>4.042801</v>
      </c>
    </row>
    <row r="452" spans="1:6" ht="12.75">
      <c r="A452" s="30" t="s">
        <v>0</v>
      </c>
      <c r="B452" s="30">
        <v>3</v>
      </c>
      <c r="C452" s="5">
        <v>1978</v>
      </c>
      <c r="D452" s="5">
        <v>4</v>
      </c>
      <c r="E452" s="28">
        <v>2.7970327</v>
      </c>
      <c r="F452" s="28">
        <v>8.5882915</v>
      </c>
    </row>
    <row r="453" spans="1:6" ht="12.75">
      <c r="A453" s="30" t="s">
        <v>0</v>
      </c>
      <c r="B453" s="30">
        <v>3</v>
      </c>
      <c r="C453" s="5">
        <v>1978</v>
      </c>
      <c r="D453" s="5">
        <v>5</v>
      </c>
      <c r="E453" s="28">
        <v>1.1050404</v>
      </c>
      <c r="F453" s="28">
        <v>3.1640836</v>
      </c>
    </row>
    <row r="454" spans="1:6" ht="12.75">
      <c r="A454" s="30" t="s">
        <v>0</v>
      </c>
      <c r="B454" s="30">
        <v>3</v>
      </c>
      <c r="C454" s="5">
        <v>1978</v>
      </c>
      <c r="D454" s="5">
        <v>6</v>
      </c>
      <c r="E454" s="28">
        <v>2.2641625</v>
      </c>
      <c r="F454" s="28">
        <v>6.433142999999999</v>
      </c>
    </row>
    <row r="455" spans="1:6" ht="12.75">
      <c r="A455" s="30" t="s">
        <v>0</v>
      </c>
      <c r="B455" s="30">
        <v>3</v>
      </c>
      <c r="C455" s="5">
        <v>1978</v>
      </c>
      <c r="D455" s="5">
        <v>7</v>
      </c>
      <c r="E455" s="28">
        <v>1.7292968</v>
      </c>
      <c r="F455" s="28">
        <v>4.9258132</v>
      </c>
    </row>
    <row r="456" spans="1:6" ht="12.75">
      <c r="A456" s="30" t="s">
        <v>0</v>
      </c>
      <c r="B456" s="30">
        <v>3</v>
      </c>
      <c r="C456" s="5">
        <v>1978</v>
      </c>
      <c r="D456" s="5">
        <v>8</v>
      </c>
      <c r="E456" s="28">
        <v>0.9170172</v>
      </c>
      <c r="F456" s="28">
        <v>2.6272488000000003</v>
      </c>
    </row>
    <row r="457" spans="1:6" ht="12.75">
      <c r="A457" s="30" t="s">
        <v>0</v>
      </c>
      <c r="B457" s="30">
        <v>3</v>
      </c>
      <c r="C457" s="5">
        <v>1978</v>
      </c>
      <c r="D457" s="5">
        <v>9</v>
      </c>
      <c r="E457" s="28">
        <v>0.3580588</v>
      </c>
      <c r="F457" s="28">
        <v>1.0326313</v>
      </c>
    </row>
    <row r="458" spans="1:6" ht="12.75">
      <c r="A458" s="30" t="s">
        <v>0</v>
      </c>
      <c r="B458" s="30">
        <v>3</v>
      </c>
      <c r="C458" s="5">
        <v>1978</v>
      </c>
      <c r="D458" s="5">
        <v>10</v>
      </c>
      <c r="E458" s="28">
        <v>0.252976</v>
      </c>
      <c r="F458" s="28">
        <v>0.7337855999999999</v>
      </c>
    </row>
    <row r="459" spans="1:6" ht="12.75">
      <c r="A459" s="30" t="s">
        <v>0</v>
      </c>
      <c r="B459" s="30">
        <v>3</v>
      </c>
      <c r="C459" s="5">
        <v>1978</v>
      </c>
      <c r="D459" s="5">
        <v>11</v>
      </c>
      <c r="E459" s="28">
        <v>0.1942525</v>
      </c>
      <c r="F459" s="28">
        <v>0.5704595</v>
      </c>
    </row>
    <row r="460" spans="1:6" ht="12.75">
      <c r="A460" s="30" t="s">
        <v>0</v>
      </c>
      <c r="B460" s="30">
        <v>3</v>
      </c>
      <c r="C460" s="5">
        <v>1978</v>
      </c>
      <c r="D460" s="5">
        <v>12</v>
      </c>
      <c r="E460" s="28">
        <v>0.823834</v>
      </c>
      <c r="F460" s="28">
        <v>3.8083598999999997</v>
      </c>
    </row>
    <row r="461" spans="1:6" ht="12.75">
      <c r="A461" s="30" t="s">
        <v>0</v>
      </c>
      <c r="B461" s="30">
        <v>3</v>
      </c>
      <c r="C461" s="5">
        <v>1979</v>
      </c>
      <c r="D461" s="5">
        <v>1</v>
      </c>
      <c r="E461" s="28">
        <v>0.4777056</v>
      </c>
      <c r="F461" s="28">
        <v>1.822824</v>
      </c>
    </row>
    <row r="462" spans="1:6" ht="12.75">
      <c r="A462" s="30" t="s">
        <v>0</v>
      </c>
      <c r="B462" s="30">
        <v>3</v>
      </c>
      <c r="C462" s="5">
        <v>1979</v>
      </c>
      <c r="D462" s="5">
        <v>2</v>
      </c>
      <c r="E462" s="28">
        <v>3.03291</v>
      </c>
      <c r="F462" s="28">
        <v>9.9018895</v>
      </c>
    </row>
    <row r="463" spans="1:6" ht="12.75">
      <c r="A463" s="30" t="s">
        <v>0</v>
      </c>
      <c r="B463" s="30">
        <v>3</v>
      </c>
      <c r="C463" s="5">
        <v>1979</v>
      </c>
      <c r="D463" s="5">
        <v>3</v>
      </c>
      <c r="E463" s="28">
        <v>3.6904385</v>
      </c>
      <c r="F463" s="28">
        <v>11.228965299999999</v>
      </c>
    </row>
    <row r="464" spans="1:6" ht="12.75">
      <c r="A464" s="30" t="s">
        <v>0</v>
      </c>
      <c r="B464" s="30">
        <v>3</v>
      </c>
      <c r="C464" s="5">
        <v>1979</v>
      </c>
      <c r="D464" s="5">
        <v>4</v>
      </c>
      <c r="E464" s="28">
        <v>2.00604</v>
      </c>
      <c r="F464" s="28">
        <v>5.92881</v>
      </c>
    </row>
    <row r="465" spans="1:6" ht="12.75">
      <c r="A465" s="30" t="s">
        <v>0</v>
      </c>
      <c r="B465" s="30">
        <v>3</v>
      </c>
      <c r="C465" s="5">
        <v>1979</v>
      </c>
      <c r="D465" s="5">
        <v>5</v>
      </c>
      <c r="E465" s="28">
        <v>2.8021294</v>
      </c>
      <c r="F465" s="28">
        <v>8.2714019</v>
      </c>
    </row>
    <row r="466" spans="1:6" ht="12.75">
      <c r="A466" s="30" t="s">
        <v>0</v>
      </c>
      <c r="B466" s="30">
        <v>3</v>
      </c>
      <c r="C466" s="5">
        <v>1979</v>
      </c>
      <c r="D466" s="5">
        <v>6</v>
      </c>
      <c r="E466" s="28">
        <v>1.8371633</v>
      </c>
      <c r="F466" s="28">
        <v>5.3488876</v>
      </c>
    </row>
    <row r="467" spans="1:6" ht="12.75">
      <c r="A467" s="30" t="s">
        <v>0</v>
      </c>
      <c r="B467" s="30">
        <v>3</v>
      </c>
      <c r="C467" s="5">
        <v>1979</v>
      </c>
      <c r="D467" s="5">
        <v>7</v>
      </c>
      <c r="E467" s="28">
        <v>1.1959584</v>
      </c>
      <c r="F467" s="28">
        <v>3.5278464000000005</v>
      </c>
    </row>
    <row r="468" spans="1:6" ht="12.75">
      <c r="A468" s="30" t="s">
        <v>0</v>
      </c>
      <c r="B468" s="30">
        <v>3</v>
      </c>
      <c r="C468" s="5">
        <v>1979</v>
      </c>
      <c r="D468" s="5">
        <v>8</v>
      </c>
      <c r="E468" s="28">
        <v>0.7485216</v>
      </c>
      <c r="F468" s="28">
        <v>2.2055952000000003</v>
      </c>
    </row>
    <row r="469" spans="1:6" ht="12.75">
      <c r="A469" s="30" t="s">
        <v>0</v>
      </c>
      <c r="B469" s="30">
        <v>3</v>
      </c>
      <c r="C469" s="5">
        <v>1979</v>
      </c>
      <c r="D469" s="5">
        <v>9</v>
      </c>
      <c r="E469" s="28">
        <v>0.3898684</v>
      </c>
      <c r="F469" s="28">
        <v>1.159216</v>
      </c>
    </row>
    <row r="470" spans="1:6" ht="12.75">
      <c r="A470" s="30" t="s">
        <v>0</v>
      </c>
      <c r="B470" s="30">
        <v>3</v>
      </c>
      <c r="C470" s="5">
        <v>1979</v>
      </c>
      <c r="D470" s="5">
        <v>10</v>
      </c>
      <c r="E470" s="28">
        <v>0.9512132</v>
      </c>
      <c r="F470" s="28">
        <v>3.9309172</v>
      </c>
    </row>
    <row r="471" spans="1:6" ht="12.75">
      <c r="A471" s="30" t="s">
        <v>0</v>
      </c>
      <c r="B471" s="30">
        <v>3</v>
      </c>
      <c r="C471" s="5">
        <v>1979</v>
      </c>
      <c r="D471" s="5">
        <v>11</v>
      </c>
      <c r="E471" s="28">
        <v>0.8342478</v>
      </c>
      <c r="F471" s="28">
        <v>2.4552318</v>
      </c>
    </row>
    <row r="472" spans="1:6" ht="12.75">
      <c r="A472" s="30" t="s">
        <v>0</v>
      </c>
      <c r="B472" s="30">
        <v>3</v>
      </c>
      <c r="C472" s="5">
        <v>1979</v>
      </c>
      <c r="D472" s="5">
        <v>12</v>
      </c>
      <c r="E472" s="28">
        <v>1.0942399</v>
      </c>
      <c r="F472" s="28">
        <v>3.2021292</v>
      </c>
    </row>
    <row r="473" spans="1:6" ht="12.75">
      <c r="A473" s="30" t="s">
        <v>0</v>
      </c>
      <c r="B473" s="30">
        <v>3</v>
      </c>
      <c r="C473" s="5">
        <v>1980</v>
      </c>
      <c r="D473" s="5">
        <v>1</v>
      </c>
      <c r="E473" s="28">
        <v>0.519441</v>
      </c>
      <c r="F473" s="28">
        <v>1.532386</v>
      </c>
    </row>
    <row r="474" spans="1:6" ht="12.75">
      <c r="A474" s="30" t="s">
        <v>0</v>
      </c>
      <c r="B474" s="30">
        <v>3</v>
      </c>
      <c r="C474" s="5">
        <v>1980</v>
      </c>
      <c r="D474" s="5">
        <v>2</v>
      </c>
      <c r="E474" s="28">
        <v>0.0100724</v>
      </c>
      <c r="F474" s="28">
        <v>0.0329212</v>
      </c>
    </row>
    <row r="475" spans="1:6" ht="12.75">
      <c r="A475" s="30" t="s">
        <v>0</v>
      </c>
      <c r="B475" s="30">
        <v>3</v>
      </c>
      <c r="C475" s="5">
        <v>1980</v>
      </c>
      <c r="D475" s="5">
        <v>3</v>
      </c>
      <c r="E475" s="28">
        <v>0.3077595</v>
      </c>
      <c r="F475" s="28">
        <v>1.0815165000000002</v>
      </c>
    </row>
    <row r="476" spans="1:6" ht="12.75">
      <c r="A476" s="30" t="s">
        <v>0</v>
      </c>
      <c r="B476" s="30">
        <v>3</v>
      </c>
      <c r="C476" s="5">
        <v>1980</v>
      </c>
      <c r="D476" s="5">
        <v>4</v>
      </c>
      <c r="E476" s="28">
        <v>0.0717939</v>
      </c>
      <c r="F476" s="28">
        <v>0.21230339999999998</v>
      </c>
    </row>
    <row r="477" spans="1:6" ht="12.75">
      <c r="A477" s="30" t="s">
        <v>0</v>
      </c>
      <c r="B477" s="30">
        <v>3</v>
      </c>
      <c r="C477" s="5">
        <v>1980</v>
      </c>
      <c r="D477" s="5">
        <v>5</v>
      </c>
      <c r="E477" s="28">
        <v>0.3820946</v>
      </c>
      <c r="F477" s="28">
        <v>1.2335144</v>
      </c>
    </row>
    <row r="478" spans="1:6" ht="12.75">
      <c r="A478" s="30" t="s">
        <v>0</v>
      </c>
      <c r="B478" s="30">
        <v>3</v>
      </c>
      <c r="C478" s="5">
        <v>1980</v>
      </c>
      <c r="D478" s="5">
        <v>6</v>
      </c>
      <c r="E478" s="28">
        <v>0.2498538</v>
      </c>
      <c r="F478" s="28">
        <v>0.7320278</v>
      </c>
    </row>
    <row r="479" spans="1:6" ht="12.75">
      <c r="A479" s="30" t="s">
        <v>0</v>
      </c>
      <c r="B479" s="30">
        <v>3</v>
      </c>
      <c r="C479" s="5">
        <v>1980</v>
      </c>
      <c r="D479" s="5">
        <v>7</v>
      </c>
      <c r="E479" s="28">
        <v>1.0406534</v>
      </c>
      <c r="F479" s="28">
        <v>3.0019324000000003</v>
      </c>
    </row>
    <row r="480" spans="1:6" ht="12.75">
      <c r="A480" s="30" t="s">
        <v>0</v>
      </c>
      <c r="B480" s="30">
        <v>3</v>
      </c>
      <c r="C480" s="5">
        <v>1980</v>
      </c>
      <c r="D480" s="5">
        <v>8</v>
      </c>
      <c r="E480" s="28">
        <v>0.4993479</v>
      </c>
      <c r="F480" s="28">
        <v>1.4523753</v>
      </c>
    </row>
    <row r="481" spans="1:6" ht="12.75">
      <c r="A481" s="30" t="s">
        <v>0</v>
      </c>
      <c r="B481" s="30">
        <v>3</v>
      </c>
      <c r="C481" s="5">
        <v>1980</v>
      </c>
      <c r="D481" s="5">
        <v>9</v>
      </c>
      <c r="E481" s="28">
        <v>0.288982</v>
      </c>
      <c r="F481" s="28">
        <v>0.8464612</v>
      </c>
    </row>
    <row r="482" spans="1:6" ht="12.75">
      <c r="A482" s="30" t="s">
        <v>0</v>
      </c>
      <c r="B482" s="30">
        <v>3</v>
      </c>
      <c r="C482" s="5">
        <v>1980</v>
      </c>
      <c r="D482" s="5">
        <v>10</v>
      </c>
      <c r="E482" s="28">
        <v>0.4279678</v>
      </c>
      <c r="F482" s="28">
        <v>1.2481872</v>
      </c>
    </row>
    <row r="483" spans="1:6" ht="12.75">
      <c r="A483" s="30" t="s">
        <v>0</v>
      </c>
      <c r="B483" s="30">
        <v>3</v>
      </c>
      <c r="C483" s="5">
        <v>1980</v>
      </c>
      <c r="D483" s="5">
        <v>11</v>
      </c>
      <c r="E483" s="28">
        <v>0.4173741</v>
      </c>
      <c r="F483" s="28">
        <v>1.4732949</v>
      </c>
    </row>
    <row r="484" spans="1:6" ht="12.75">
      <c r="A484" s="30" t="s">
        <v>0</v>
      </c>
      <c r="B484" s="30">
        <v>3</v>
      </c>
      <c r="C484" s="5">
        <v>1980</v>
      </c>
      <c r="D484" s="5">
        <v>12</v>
      </c>
      <c r="E484" s="28">
        <v>0.11223</v>
      </c>
      <c r="F484" s="28">
        <v>0.32886000000000004</v>
      </c>
    </row>
    <row r="485" spans="1:6" ht="12.75">
      <c r="A485" s="30" t="s">
        <v>0</v>
      </c>
      <c r="B485" s="30">
        <v>3</v>
      </c>
      <c r="C485" s="5">
        <v>1981</v>
      </c>
      <c r="D485" s="5">
        <v>1</v>
      </c>
      <c r="E485" s="28">
        <v>0.0993472</v>
      </c>
      <c r="F485" s="28">
        <v>0.2896664</v>
      </c>
    </row>
    <row r="486" spans="1:6" ht="12.75">
      <c r="A486" s="30" t="s">
        <v>0</v>
      </c>
      <c r="B486" s="30">
        <v>3</v>
      </c>
      <c r="C486" s="5">
        <v>1981</v>
      </c>
      <c r="D486" s="5">
        <v>2</v>
      </c>
      <c r="E486" s="28">
        <v>0.25506</v>
      </c>
      <c r="F486" s="28">
        <v>0.7480199999999999</v>
      </c>
    </row>
    <row r="487" spans="1:6" ht="12.75">
      <c r="A487" s="30" t="s">
        <v>0</v>
      </c>
      <c r="B487" s="30">
        <v>3</v>
      </c>
      <c r="C487" s="5">
        <v>1981</v>
      </c>
      <c r="D487" s="5">
        <v>3</v>
      </c>
      <c r="E487" s="28">
        <v>0.4069989</v>
      </c>
      <c r="F487" s="28">
        <v>1.2043845</v>
      </c>
    </row>
    <row r="488" spans="1:6" ht="12.75">
      <c r="A488" s="30" t="s">
        <v>0</v>
      </c>
      <c r="B488" s="30">
        <v>3</v>
      </c>
      <c r="C488" s="5">
        <v>1981</v>
      </c>
      <c r="D488" s="5">
        <v>4</v>
      </c>
      <c r="E488" s="28">
        <v>0.5618382</v>
      </c>
      <c r="F488" s="28">
        <v>2.2303274</v>
      </c>
    </row>
    <row r="489" spans="1:6" ht="12.75">
      <c r="A489" s="30" t="s">
        <v>0</v>
      </c>
      <c r="B489" s="30">
        <v>3</v>
      </c>
      <c r="C489" s="5">
        <v>1981</v>
      </c>
      <c r="D489" s="5">
        <v>5</v>
      </c>
      <c r="E489" s="28">
        <v>0.4844634</v>
      </c>
      <c r="F489" s="28">
        <v>1.4455648</v>
      </c>
    </row>
    <row r="490" spans="1:6" ht="12.75">
      <c r="A490" s="30" t="s">
        <v>0</v>
      </c>
      <c r="B490" s="30">
        <v>3</v>
      </c>
      <c r="C490" s="5">
        <v>1981</v>
      </c>
      <c r="D490" s="5">
        <v>6</v>
      </c>
      <c r="E490" s="28">
        <v>0.6696076</v>
      </c>
      <c r="F490" s="28">
        <v>1.9313408</v>
      </c>
    </row>
    <row r="491" spans="1:6" ht="12.75">
      <c r="A491" s="30" t="s">
        <v>0</v>
      </c>
      <c r="B491" s="30">
        <v>3</v>
      </c>
      <c r="C491" s="5">
        <v>1981</v>
      </c>
      <c r="D491" s="5">
        <v>7</v>
      </c>
      <c r="E491" s="28">
        <v>0.4365504</v>
      </c>
      <c r="F491" s="28">
        <v>1.2587553</v>
      </c>
    </row>
    <row r="492" spans="1:6" ht="12.75">
      <c r="A492" s="30" t="s">
        <v>0</v>
      </c>
      <c r="B492" s="30">
        <v>3</v>
      </c>
      <c r="C492" s="5">
        <v>1981</v>
      </c>
      <c r="D492" s="5">
        <v>8</v>
      </c>
      <c r="E492" s="28">
        <v>0.2530056</v>
      </c>
      <c r="F492" s="28">
        <v>0.7427568</v>
      </c>
    </row>
    <row r="493" spans="1:6" ht="12.75">
      <c r="A493" s="30" t="s">
        <v>0</v>
      </c>
      <c r="B493" s="30">
        <v>3</v>
      </c>
      <c r="C493" s="5">
        <v>1981</v>
      </c>
      <c r="D493" s="5">
        <v>9</v>
      </c>
      <c r="E493" s="28">
        <v>0.2767787</v>
      </c>
      <c r="F493" s="28">
        <v>0.8077014</v>
      </c>
    </row>
    <row r="494" spans="1:6" ht="12.75">
      <c r="A494" s="30" t="s">
        <v>0</v>
      </c>
      <c r="B494" s="30">
        <v>3</v>
      </c>
      <c r="C494" s="5">
        <v>1981</v>
      </c>
      <c r="D494" s="5">
        <v>10</v>
      </c>
      <c r="E494" s="28">
        <v>0.1811862</v>
      </c>
      <c r="F494" s="28">
        <v>0.5296746</v>
      </c>
    </row>
    <row r="495" spans="1:6" ht="12.75">
      <c r="A495" s="30" t="s">
        <v>0</v>
      </c>
      <c r="B495" s="30">
        <v>3</v>
      </c>
      <c r="C495" s="5">
        <v>1981</v>
      </c>
      <c r="D495" s="5">
        <v>11</v>
      </c>
      <c r="E495" s="28">
        <v>0.1438885</v>
      </c>
      <c r="F495" s="28">
        <v>0.4172595</v>
      </c>
    </row>
    <row r="496" spans="1:6" ht="12.75">
      <c r="A496" s="30" t="s">
        <v>0</v>
      </c>
      <c r="B496" s="30">
        <v>3</v>
      </c>
      <c r="C496" s="5">
        <v>1981</v>
      </c>
      <c r="D496" s="5">
        <v>12</v>
      </c>
      <c r="E496" s="28">
        <v>0.727907</v>
      </c>
      <c r="F496" s="28">
        <v>3.596293</v>
      </c>
    </row>
    <row r="497" spans="1:6" ht="12.75">
      <c r="A497" s="30" t="s">
        <v>0</v>
      </c>
      <c r="B497" s="30">
        <v>3</v>
      </c>
      <c r="C497" s="5">
        <v>1982</v>
      </c>
      <c r="D497" s="5">
        <v>1</v>
      </c>
      <c r="E497" s="28">
        <v>0.7861192</v>
      </c>
      <c r="F497" s="28">
        <v>2.2747509999999997</v>
      </c>
    </row>
    <row r="498" spans="1:6" ht="12.75">
      <c r="A498" s="30" t="s">
        <v>0</v>
      </c>
      <c r="B498" s="30">
        <v>3</v>
      </c>
      <c r="C498" s="5">
        <v>1982</v>
      </c>
      <c r="D498" s="5">
        <v>2</v>
      </c>
      <c r="E498" s="28">
        <v>1.789018</v>
      </c>
      <c r="F498" s="28">
        <v>5.146331</v>
      </c>
    </row>
    <row r="499" spans="1:6" ht="12.75">
      <c r="A499" s="30" t="s">
        <v>0</v>
      </c>
      <c r="B499" s="30">
        <v>3</v>
      </c>
      <c r="C499" s="5">
        <v>1982</v>
      </c>
      <c r="D499" s="5">
        <v>3</v>
      </c>
      <c r="E499" s="28">
        <v>1.236614</v>
      </c>
      <c r="F499" s="28">
        <v>3.6045627</v>
      </c>
    </row>
    <row r="500" spans="1:6" ht="12.75">
      <c r="A500" s="30" t="s">
        <v>0</v>
      </c>
      <c r="B500" s="30">
        <v>3</v>
      </c>
      <c r="C500" s="5">
        <v>1982</v>
      </c>
      <c r="D500" s="5">
        <v>4</v>
      </c>
      <c r="E500" s="28">
        <v>0.7517952</v>
      </c>
      <c r="F500" s="28">
        <v>2.1745152</v>
      </c>
    </row>
    <row r="501" spans="1:6" ht="12.75">
      <c r="A501" s="30" t="s">
        <v>0</v>
      </c>
      <c r="B501" s="30">
        <v>3</v>
      </c>
      <c r="C501" s="5">
        <v>1982</v>
      </c>
      <c r="D501" s="5">
        <v>5</v>
      </c>
      <c r="E501" s="28">
        <v>1.0339029</v>
      </c>
      <c r="F501" s="28">
        <v>3.0517617</v>
      </c>
    </row>
    <row r="502" spans="1:6" ht="12.75">
      <c r="A502" s="30" t="s">
        <v>0</v>
      </c>
      <c r="B502" s="30">
        <v>3</v>
      </c>
      <c r="C502" s="5">
        <v>1982</v>
      </c>
      <c r="D502" s="5">
        <v>6</v>
      </c>
      <c r="E502" s="28">
        <v>0.7246119</v>
      </c>
      <c r="F502" s="28">
        <v>2.0968516999999998</v>
      </c>
    </row>
    <row r="503" spans="1:6" ht="12.75">
      <c r="A503" s="30" t="s">
        <v>0</v>
      </c>
      <c r="B503" s="30">
        <v>3</v>
      </c>
      <c r="C503" s="5">
        <v>1982</v>
      </c>
      <c r="D503" s="5">
        <v>7</v>
      </c>
      <c r="E503" s="28">
        <v>0.381975</v>
      </c>
      <c r="F503" s="28">
        <v>1.115367</v>
      </c>
    </row>
    <row r="504" spans="1:6" ht="12.75">
      <c r="A504" s="30" t="s">
        <v>0</v>
      </c>
      <c r="B504" s="30">
        <v>3</v>
      </c>
      <c r="C504" s="5">
        <v>1982</v>
      </c>
      <c r="D504" s="5">
        <v>8</v>
      </c>
      <c r="E504" s="28">
        <v>0.1581712</v>
      </c>
      <c r="F504" s="28">
        <v>0.4694052</v>
      </c>
    </row>
    <row r="505" spans="1:6" ht="12.75">
      <c r="A505" s="30" t="s">
        <v>0</v>
      </c>
      <c r="B505" s="30">
        <v>3</v>
      </c>
      <c r="C505" s="5">
        <v>1982</v>
      </c>
      <c r="D505" s="5">
        <v>9</v>
      </c>
      <c r="E505" s="28">
        <v>0.3125572</v>
      </c>
      <c r="F505" s="28">
        <v>0.9474974999999999</v>
      </c>
    </row>
    <row r="506" spans="1:6" ht="12.75">
      <c r="A506" s="30" t="s">
        <v>0</v>
      </c>
      <c r="B506" s="30">
        <v>3</v>
      </c>
      <c r="C506" s="5">
        <v>1982</v>
      </c>
      <c r="D506" s="5">
        <v>10</v>
      </c>
      <c r="E506" s="28">
        <v>0.6548802</v>
      </c>
      <c r="F506" s="28">
        <v>1.9781632</v>
      </c>
    </row>
    <row r="507" spans="1:6" ht="12.75">
      <c r="A507" s="30" t="s">
        <v>0</v>
      </c>
      <c r="B507" s="30">
        <v>3</v>
      </c>
      <c r="C507" s="5">
        <v>1982</v>
      </c>
      <c r="D507" s="5">
        <v>11</v>
      </c>
      <c r="E507" s="28">
        <v>0.9061734</v>
      </c>
      <c r="F507" s="28">
        <v>3.6220362</v>
      </c>
    </row>
    <row r="508" spans="1:6" ht="12.75">
      <c r="A508" s="30" t="s">
        <v>0</v>
      </c>
      <c r="B508" s="30">
        <v>3</v>
      </c>
      <c r="C508" s="5">
        <v>1982</v>
      </c>
      <c r="D508" s="5">
        <v>12</v>
      </c>
      <c r="E508" s="28">
        <v>0.6484346</v>
      </c>
      <c r="F508" s="28">
        <v>2.0462013</v>
      </c>
    </row>
    <row r="509" spans="1:6" ht="12.75">
      <c r="A509" s="30" t="s">
        <v>0</v>
      </c>
      <c r="B509" s="30">
        <v>3</v>
      </c>
      <c r="C509" s="5">
        <v>1983</v>
      </c>
      <c r="D509" s="5">
        <v>1</v>
      </c>
      <c r="E509" s="28">
        <v>0.6432852</v>
      </c>
      <c r="F509" s="28">
        <v>1.8465696</v>
      </c>
    </row>
    <row r="510" spans="1:6" ht="12.75">
      <c r="A510" s="30" t="s">
        <v>0</v>
      </c>
      <c r="B510" s="30">
        <v>3</v>
      </c>
      <c r="C510" s="5">
        <v>1983</v>
      </c>
      <c r="D510" s="5">
        <v>2</v>
      </c>
      <c r="E510" s="28">
        <v>0.452634</v>
      </c>
      <c r="F510" s="28">
        <v>1.3062553000000001</v>
      </c>
    </row>
    <row r="511" spans="1:6" ht="12.75">
      <c r="A511" s="30" t="s">
        <v>0</v>
      </c>
      <c r="B511" s="30">
        <v>3</v>
      </c>
      <c r="C511" s="5">
        <v>1983</v>
      </c>
      <c r="D511" s="5">
        <v>3</v>
      </c>
      <c r="E511" s="28">
        <v>0.3565943</v>
      </c>
      <c r="F511" s="28">
        <v>1.0290591</v>
      </c>
    </row>
    <row r="512" spans="1:6" ht="12.75">
      <c r="A512" s="30" t="s">
        <v>0</v>
      </c>
      <c r="B512" s="30">
        <v>3</v>
      </c>
      <c r="C512" s="5">
        <v>1983</v>
      </c>
      <c r="D512" s="5">
        <v>4</v>
      </c>
      <c r="E512" s="28">
        <v>0.8584362</v>
      </c>
      <c r="F512" s="28">
        <v>2.6926487999999997</v>
      </c>
    </row>
    <row r="513" spans="1:6" ht="12.75">
      <c r="A513" s="30" t="s">
        <v>0</v>
      </c>
      <c r="B513" s="30">
        <v>3</v>
      </c>
      <c r="C513" s="5">
        <v>1983</v>
      </c>
      <c r="D513" s="5">
        <v>5</v>
      </c>
      <c r="E513" s="28">
        <v>0.8691874</v>
      </c>
      <c r="F513" s="28">
        <v>2.4594443999999998</v>
      </c>
    </row>
    <row r="514" spans="1:6" ht="12.75">
      <c r="A514" s="30" t="s">
        <v>0</v>
      </c>
      <c r="B514" s="30">
        <v>3</v>
      </c>
      <c r="C514" s="5">
        <v>1983</v>
      </c>
      <c r="D514" s="5">
        <v>6</v>
      </c>
      <c r="E514" s="28">
        <v>1.0486528</v>
      </c>
      <c r="F514" s="28">
        <v>2.9669816</v>
      </c>
    </row>
    <row r="515" spans="1:6" ht="12.75">
      <c r="A515" s="30" t="s">
        <v>0</v>
      </c>
      <c r="B515" s="30">
        <v>3</v>
      </c>
      <c r="C515" s="5">
        <v>1983</v>
      </c>
      <c r="D515" s="5">
        <v>7</v>
      </c>
      <c r="E515" s="28">
        <v>0.6802041</v>
      </c>
      <c r="F515" s="28">
        <v>1.9982615999999997</v>
      </c>
    </row>
    <row r="516" spans="1:6" ht="12.75">
      <c r="A516" s="30" t="s">
        <v>0</v>
      </c>
      <c r="B516" s="30">
        <v>3</v>
      </c>
      <c r="C516" s="5">
        <v>1983</v>
      </c>
      <c r="D516" s="5">
        <v>8</v>
      </c>
      <c r="E516" s="28">
        <v>0.873088</v>
      </c>
      <c r="F516" s="28">
        <v>2.953493</v>
      </c>
    </row>
    <row r="517" spans="1:6" ht="12.75">
      <c r="A517" s="30" t="s">
        <v>0</v>
      </c>
      <c r="B517" s="30">
        <v>3</v>
      </c>
      <c r="C517" s="5">
        <v>1983</v>
      </c>
      <c r="D517" s="5">
        <v>9</v>
      </c>
      <c r="E517" s="28">
        <v>0.442764</v>
      </c>
      <c r="F517" s="28">
        <v>1.2908678999999998</v>
      </c>
    </row>
    <row r="518" spans="1:6" ht="12.75">
      <c r="A518" s="30" t="s">
        <v>0</v>
      </c>
      <c r="B518" s="30">
        <v>3</v>
      </c>
      <c r="C518" s="5">
        <v>1983</v>
      </c>
      <c r="D518" s="5">
        <v>10</v>
      </c>
      <c r="E518" s="28">
        <v>0.4648716</v>
      </c>
      <c r="F518" s="28">
        <v>1.3706466000000002</v>
      </c>
    </row>
    <row r="519" spans="1:6" ht="12.75">
      <c r="A519" s="30" t="s">
        <v>0</v>
      </c>
      <c r="B519" s="30">
        <v>3</v>
      </c>
      <c r="C519" s="5">
        <v>1983</v>
      </c>
      <c r="D519" s="5">
        <v>11</v>
      </c>
      <c r="E519" s="28">
        <v>0.3538466</v>
      </c>
      <c r="F519" s="28">
        <v>1.139349</v>
      </c>
    </row>
    <row r="520" spans="1:6" ht="12.75">
      <c r="A520" s="30" t="s">
        <v>0</v>
      </c>
      <c r="B520" s="30">
        <v>3</v>
      </c>
      <c r="C520" s="5">
        <v>1983</v>
      </c>
      <c r="D520" s="5">
        <v>12</v>
      </c>
      <c r="E520" s="28">
        <v>0.588588</v>
      </c>
      <c r="F520" s="28">
        <v>2.000376</v>
      </c>
    </row>
    <row r="521" spans="1:6" ht="12.75">
      <c r="A521" s="30" t="s">
        <v>0</v>
      </c>
      <c r="B521" s="30">
        <v>3</v>
      </c>
      <c r="C521" s="5">
        <v>1984</v>
      </c>
      <c r="D521" s="5">
        <v>1</v>
      </c>
      <c r="E521" s="28">
        <v>0.4572645</v>
      </c>
      <c r="F521" s="28">
        <v>1.3168484999999999</v>
      </c>
    </row>
    <row r="522" spans="1:6" ht="12.75">
      <c r="A522" s="30" t="s">
        <v>0</v>
      </c>
      <c r="B522" s="30">
        <v>3</v>
      </c>
      <c r="C522" s="5">
        <v>1984</v>
      </c>
      <c r="D522" s="5">
        <v>2</v>
      </c>
      <c r="E522" s="28">
        <v>0.4624282</v>
      </c>
      <c r="F522" s="28">
        <v>1.3744053</v>
      </c>
    </row>
    <row r="523" spans="1:6" ht="12.75">
      <c r="A523" s="30" t="s">
        <v>0</v>
      </c>
      <c r="B523" s="30">
        <v>3</v>
      </c>
      <c r="C523" s="5">
        <v>1984</v>
      </c>
      <c r="D523" s="5">
        <v>3</v>
      </c>
      <c r="E523" s="28">
        <v>0.2252832</v>
      </c>
      <c r="F523" s="28">
        <v>0.7344413999999999</v>
      </c>
    </row>
    <row r="524" spans="1:6" ht="12.75">
      <c r="A524" s="30" t="s">
        <v>0</v>
      </c>
      <c r="B524" s="30">
        <v>3</v>
      </c>
      <c r="C524" s="5">
        <v>1984</v>
      </c>
      <c r="D524" s="5">
        <v>4</v>
      </c>
      <c r="E524" s="28">
        <v>0.6184245</v>
      </c>
      <c r="F524" s="28">
        <v>1.7606421</v>
      </c>
    </row>
    <row r="525" spans="1:6" ht="12.75">
      <c r="A525" s="30" t="s">
        <v>0</v>
      </c>
      <c r="B525" s="30">
        <v>3</v>
      </c>
      <c r="C525" s="5">
        <v>1984</v>
      </c>
      <c r="D525" s="5">
        <v>5</v>
      </c>
      <c r="E525" s="28">
        <v>0.2972515</v>
      </c>
      <c r="F525" s="28">
        <v>0.930188</v>
      </c>
    </row>
    <row r="526" spans="1:6" ht="12.75">
      <c r="A526" s="30" t="s">
        <v>0</v>
      </c>
      <c r="B526" s="30">
        <v>3</v>
      </c>
      <c r="C526" s="5">
        <v>1984</v>
      </c>
      <c r="D526" s="5">
        <v>6</v>
      </c>
      <c r="E526" s="28">
        <v>0.793632</v>
      </c>
      <c r="F526" s="28">
        <v>2.396249</v>
      </c>
    </row>
    <row r="527" spans="1:6" ht="12.75">
      <c r="A527" s="30" t="s">
        <v>0</v>
      </c>
      <c r="B527" s="30">
        <v>3</v>
      </c>
      <c r="C527" s="5">
        <v>1984</v>
      </c>
      <c r="D527" s="5">
        <v>7</v>
      </c>
      <c r="E527" s="28">
        <v>0.9297519</v>
      </c>
      <c r="F527" s="28">
        <v>2.645457</v>
      </c>
    </row>
    <row r="528" spans="1:6" ht="12.75">
      <c r="A528" s="30" t="s">
        <v>0</v>
      </c>
      <c r="B528" s="30">
        <v>3</v>
      </c>
      <c r="C528" s="5">
        <v>1984</v>
      </c>
      <c r="D528" s="5">
        <v>8</v>
      </c>
      <c r="E528" s="28">
        <v>0.466368</v>
      </c>
      <c r="F528" s="28">
        <v>1.3385872</v>
      </c>
    </row>
    <row r="529" spans="1:6" ht="12.75">
      <c r="A529" s="30" t="s">
        <v>0</v>
      </c>
      <c r="B529" s="30">
        <v>3</v>
      </c>
      <c r="C529" s="5">
        <v>1984</v>
      </c>
      <c r="D529" s="5">
        <v>9</v>
      </c>
      <c r="E529" s="28">
        <v>0.2410645</v>
      </c>
      <c r="F529" s="28">
        <v>0.6974992</v>
      </c>
    </row>
    <row r="530" spans="1:6" ht="12.75">
      <c r="A530" s="30" t="s">
        <v>0</v>
      </c>
      <c r="B530" s="30">
        <v>3</v>
      </c>
      <c r="C530" s="5">
        <v>1984</v>
      </c>
      <c r="D530" s="5">
        <v>10</v>
      </c>
      <c r="E530" s="28">
        <v>0.282316</v>
      </c>
      <c r="F530" s="28">
        <v>0.852164</v>
      </c>
    </row>
    <row r="531" spans="1:6" ht="12.75">
      <c r="A531" s="30" t="s">
        <v>0</v>
      </c>
      <c r="B531" s="30">
        <v>3</v>
      </c>
      <c r="C531" s="5">
        <v>1984</v>
      </c>
      <c r="D531" s="5">
        <v>11</v>
      </c>
      <c r="E531" s="28">
        <v>0.7268384</v>
      </c>
      <c r="F531" s="28">
        <v>3.3642998</v>
      </c>
    </row>
    <row r="532" spans="1:6" ht="12.75">
      <c r="A532" s="30" t="s">
        <v>0</v>
      </c>
      <c r="B532" s="30">
        <v>3</v>
      </c>
      <c r="C532" s="5">
        <v>1984</v>
      </c>
      <c r="D532" s="5">
        <v>12</v>
      </c>
      <c r="E532" s="28">
        <v>0.6272214</v>
      </c>
      <c r="F532" s="28">
        <v>1.7908722</v>
      </c>
    </row>
    <row r="533" spans="1:6" ht="12.75">
      <c r="A533" s="30" t="s">
        <v>0</v>
      </c>
      <c r="B533" s="30">
        <v>3</v>
      </c>
      <c r="C533" s="5">
        <v>1985</v>
      </c>
      <c r="D533" s="5">
        <v>1</v>
      </c>
      <c r="E533" s="28">
        <v>0.7315296</v>
      </c>
      <c r="F533" s="28">
        <v>2.076432</v>
      </c>
    </row>
    <row r="534" spans="1:6" ht="12.75">
      <c r="A534" s="30" t="s">
        <v>0</v>
      </c>
      <c r="B534" s="30">
        <v>3</v>
      </c>
      <c r="C534" s="5">
        <v>1985</v>
      </c>
      <c r="D534" s="5">
        <v>2</v>
      </c>
      <c r="E534" s="28">
        <v>0.5702592</v>
      </c>
      <c r="F534" s="28">
        <v>2.0659167</v>
      </c>
    </row>
    <row r="535" spans="1:6" ht="12.75">
      <c r="A535" s="30" t="s">
        <v>0</v>
      </c>
      <c r="B535" s="30">
        <v>3</v>
      </c>
      <c r="C535" s="5">
        <v>1985</v>
      </c>
      <c r="D535" s="5">
        <v>3</v>
      </c>
      <c r="E535" s="28">
        <v>2.5393134</v>
      </c>
      <c r="F535" s="28">
        <v>7.265882000000001</v>
      </c>
    </row>
    <row r="536" spans="1:6" ht="12.75">
      <c r="A536" s="30" t="s">
        <v>0</v>
      </c>
      <c r="B536" s="30">
        <v>3</v>
      </c>
      <c r="C536" s="5">
        <v>1985</v>
      </c>
      <c r="D536" s="5">
        <v>4</v>
      </c>
      <c r="E536" s="28">
        <v>1.7030736</v>
      </c>
      <c r="F536" s="28">
        <v>4.9778108</v>
      </c>
    </row>
    <row r="537" spans="1:6" ht="12.75">
      <c r="A537" s="30" t="s">
        <v>0</v>
      </c>
      <c r="B537" s="30">
        <v>3</v>
      </c>
      <c r="C537" s="5">
        <v>1985</v>
      </c>
      <c r="D537" s="5">
        <v>5</v>
      </c>
      <c r="E537" s="28">
        <v>2.8070924</v>
      </c>
      <c r="F537" s="28">
        <v>8.1077948</v>
      </c>
    </row>
    <row r="538" spans="1:6" ht="12.75">
      <c r="A538" s="30" t="s">
        <v>0</v>
      </c>
      <c r="B538" s="30">
        <v>3</v>
      </c>
      <c r="C538" s="5">
        <v>1985</v>
      </c>
      <c r="D538" s="5">
        <v>6</v>
      </c>
      <c r="E538" s="28">
        <v>1.8552091</v>
      </c>
      <c r="F538" s="28">
        <v>5.2964313</v>
      </c>
    </row>
    <row r="539" spans="1:6" ht="12.75">
      <c r="A539" s="30" t="s">
        <v>0</v>
      </c>
      <c r="B539" s="30">
        <v>3</v>
      </c>
      <c r="C539" s="5">
        <v>1985</v>
      </c>
      <c r="D539" s="5">
        <v>7</v>
      </c>
      <c r="E539" s="28">
        <v>1.4368298</v>
      </c>
      <c r="F539" s="28">
        <v>4.126325</v>
      </c>
    </row>
    <row r="540" spans="1:6" ht="12.75">
      <c r="A540" s="30" t="s">
        <v>0</v>
      </c>
      <c r="B540" s="30">
        <v>3</v>
      </c>
      <c r="C540" s="5">
        <v>1985</v>
      </c>
      <c r="D540" s="5">
        <v>8</v>
      </c>
      <c r="E540" s="28">
        <v>0.8171338</v>
      </c>
      <c r="F540" s="28">
        <v>2.3616922000000002</v>
      </c>
    </row>
    <row r="541" spans="1:6" ht="12.75">
      <c r="A541" s="30" t="s">
        <v>0</v>
      </c>
      <c r="B541" s="30">
        <v>3</v>
      </c>
      <c r="C541" s="5">
        <v>1985</v>
      </c>
      <c r="D541" s="5">
        <v>9</v>
      </c>
      <c r="E541" s="28">
        <v>0.4280504</v>
      </c>
      <c r="F541" s="28">
        <v>1.2468628</v>
      </c>
    </row>
    <row r="542" spans="1:6" ht="12.75">
      <c r="A542" s="30" t="s">
        <v>0</v>
      </c>
      <c r="B542" s="30">
        <v>3</v>
      </c>
      <c r="C542" s="5">
        <v>1985</v>
      </c>
      <c r="D542" s="5">
        <v>10</v>
      </c>
      <c r="E542" s="28">
        <v>0.2165155</v>
      </c>
      <c r="F542" s="28">
        <v>0.6363222</v>
      </c>
    </row>
    <row r="543" spans="1:6" ht="12.75">
      <c r="A543" s="30" t="s">
        <v>0</v>
      </c>
      <c r="B543" s="30">
        <v>3</v>
      </c>
      <c r="C543" s="5">
        <v>1985</v>
      </c>
      <c r="D543" s="5">
        <v>11</v>
      </c>
      <c r="E543" s="28">
        <v>0.40488</v>
      </c>
      <c r="F543" s="28">
        <v>1.33032</v>
      </c>
    </row>
    <row r="544" spans="1:6" ht="12.75">
      <c r="A544" s="30" t="s">
        <v>0</v>
      </c>
      <c r="B544" s="30">
        <v>3</v>
      </c>
      <c r="C544" s="5">
        <v>1985</v>
      </c>
      <c r="D544" s="5">
        <v>12</v>
      </c>
      <c r="E544" s="28">
        <v>0.866289</v>
      </c>
      <c r="F544" s="28">
        <v>2.7911409</v>
      </c>
    </row>
    <row r="545" spans="1:6" ht="12.75">
      <c r="A545" s="30" t="s">
        <v>0</v>
      </c>
      <c r="B545" s="30">
        <v>3</v>
      </c>
      <c r="C545" s="5">
        <v>1986</v>
      </c>
      <c r="D545" s="5">
        <v>1</v>
      </c>
      <c r="E545" s="28">
        <v>0.468198</v>
      </c>
      <c r="F545" s="28">
        <v>1.4103438000000001</v>
      </c>
    </row>
    <row r="546" spans="1:6" ht="12.75">
      <c r="A546" s="30" t="s">
        <v>0</v>
      </c>
      <c r="B546" s="30">
        <v>3</v>
      </c>
      <c r="C546" s="5">
        <v>1986</v>
      </c>
      <c r="D546" s="5">
        <v>2</v>
      </c>
      <c r="E546" s="28">
        <v>0.908206</v>
      </c>
      <c r="F546" s="28">
        <v>2.9946615</v>
      </c>
    </row>
    <row r="547" spans="1:6" ht="12.75">
      <c r="A547" s="30" t="s">
        <v>0</v>
      </c>
      <c r="B547" s="30">
        <v>3</v>
      </c>
      <c r="C547" s="5">
        <v>1986</v>
      </c>
      <c r="D547" s="5">
        <v>3</v>
      </c>
      <c r="E547" s="28">
        <v>0.3727876</v>
      </c>
      <c r="F547" s="28">
        <v>1.0653281</v>
      </c>
    </row>
    <row r="548" spans="1:6" ht="12.75">
      <c r="A548" s="30" t="s">
        <v>0</v>
      </c>
      <c r="B548" s="30">
        <v>3</v>
      </c>
      <c r="C548" s="5">
        <v>1986</v>
      </c>
      <c r="D548" s="5">
        <v>4</v>
      </c>
      <c r="E548" s="28">
        <v>1.148</v>
      </c>
      <c r="F548" s="28">
        <v>3.3701999999999996</v>
      </c>
    </row>
    <row r="549" spans="1:6" ht="12.75">
      <c r="A549" s="30" t="s">
        <v>0</v>
      </c>
      <c r="B549" s="30">
        <v>3</v>
      </c>
      <c r="C549" s="5">
        <v>1986</v>
      </c>
      <c r="D549" s="5">
        <v>5</v>
      </c>
      <c r="E549" s="28">
        <v>0.2783056</v>
      </c>
      <c r="F549" s="28">
        <v>0.7991676</v>
      </c>
    </row>
    <row r="550" spans="1:6" ht="12.75">
      <c r="A550" s="30" t="s">
        <v>0</v>
      </c>
      <c r="B550" s="30">
        <v>3</v>
      </c>
      <c r="C550" s="5">
        <v>1986</v>
      </c>
      <c r="D550" s="5">
        <v>6</v>
      </c>
      <c r="E550" s="28">
        <v>1.0881894</v>
      </c>
      <c r="F550" s="28">
        <v>3.0895546</v>
      </c>
    </row>
    <row r="551" spans="1:6" ht="12.75">
      <c r="A551" s="30" t="s">
        <v>0</v>
      </c>
      <c r="B551" s="30">
        <v>3</v>
      </c>
      <c r="C551" s="5">
        <v>1986</v>
      </c>
      <c r="D551" s="5">
        <v>7</v>
      </c>
      <c r="E551" s="28">
        <v>0.620312</v>
      </c>
      <c r="F551" s="28">
        <v>1.7704119999999999</v>
      </c>
    </row>
    <row r="552" spans="1:6" ht="12.75">
      <c r="A552" s="30" t="s">
        <v>0</v>
      </c>
      <c r="B552" s="30">
        <v>3</v>
      </c>
      <c r="C552" s="5">
        <v>1986</v>
      </c>
      <c r="D552" s="5">
        <v>8</v>
      </c>
      <c r="E552" s="28">
        <v>0.299964</v>
      </c>
      <c r="F552" s="28">
        <v>0.8609681</v>
      </c>
    </row>
    <row r="553" spans="1:6" ht="12.75">
      <c r="A553" s="30" t="s">
        <v>0</v>
      </c>
      <c r="B553" s="30">
        <v>3</v>
      </c>
      <c r="C553" s="5">
        <v>1986</v>
      </c>
      <c r="D553" s="5">
        <v>9</v>
      </c>
      <c r="E553" s="28">
        <v>0.227328</v>
      </c>
      <c r="F553" s="28">
        <v>0.731136</v>
      </c>
    </row>
    <row r="554" spans="1:6" ht="12.75">
      <c r="A554" s="30" t="s">
        <v>0</v>
      </c>
      <c r="B554" s="30">
        <v>3</v>
      </c>
      <c r="C554" s="5">
        <v>1986</v>
      </c>
      <c r="D554" s="5">
        <v>10</v>
      </c>
      <c r="E554" s="28">
        <v>0.2783295</v>
      </c>
      <c r="F554" s="28">
        <v>0.844908</v>
      </c>
    </row>
    <row r="555" spans="1:6" ht="12.75">
      <c r="A555" s="30" t="s">
        <v>0</v>
      </c>
      <c r="B555" s="30">
        <v>3</v>
      </c>
      <c r="C555" s="5">
        <v>1986</v>
      </c>
      <c r="D555" s="5">
        <v>11</v>
      </c>
      <c r="E555" s="28">
        <v>0.4157794</v>
      </c>
      <c r="F555" s="28">
        <v>1.2312754000000001</v>
      </c>
    </row>
    <row r="556" spans="1:6" ht="12.75">
      <c r="A556" s="30" t="s">
        <v>0</v>
      </c>
      <c r="B556" s="30">
        <v>3</v>
      </c>
      <c r="C556" s="5">
        <v>1986</v>
      </c>
      <c r="D556" s="5">
        <v>12</v>
      </c>
      <c r="E556" s="28">
        <v>0.3648509</v>
      </c>
      <c r="F556" s="28">
        <v>1.0774979</v>
      </c>
    </row>
    <row r="557" spans="1:6" ht="12.75">
      <c r="A557" s="30" t="s">
        <v>0</v>
      </c>
      <c r="B557" s="30">
        <v>3</v>
      </c>
      <c r="C557" s="5">
        <v>1987</v>
      </c>
      <c r="D557" s="5">
        <v>1</v>
      </c>
      <c r="E557" s="28">
        <v>0.2041074</v>
      </c>
      <c r="F557" s="28">
        <v>0.6852678</v>
      </c>
    </row>
    <row r="558" spans="1:6" ht="12.75">
      <c r="A558" s="30" t="s">
        <v>0</v>
      </c>
      <c r="B558" s="30">
        <v>3</v>
      </c>
      <c r="C558" s="5">
        <v>1987</v>
      </c>
      <c r="D558" s="5">
        <v>2</v>
      </c>
      <c r="E558" s="28">
        <v>0.413824</v>
      </c>
      <c r="F558" s="28">
        <v>1.499136</v>
      </c>
    </row>
    <row r="559" spans="1:6" ht="12.75">
      <c r="A559" s="30" t="s">
        <v>0</v>
      </c>
      <c r="B559" s="30">
        <v>3</v>
      </c>
      <c r="C559" s="5">
        <v>1987</v>
      </c>
      <c r="D559" s="5">
        <v>3</v>
      </c>
      <c r="E559" s="28">
        <v>0.5453448</v>
      </c>
      <c r="F559" s="28">
        <v>1.6935788999999999</v>
      </c>
    </row>
    <row r="560" spans="1:6" ht="12.75">
      <c r="A560" s="30" t="s">
        <v>0</v>
      </c>
      <c r="B560" s="30">
        <v>3</v>
      </c>
      <c r="C560" s="5">
        <v>1987</v>
      </c>
      <c r="D560" s="5">
        <v>4</v>
      </c>
      <c r="E560" s="28">
        <v>0.751431</v>
      </c>
      <c r="F560" s="28">
        <v>2.3558021</v>
      </c>
    </row>
    <row r="561" spans="1:6" ht="12.75">
      <c r="A561" s="30" t="s">
        <v>0</v>
      </c>
      <c r="B561" s="30">
        <v>3</v>
      </c>
      <c r="C561" s="5">
        <v>1987</v>
      </c>
      <c r="D561" s="5">
        <v>5</v>
      </c>
      <c r="E561" s="28">
        <v>1.070328</v>
      </c>
      <c r="F561" s="28">
        <v>3.0793536</v>
      </c>
    </row>
    <row r="562" spans="1:6" ht="12.75">
      <c r="A562" s="30" t="s">
        <v>0</v>
      </c>
      <c r="B562" s="30">
        <v>3</v>
      </c>
      <c r="C562" s="5">
        <v>1987</v>
      </c>
      <c r="D562" s="5">
        <v>6</v>
      </c>
      <c r="E562" s="28">
        <v>0.6193332</v>
      </c>
      <c r="F562" s="28">
        <v>1.7791332</v>
      </c>
    </row>
    <row r="563" spans="1:6" ht="12.75">
      <c r="A563" s="30" t="s">
        <v>0</v>
      </c>
      <c r="B563" s="30">
        <v>3</v>
      </c>
      <c r="C563" s="5">
        <v>1987</v>
      </c>
      <c r="D563" s="5">
        <v>7</v>
      </c>
      <c r="E563" s="28">
        <v>0.4271599</v>
      </c>
      <c r="F563" s="28">
        <v>1.3164093000000001</v>
      </c>
    </row>
    <row r="564" spans="1:6" ht="12.75">
      <c r="A564" s="30" t="s">
        <v>0</v>
      </c>
      <c r="B564" s="30">
        <v>3</v>
      </c>
      <c r="C564" s="5">
        <v>1987</v>
      </c>
      <c r="D564" s="5">
        <v>8</v>
      </c>
      <c r="E564" s="28">
        <v>0.551322</v>
      </c>
      <c r="F564" s="28">
        <v>1.5610979999999999</v>
      </c>
    </row>
    <row r="565" spans="1:6" ht="12.75">
      <c r="A565" s="30" t="s">
        <v>0</v>
      </c>
      <c r="B565" s="30">
        <v>3</v>
      </c>
      <c r="C565" s="5">
        <v>1987</v>
      </c>
      <c r="D565" s="5">
        <v>9</v>
      </c>
      <c r="E565" s="28">
        <v>0.3446088</v>
      </c>
      <c r="F565" s="28">
        <v>0.9796971999999999</v>
      </c>
    </row>
    <row r="566" spans="1:6" ht="12.75">
      <c r="A566" s="30" t="s">
        <v>0</v>
      </c>
      <c r="B566" s="30">
        <v>3</v>
      </c>
      <c r="C566" s="5">
        <v>1987</v>
      </c>
      <c r="D566" s="5">
        <v>10</v>
      </c>
      <c r="E566" s="28">
        <v>0.5538274</v>
      </c>
      <c r="F566" s="28">
        <v>2.0532449</v>
      </c>
    </row>
    <row r="567" spans="1:6" ht="12.75">
      <c r="A567" s="30" t="s">
        <v>0</v>
      </c>
      <c r="B567" s="30">
        <v>3</v>
      </c>
      <c r="C567" s="5">
        <v>1987</v>
      </c>
      <c r="D567" s="5">
        <v>11</v>
      </c>
      <c r="E567" s="28">
        <v>0.4157799</v>
      </c>
      <c r="F567" s="28">
        <v>1.2401586999999998</v>
      </c>
    </row>
    <row r="568" spans="1:6" ht="12.75">
      <c r="A568" s="30" t="s">
        <v>0</v>
      </c>
      <c r="B568" s="30">
        <v>3</v>
      </c>
      <c r="C568" s="5">
        <v>1987</v>
      </c>
      <c r="D568" s="5">
        <v>12</v>
      </c>
      <c r="E568" s="28">
        <v>0.1119143</v>
      </c>
      <c r="F568" s="28">
        <v>0.46118839999999994</v>
      </c>
    </row>
    <row r="569" spans="1:6" ht="12.75">
      <c r="A569" s="30" t="s">
        <v>0</v>
      </c>
      <c r="B569" s="30">
        <v>3</v>
      </c>
      <c r="C569" s="5">
        <v>1988</v>
      </c>
      <c r="D569" s="5">
        <v>1</v>
      </c>
      <c r="E569" s="28">
        <v>0.3303984</v>
      </c>
      <c r="F569" s="28">
        <v>1.4819339999999999</v>
      </c>
    </row>
    <row r="570" spans="1:6" ht="12.75">
      <c r="A570" s="30" t="s">
        <v>0</v>
      </c>
      <c r="B570" s="30">
        <v>3</v>
      </c>
      <c r="C570" s="5">
        <v>1988</v>
      </c>
      <c r="D570" s="5">
        <v>2</v>
      </c>
      <c r="E570" s="28">
        <v>0.7645144</v>
      </c>
      <c r="F570" s="28">
        <v>2.3290504</v>
      </c>
    </row>
    <row r="571" spans="1:6" ht="12.75">
      <c r="A571" s="30" t="s">
        <v>0</v>
      </c>
      <c r="B571" s="30">
        <v>3</v>
      </c>
      <c r="C571" s="5">
        <v>1988</v>
      </c>
      <c r="D571" s="5">
        <v>3</v>
      </c>
      <c r="E571" s="28">
        <v>0.4528475</v>
      </c>
      <c r="F571" s="28">
        <v>1.3138874999999999</v>
      </c>
    </row>
    <row r="572" spans="1:6" ht="12.75">
      <c r="A572" s="30" t="s">
        <v>0</v>
      </c>
      <c r="B572" s="30">
        <v>3</v>
      </c>
      <c r="C572" s="5">
        <v>1988</v>
      </c>
      <c r="D572" s="5">
        <v>4</v>
      </c>
      <c r="E572" s="28">
        <v>0.872344</v>
      </c>
      <c r="F572" s="28">
        <v>3.73246</v>
      </c>
    </row>
    <row r="573" spans="1:6" ht="12.75">
      <c r="A573" s="30" t="s">
        <v>0</v>
      </c>
      <c r="B573" s="30">
        <v>3</v>
      </c>
      <c r="C573" s="5">
        <v>1988</v>
      </c>
      <c r="D573" s="5">
        <v>5</v>
      </c>
      <c r="E573" s="28">
        <v>1.1900828</v>
      </c>
      <c r="F573" s="28">
        <v>4.20579</v>
      </c>
    </row>
    <row r="574" spans="1:6" ht="12.75">
      <c r="A574" s="30" t="s">
        <v>0</v>
      </c>
      <c r="B574" s="30">
        <v>3</v>
      </c>
      <c r="C574" s="5">
        <v>1988</v>
      </c>
      <c r="D574" s="5">
        <v>6</v>
      </c>
      <c r="E574" s="28">
        <v>1.292265</v>
      </c>
      <c r="F574" s="28">
        <v>5.1312861000000005</v>
      </c>
    </row>
    <row r="575" spans="1:6" ht="12.75">
      <c r="A575" s="30" t="s">
        <v>0</v>
      </c>
      <c r="B575" s="30">
        <v>3</v>
      </c>
      <c r="C575" s="5">
        <v>1988</v>
      </c>
      <c r="D575" s="5">
        <v>7</v>
      </c>
      <c r="E575" s="28">
        <v>0.8374289</v>
      </c>
      <c r="F575" s="28">
        <v>2.550846</v>
      </c>
    </row>
    <row r="576" spans="1:6" ht="12.75">
      <c r="A576" s="30" t="s">
        <v>0</v>
      </c>
      <c r="B576" s="30">
        <v>3</v>
      </c>
      <c r="C576" s="5">
        <v>1988</v>
      </c>
      <c r="D576" s="5">
        <v>8</v>
      </c>
      <c r="E576" s="28">
        <v>0.643848</v>
      </c>
      <c r="F576" s="28">
        <v>2.010288</v>
      </c>
    </row>
    <row r="577" spans="1:6" ht="12.75">
      <c r="A577" s="30" t="s">
        <v>0</v>
      </c>
      <c r="B577" s="30">
        <v>3</v>
      </c>
      <c r="C577" s="5">
        <v>1988</v>
      </c>
      <c r="D577" s="5">
        <v>9</v>
      </c>
      <c r="E577" s="28">
        <v>0.3067321</v>
      </c>
      <c r="F577" s="28">
        <v>0.9794556</v>
      </c>
    </row>
    <row r="578" spans="1:6" ht="12.75">
      <c r="A578" s="30" t="s">
        <v>0</v>
      </c>
      <c r="B578" s="30">
        <v>3</v>
      </c>
      <c r="C578" s="5">
        <v>1988</v>
      </c>
      <c r="D578" s="5">
        <v>10</v>
      </c>
      <c r="E578" s="28">
        <v>0.2507216</v>
      </c>
      <c r="F578" s="28">
        <v>0.8443008</v>
      </c>
    </row>
    <row r="579" spans="1:6" ht="12.75">
      <c r="A579" s="30" t="s">
        <v>0</v>
      </c>
      <c r="B579" s="30">
        <v>3</v>
      </c>
      <c r="C579" s="5">
        <v>1988</v>
      </c>
      <c r="D579" s="5">
        <v>11</v>
      </c>
      <c r="E579" s="28">
        <v>0.1624821</v>
      </c>
      <c r="F579" s="28">
        <v>0.5247921</v>
      </c>
    </row>
    <row r="580" spans="1:6" ht="12.75">
      <c r="A580" s="30" t="s">
        <v>0</v>
      </c>
      <c r="B580" s="30">
        <v>3</v>
      </c>
      <c r="C580" s="5">
        <v>1988</v>
      </c>
      <c r="D580" s="5">
        <v>12</v>
      </c>
      <c r="E580" s="28">
        <v>0.128097</v>
      </c>
      <c r="F580" s="28">
        <v>0.3963725</v>
      </c>
    </row>
    <row r="581" spans="1:6" ht="12.75">
      <c r="A581" s="30" t="s">
        <v>0</v>
      </c>
      <c r="B581" s="30">
        <v>3</v>
      </c>
      <c r="C581" s="5">
        <v>1989</v>
      </c>
      <c r="D581" s="5">
        <v>1</v>
      </c>
      <c r="E581" s="28">
        <v>0.0308505</v>
      </c>
      <c r="F581" s="28">
        <v>0.0953418</v>
      </c>
    </row>
    <row r="582" spans="1:6" ht="12.75">
      <c r="A582" s="30" t="s">
        <v>0</v>
      </c>
      <c r="B582" s="30">
        <v>3</v>
      </c>
      <c r="C582" s="5">
        <v>1989</v>
      </c>
      <c r="D582" s="5">
        <v>2</v>
      </c>
      <c r="E582" s="28">
        <v>0.5044858</v>
      </c>
      <c r="F582" s="28">
        <v>2.053298</v>
      </c>
    </row>
    <row r="583" spans="1:6" ht="12.75">
      <c r="A583" s="30" t="s">
        <v>0</v>
      </c>
      <c r="B583" s="30">
        <v>3</v>
      </c>
      <c r="C583" s="5">
        <v>1989</v>
      </c>
      <c r="D583" s="5">
        <v>3</v>
      </c>
      <c r="E583" s="28">
        <v>0.2719774</v>
      </c>
      <c r="F583" s="28">
        <v>0.8355206</v>
      </c>
    </row>
    <row r="584" spans="1:6" ht="12.75">
      <c r="A584" s="30" t="s">
        <v>0</v>
      </c>
      <c r="B584" s="30">
        <v>3</v>
      </c>
      <c r="C584" s="5">
        <v>1989</v>
      </c>
      <c r="D584" s="5">
        <v>4</v>
      </c>
      <c r="E584" s="28">
        <v>0.2770976</v>
      </c>
      <c r="F584" s="28">
        <v>1.0071432</v>
      </c>
    </row>
    <row r="585" spans="1:6" ht="12.75">
      <c r="A585" s="30" t="s">
        <v>0</v>
      </c>
      <c r="B585" s="30">
        <v>3</v>
      </c>
      <c r="C585" s="5">
        <v>1989</v>
      </c>
      <c r="D585" s="5">
        <v>5</v>
      </c>
      <c r="E585" s="28">
        <v>0.9821575</v>
      </c>
      <c r="F585" s="28">
        <v>3.2628306</v>
      </c>
    </row>
    <row r="586" spans="1:6" ht="12.75">
      <c r="A586" s="30" t="s">
        <v>0</v>
      </c>
      <c r="B586" s="30">
        <v>3</v>
      </c>
      <c r="C586" s="5">
        <v>1989</v>
      </c>
      <c r="D586" s="5">
        <v>6</v>
      </c>
      <c r="E586" s="28">
        <v>0.5479614</v>
      </c>
      <c r="F586" s="28">
        <v>1.5779442000000001</v>
      </c>
    </row>
    <row r="587" spans="1:6" ht="12.75">
      <c r="A587" s="30" t="s">
        <v>0</v>
      </c>
      <c r="B587" s="30">
        <v>3</v>
      </c>
      <c r="C587" s="5">
        <v>1989</v>
      </c>
      <c r="D587" s="5">
        <v>7</v>
      </c>
      <c r="E587" s="28">
        <v>0.5555403</v>
      </c>
      <c r="F587" s="28">
        <v>1.6027578</v>
      </c>
    </row>
    <row r="588" spans="1:6" ht="12.75">
      <c r="A588" s="30" t="s">
        <v>0</v>
      </c>
      <c r="B588" s="30">
        <v>3</v>
      </c>
      <c r="C588" s="5">
        <v>1989</v>
      </c>
      <c r="D588" s="5">
        <v>8</v>
      </c>
      <c r="E588" s="28">
        <v>0.2335495</v>
      </c>
      <c r="F588" s="28">
        <v>0.6765943000000001</v>
      </c>
    </row>
    <row r="589" spans="1:6" ht="12.75">
      <c r="A589" s="30" t="s">
        <v>0</v>
      </c>
      <c r="B589" s="30">
        <v>3</v>
      </c>
      <c r="C589" s="5">
        <v>1989</v>
      </c>
      <c r="D589" s="5">
        <v>9</v>
      </c>
      <c r="E589" s="28">
        <v>0.0079148</v>
      </c>
      <c r="F589" s="28">
        <v>0.023011200000000002</v>
      </c>
    </row>
    <row r="590" spans="1:6" ht="12.75">
      <c r="A590" s="30" t="s">
        <v>0</v>
      </c>
      <c r="B590" s="30">
        <v>3</v>
      </c>
      <c r="C590" s="5">
        <v>1989</v>
      </c>
      <c r="D590" s="5">
        <v>10</v>
      </c>
      <c r="E590" s="28">
        <v>0.0366876</v>
      </c>
      <c r="F590" s="28">
        <v>0.10731360000000001</v>
      </c>
    </row>
    <row r="591" spans="1:6" ht="12.75">
      <c r="A591" s="30" t="s">
        <v>0</v>
      </c>
      <c r="B591" s="30">
        <v>3</v>
      </c>
      <c r="C591" s="5">
        <v>1989</v>
      </c>
      <c r="D591" s="5">
        <v>11</v>
      </c>
      <c r="E591" s="28">
        <v>0.4723354</v>
      </c>
      <c r="F591" s="28">
        <v>2.2667974</v>
      </c>
    </row>
    <row r="592" spans="1:6" ht="12.75">
      <c r="A592" s="30" t="s">
        <v>0</v>
      </c>
      <c r="B592" s="30">
        <v>3</v>
      </c>
      <c r="C592" s="5">
        <v>1989</v>
      </c>
      <c r="D592" s="5">
        <v>12</v>
      </c>
      <c r="E592" s="28">
        <v>1.3910318</v>
      </c>
      <c r="F592" s="28">
        <v>6.8001214</v>
      </c>
    </row>
    <row r="593" spans="1:6" ht="12.75">
      <c r="A593" s="30" t="s">
        <v>0</v>
      </c>
      <c r="B593" s="30">
        <v>3</v>
      </c>
      <c r="C593" s="5">
        <v>1990</v>
      </c>
      <c r="D593" s="5">
        <v>1</v>
      </c>
      <c r="E593" s="28">
        <v>1.1235528</v>
      </c>
      <c r="F593" s="28">
        <v>3.6596180999999994</v>
      </c>
    </row>
    <row r="594" spans="1:6" ht="12.75">
      <c r="A594" s="30" t="s">
        <v>0</v>
      </c>
      <c r="B594" s="30">
        <v>3</v>
      </c>
      <c r="C594" s="5">
        <v>1990</v>
      </c>
      <c r="D594" s="5">
        <v>2</v>
      </c>
      <c r="E594" s="28">
        <v>0.41488</v>
      </c>
      <c r="F594" s="28">
        <v>1.2166356</v>
      </c>
    </row>
    <row r="595" spans="1:6" ht="12.75">
      <c r="A595" s="30" t="s">
        <v>0</v>
      </c>
      <c r="B595" s="30">
        <v>3</v>
      </c>
      <c r="C595" s="5">
        <v>1990</v>
      </c>
      <c r="D595" s="5">
        <v>3</v>
      </c>
      <c r="E595" s="28">
        <v>0.6037746</v>
      </c>
      <c r="F595" s="28">
        <v>1.7708724</v>
      </c>
    </row>
    <row r="596" spans="1:6" ht="12.75">
      <c r="A596" s="30" t="s">
        <v>0</v>
      </c>
      <c r="B596" s="30">
        <v>3</v>
      </c>
      <c r="C596" s="5">
        <v>1990</v>
      </c>
      <c r="D596" s="5">
        <v>4</v>
      </c>
      <c r="E596" s="28">
        <v>0.477465</v>
      </c>
      <c r="F596" s="28">
        <v>1.411545</v>
      </c>
    </row>
    <row r="597" spans="1:6" ht="12.75">
      <c r="A597" s="30" t="s">
        <v>0</v>
      </c>
      <c r="B597" s="30">
        <v>3</v>
      </c>
      <c r="C597" s="5">
        <v>1990</v>
      </c>
      <c r="D597" s="5">
        <v>5</v>
      </c>
      <c r="E597" s="28">
        <v>0.485541</v>
      </c>
      <c r="F597" s="28">
        <v>1.5282981</v>
      </c>
    </row>
    <row r="598" spans="1:6" ht="12.75">
      <c r="A598" s="30" t="s">
        <v>0</v>
      </c>
      <c r="B598" s="30">
        <v>3</v>
      </c>
      <c r="C598" s="5">
        <v>1990</v>
      </c>
      <c r="D598" s="5">
        <v>6</v>
      </c>
      <c r="E598" s="28">
        <v>0.6699132</v>
      </c>
      <c r="F598" s="28">
        <v>2.058235</v>
      </c>
    </row>
    <row r="599" spans="1:6" ht="12.75">
      <c r="A599" s="30" t="s">
        <v>0</v>
      </c>
      <c r="B599" s="30">
        <v>3</v>
      </c>
      <c r="C599" s="5">
        <v>1990</v>
      </c>
      <c r="D599" s="5">
        <v>7</v>
      </c>
      <c r="E599" s="28">
        <v>0.4852209</v>
      </c>
      <c r="F599" s="28">
        <v>1.4101184999999998</v>
      </c>
    </row>
    <row r="600" spans="1:6" ht="12.75">
      <c r="A600" s="30" t="s">
        <v>0</v>
      </c>
      <c r="B600" s="30">
        <v>3</v>
      </c>
      <c r="C600" s="5">
        <v>1990</v>
      </c>
      <c r="D600" s="5">
        <v>8</v>
      </c>
      <c r="E600" s="28">
        <v>0.242317</v>
      </c>
      <c r="F600" s="28">
        <v>0.7101194</v>
      </c>
    </row>
    <row r="601" spans="1:6" ht="12.75">
      <c r="A601" s="30" t="s">
        <v>0</v>
      </c>
      <c r="B601" s="30">
        <v>3</v>
      </c>
      <c r="C601" s="5">
        <v>1990</v>
      </c>
      <c r="D601" s="5">
        <v>9</v>
      </c>
      <c r="E601" s="28">
        <v>0.0779824</v>
      </c>
      <c r="F601" s="28">
        <v>0.23101919999999998</v>
      </c>
    </row>
    <row r="602" spans="1:6" ht="12.75">
      <c r="A602" s="30" t="s">
        <v>0</v>
      </c>
      <c r="B602" s="30">
        <v>3</v>
      </c>
      <c r="C602" s="5">
        <v>1990</v>
      </c>
      <c r="D602" s="5">
        <v>10</v>
      </c>
      <c r="E602" s="28">
        <v>0.5531802</v>
      </c>
      <c r="F602" s="28">
        <v>1.6970679</v>
      </c>
    </row>
    <row r="603" spans="1:6" ht="12.75">
      <c r="A603" s="30" t="s">
        <v>0</v>
      </c>
      <c r="B603" s="30">
        <v>3</v>
      </c>
      <c r="C603" s="5">
        <v>1990</v>
      </c>
      <c r="D603" s="5">
        <v>11</v>
      </c>
      <c r="E603" s="28">
        <v>0.3980013</v>
      </c>
      <c r="F603" s="28">
        <v>1.2410325</v>
      </c>
    </row>
    <row r="604" spans="1:6" ht="12.75">
      <c r="A604" s="30" t="s">
        <v>0</v>
      </c>
      <c r="B604" s="30">
        <v>3</v>
      </c>
      <c r="C604" s="5">
        <v>1990</v>
      </c>
      <c r="D604" s="5">
        <v>12</v>
      </c>
      <c r="E604" s="28">
        <v>0.5086172</v>
      </c>
      <c r="F604" s="28">
        <v>1.4882971999999999</v>
      </c>
    </row>
    <row r="605" spans="1:6" ht="12.75">
      <c r="A605" s="30" t="s">
        <v>0</v>
      </c>
      <c r="B605" s="30">
        <v>3</v>
      </c>
      <c r="C605" s="5">
        <v>1991</v>
      </c>
      <c r="D605" s="5">
        <v>1</v>
      </c>
      <c r="E605" s="28">
        <v>0.397969</v>
      </c>
      <c r="F605" s="28">
        <v>1.154945</v>
      </c>
    </row>
    <row r="606" spans="1:6" ht="12.75">
      <c r="A606" s="30" t="s">
        <v>0</v>
      </c>
      <c r="B606" s="30">
        <v>3</v>
      </c>
      <c r="C606" s="5">
        <v>1991</v>
      </c>
      <c r="D606" s="5">
        <v>2</v>
      </c>
      <c r="E606" s="28">
        <v>0.6197248</v>
      </c>
      <c r="F606" s="28">
        <v>2.084736</v>
      </c>
    </row>
    <row r="607" spans="1:6" ht="12.75">
      <c r="A607" s="30" t="s">
        <v>0</v>
      </c>
      <c r="B607" s="30">
        <v>3</v>
      </c>
      <c r="C607" s="5">
        <v>1991</v>
      </c>
      <c r="D607" s="5">
        <v>3</v>
      </c>
      <c r="E607" s="28">
        <v>0.128469</v>
      </c>
      <c r="F607" s="28">
        <v>0.467313</v>
      </c>
    </row>
    <row r="608" spans="1:6" ht="12.75">
      <c r="A608" s="30" t="s">
        <v>0</v>
      </c>
      <c r="B608" s="30">
        <v>3</v>
      </c>
      <c r="C608" s="5">
        <v>1991</v>
      </c>
      <c r="D608" s="5">
        <v>4</v>
      </c>
      <c r="E608" s="28">
        <v>1.1892622</v>
      </c>
      <c r="F608" s="28">
        <v>4.4972956</v>
      </c>
    </row>
    <row r="609" spans="1:6" ht="12.75">
      <c r="A609" s="30" t="s">
        <v>0</v>
      </c>
      <c r="B609" s="30">
        <v>3</v>
      </c>
      <c r="C609" s="5">
        <v>1991</v>
      </c>
      <c r="D609" s="5">
        <v>5</v>
      </c>
      <c r="E609" s="28">
        <v>1.11276</v>
      </c>
      <c r="F609" s="28">
        <v>3.264096</v>
      </c>
    </row>
    <row r="610" spans="1:6" ht="12.75">
      <c r="A610" s="30" t="s">
        <v>0</v>
      </c>
      <c r="B610" s="30">
        <v>3</v>
      </c>
      <c r="C610" s="5">
        <v>1991</v>
      </c>
      <c r="D610" s="5">
        <v>6</v>
      </c>
      <c r="E610" s="28">
        <v>0.7063007</v>
      </c>
      <c r="F610" s="28">
        <v>2.0468306</v>
      </c>
    </row>
    <row r="611" spans="1:6" ht="12.75">
      <c r="A611" s="30" t="s">
        <v>0</v>
      </c>
      <c r="B611" s="30">
        <v>3</v>
      </c>
      <c r="C611" s="5">
        <v>1991</v>
      </c>
      <c r="D611" s="5">
        <v>7</v>
      </c>
      <c r="E611" s="28">
        <v>0.550857</v>
      </c>
      <c r="F611" s="28">
        <v>1.6136015</v>
      </c>
    </row>
    <row r="612" spans="1:6" ht="12.75">
      <c r="A612" s="30" t="s">
        <v>0</v>
      </c>
      <c r="B612" s="30">
        <v>3</v>
      </c>
      <c r="C612" s="5">
        <v>1991</v>
      </c>
      <c r="D612" s="5">
        <v>8</v>
      </c>
      <c r="E612" s="28">
        <v>0.2346042</v>
      </c>
      <c r="F612" s="28">
        <v>0.6934045</v>
      </c>
    </row>
    <row r="613" spans="1:6" ht="12.75">
      <c r="A613" s="30" t="s">
        <v>0</v>
      </c>
      <c r="B613" s="30">
        <v>3</v>
      </c>
      <c r="C613" s="5">
        <v>1991</v>
      </c>
      <c r="D613" s="5">
        <v>9</v>
      </c>
      <c r="E613" s="28">
        <v>0.1830633</v>
      </c>
      <c r="F613" s="28">
        <v>0.6044472000000001</v>
      </c>
    </row>
    <row r="614" spans="1:6" ht="12.75">
      <c r="A614" s="30" t="s">
        <v>0</v>
      </c>
      <c r="B614" s="30">
        <v>3</v>
      </c>
      <c r="C614" s="5">
        <v>1991</v>
      </c>
      <c r="D614" s="5">
        <v>10</v>
      </c>
      <c r="E614" s="28">
        <v>0.5004879</v>
      </c>
      <c r="F614" s="28">
        <v>1.7695383</v>
      </c>
    </row>
    <row r="615" spans="1:6" ht="12.75">
      <c r="A615" s="30" t="s">
        <v>0</v>
      </c>
      <c r="B615" s="30">
        <v>3</v>
      </c>
      <c r="C615" s="5">
        <v>1991</v>
      </c>
      <c r="D615" s="5">
        <v>11</v>
      </c>
      <c r="E615" s="28">
        <v>0.4681452</v>
      </c>
      <c r="F615" s="28">
        <v>1.441428</v>
      </c>
    </row>
    <row r="616" spans="1:6" ht="12.75">
      <c r="A616" s="30" t="s">
        <v>0</v>
      </c>
      <c r="B616" s="30">
        <v>3</v>
      </c>
      <c r="C616" s="5">
        <v>1991</v>
      </c>
      <c r="D616" s="5">
        <v>12</v>
      </c>
      <c r="E616" s="28">
        <v>0.1057</v>
      </c>
      <c r="F616" s="28">
        <v>0.30422</v>
      </c>
    </row>
    <row r="617" spans="1:6" ht="12.75">
      <c r="A617" s="30" t="s">
        <v>0</v>
      </c>
      <c r="B617" s="30">
        <v>3</v>
      </c>
      <c r="C617" s="5">
        <v>1992</v>
      </c>
      <c r="D617" s="5">
        <v>1</v>
      </c>
      <c r="E617" s="28">
        <v>0.488556</v>
      </c>
      <c r="F617" s="28">
        <v>1.4084712</v>
      </c>
    </row>
    <row r="618" spans="1:6" ht="12.75">
      <c r="A618" s="30" t="s">
        <v>0</v>
      </c>
      <c r="B618" s="30">
        <v>3</v>
      </c>
      <c r="C618" s="5">
        <v>1992</v>
      </c>
      <c r="D618" s="5">
        <v>2</v>
      </c>
      <c r="E618" s="28">
        <v>0.3585718</v>
      </c>
      <c r="F618" s="28">
        <v>1.0342118</v>
      </c>
    </row>
    <row r="619" spans="1:6" ht="12.75">
      <c r="A619" s="30" t="s">
        <v>0</v>
      </c>
      <c r="B619" s="30">
        <v>3</v>
      </c>
      <c r="C619" s="5">
        <v>1992</v>
      </c>
      <c r="D619" s="5">
        <v>3</v>
      </c>
      <c r="E619" s="28">
        <v>0.5568878</v>
      </c>
      <c r="F619" s="28">
        <v>1.6030958000000002</v>
      </c>
    </row>
    <row r="620" spans="1:6" ht="12.75">
      <c r="A620" s="30" t="s">
        <v>0</v>
      </c>
      <c r="B620" s="30">
        <v>3</v>
      </c>
      <c r="C620" s="5">
        <v>1992</v>
      </c>
      <c r="D620" s="5">
        <v>4</v>
      </c>
      <c r="E620" s="28">
        <v>0.4597472</v>
      </c>
      <c r="F620" s="28">
        <v>1.3108656</v>
      </c>
    </row>
    <row r="621" spans="1:6" ht="12.75">
      <c r="A621" s="30" t="s">
        <v>0</v>
      </c>
      <c r="B621" s="30">
        <v>3</v>
      </c>
      <c r="C621" s="5">
        <v>1992</v>
      </c>
      <c r="D621" s="5">
        <v>5</v>
      </c>
      <c r="E621" s="28">
        <v>0.2578611</v>
      </c>
      <c r="F621" s="28">
        <v>0.7391226</v>
      </c>
    </row>
    <row r="622" spans="1:6" ht="12.75">
      <c r="A622" s="30" t="s">
        <v>0</v>
      </c>
      <c r="B622" s="30">
        <v>3</v>
      </c>
      <c r="C622" s="5">
        <v>1992</v>
      </c>
      <c r="D622" s="5">
        <v>6</v>
      </c>
      <c r="E622" s="28">
        <v>0.7277382</v>
      </c>
      <c r="F622" s="28">
        <v>2.2158486</v>
      </c>
    </row>
    <row r="623" spans="1:6" ht="12.75">
      <c r="A623" s="30" t="s">
        <v>0</v>
      </c>
      <c r="B623" s="30">
        <v>3</v>
      </c>
      <c r="C623" s="5">
        <v>1992</v>
      </c>
      <c r="D623" s="5">
        <v>7</v>
      </c>
      <c r="E623" s="28">
        <v>0.6377347</v>
      </c>
      <c r="F623" s="28">
        <v>1.8280677</v>
      </c>
    </row>
    <row r="624" spans="1:6" ht="12.75">
      <c r="A624" s="30" t="s">
        <v>0</v>
      </c>
      <c r="B624" s="30">
        <v>3</v>
      </c>
      <c r="C624" s="5">
        <v>1992</v>
      </c>
      <c r="D624" s="5">
        <v>8</v>
      </c>
      <c r="E624" s="28">
        <v>0.285437</v>
      </c>
      <c r="F624" s="28">
        <v>0.8164186</v>
      </c>
    </row>
    <row r="625" spans="1:6" ht="12.75">
      <c r="A625" s="30" t="s">
        <v>0</v>
      </c>
      <c r="B625" s="30">
        <v>3</v>
      </c>
      <c r="C625" s="5">
        <v>1992</v>
      </c>
      <c r="D625" s="5">
        <v>9</v>
      </c>
      <c r="E625" s="28">
        <v>0.1810445</v>
      </c>
      <c r="F625" s="28">
        <v>0.5224427</v>
      </c>
    </row>
    <row r="626" spans="1:6" ht="12.75">
      <c r="A626" s="30" t="s">
        <v>0</v>
      </c>
      <c r="B626" s="30">
        <v>3</v>
      </c>
      <c r="C626" s="5">
        <v>1992</v>
      </c>
      <c r="D626" s="5">
        <v>10</v>
      </c>
      <c r="E626" s="28">
        <v>0.8727225</v>
      </c>
      <c r="F626" s="28">
        <v>3.0478155</v>
      </c>
    </row>
    <row r="627" spans="1:6" ht="12.75">
      <c r="A627" s="30" t="s">
        <v>0</v>
      </c>
      <c r="B627" s="30">
        <v>3</v>
      </c>
      <c r="C627" s="5">
        <v>1992</v>
      </c>
      <c r="D627" s="5">
        <v>11</v>
      </c>
      <c r="E627" s="28">
        <v>0.4638926</v>
      </c>
      <c r="F627" s="28">
        <v>1.3297876</v>
      </c>
    </row>
    <row r="628" spans="1:6" ht="12.75">
      <c r="A628" s="30" t="s">
        <v>0</v>
      </c>
      <c r="B628" s="30">
        <v>3</v>
      </c>
      <c r="C628" s="5">
        <v>1992</v>
      </c>
      <c r="D628" s="5">
        <v>12</v>
      </c>
      <c r="E628" s="28">
        <v>0.4762527</v>
      </c>
      <c r="F628" s="28">
        <v>1.5328236</v>
      </c>
    </row>
    <row r="629" spans="1:6" ht="12.75">
      <c r="A629" s="30" t="s">
        <v>0</v>
      </c>
      <c r="B629" s="30">
        <v>3</v>
      </c>
      <c r="C629" s="5">
        <v>1993</v>
      </c>
      <c r="D629" s="5">
        <v>1</v>
      </c>
      <c r="E629" s="28">
        <v>0.6887565</v>
      </c>
      <c r="F629" s="28">
        <v>1.9589418</v>
      </c>
    </row>
    <row r="630" spans="1:6" ht="12.75">
      <c r="A630" s="30" t="s">
        <v>0</v>
      </c>
      <c r="B630" s="30">
        <v>3</v>
      </c>
      <c r="C630" s="5">
        <v>1993</v>
      </c>
      <c r="D630" s="5">
        <v>2</v>
      </c>
      <c r="E630" s="28">
        <v>0.5582007</v>
      </c>
      <c r="F630" s="28">
        <v>1.5940444</v>
      </c>
    </row>
    <row r="631" spans="1:6" ht="12.75">
      <c r="A631" s="30" t="s">
        <v>0</v>
      </c>
      <c r="B631" s="30">
        <v>3</v>
      </c>
      <c r="C631" s="5">
        <v>1993</v>
      </c>
      <c r="D631" s="5">
        <v>3</v>
      </c>
      <c r="E631" s="28">
        <v>0.354568</v>
      </c>
      <c r="F631" s="28">
        <v>1.0588395</v>
      </c>
    </row>
    <row r="632" spans="1:6" ht="12.75">
      <c r="A632" s="30" t="s">
        <v>0</v>
      </c>
      <c r="B632" s="30">
        <v>3</v>
      </c>
      <c r="C632" s="5">
        <v>1993</v>
      </c>
      <c r="D632" s="5">
        <v>4</v>
      </c>
      <c r="E632" s="28">
        <v>0.6266596</v>
      </c>
      <c r="F632" s="28">
        <v>1.8482492000000001</v>
      </c>
    </row>
    <row r="633" spans="1:6" ht="12.75">
      <c r="A633" s="30" t="s">
        <v>0</v>
      </c>
      <c r="B633" s="30">
        <v>3</v>
      </c>
      <c r="C633" s="5">
        <v>1993</v>
      </c>
      <c r="D633" s="5">
        <v>5</v>
      </c>
      <c r="E633" s="28">
        <v>1.4160852</v>
      </c>
      <c r="F633" s="28">
        <v>4.1954166</v>
      </c>
    </row>
    <row r="634" spans="1:6" ht="12.75">
      <c r="A634" s="30" t="s">
        <v>0</v>
      </c>
      <c r="B634" s="30">
        <v>3</v>
      </c>
      <c r="C634" s="5">
        <v>1993</v>
      </c>
      <c r="D634" s="5">
        <v>6</v>
      </c>
      <c r="E634" s="28">
        <v>1.199184</v>
      </c>
      <c r="F634" s="28">
        <v>3.3938352000000003</v>
      </c>
    </row>
    <row r="635" spans="1:6" ht="12.75">
      <c r="A635" s="30" t="s">
        <v>0</v>
      </c>
      <c r="B635" s="30">
        <v>3</v>
      </c>
      <c r="C635" s="5">
        <v>1993</v>
      </c>
      <c r="D635" s="5">
        <v>7</v>
      </c>
      <c r="E635" s="28">
        <v>0.7280774</v>
      </c>
      <c r="F635" s="28">
        <v>2.0700917999999997</v>
      </c>
    </row>
    <row r="636" spans="1:6" ht="12.75">
      <c r="A636" s="30" t="s">
        <v>0</v>
      </c>
      <c r="B636" s="30">
        <v>3</v>
      </c>
      <c r="C636" s="5">
        <v>1993</v>
      </c>
      <c r="D636" s="5">
        <v>8</v>
      </c>
      <c r="E636" s="28">
        <v>0.204742</v>
      </c>
      <c r="F636" s="28">
        <v>0.5865184</v>
      </c>
    </row>
    <row r="637" spans="1:6" ht="12.75">
      <c r="A637" s="30" t="s">
        <v>0</v>
      </c>
      <c r="B637" s="30">
        <v>3</v>
      </c>
      <c r="C637" s="5">
        <v>1993</v>
      </c>
      <c r="D637" s="5">
        <v>9</v>
      </c>
      <c r="E637" s="28">
        <v>0.1048</v>
      </c>
      <c r="F637" s="28">
        <v>0.30512000000000006</v>
      </c>
    </row>
    <row r="638" spans="1:6" ht="12.75">
      <c r="A638" s="30" t="s">
        <v>0</v>
      </c>
      <c r="B638" s="30">
        <v>3</v>
      </c>
      <c r="C638" s="5">
        <v>1993</v>
      </c>
      <c r="D638" s="5">
        <v>10</v>
      </c>
      <c r="E638" s="28">
        <v>1.1894912</v>
      </c>
      <c r="F638" s="28">
        <v>3.9597536</v>
      </c>
    </row>
    <row r="639" spans="1:6" ht="12.75">
      <c r="A639" s="30" t="s">
        <v>0</v>
      </c>
      <c r="B639" s="30">
        <v>3</v>
      </c>
      <c r="C639" s="5">
        <v>1993</v>
      </c>
      <c r="D639" s="5">
        <v>11</v>
      </c>
      <c r="E639" s="28">
        <v>0.7327192</v>
      </c>
      <c r="F639" s="28">
        <v>2.1106841000000003</v>
      </c>
    </row>
    <row r="640" spans="1:6" ht="12.75">
      <c r="A640" s="30" t="s">
        <v>0</v>
      </c>
      <c r="B640" s="30">
        <v>3</v>
      </c>
      <c r="C640" s="5">
        <v>1993</v>
      </c>
      <c r="D640" s="5">
        <v>12</v>
      </c>
      <c r="E640" s="28">
        <v>0.6387478</v>
      </c>
      <c r="F640" s="28">
        <v>1.8332324</v>
      </c>
    </row>
    <row r="641" spans="1:6" ht="12.75">
      <c r="A641" s="30" t="s">
        <v>0</v>
      </c>
      <c r="B641" s="30">
        <v>3</v>
      </c>
      <c r="C641" s="5">
        <v>1994</v>
      </c>
      <c r="D641" s="5">
        <v>1</v>
      </c>
      <c r="E641" s="28">
        <v>0.0894761</v>
      </c>
      <c r="F641" s="28">
        <v>0.2666773</v>
      </c>
    </row>
    <row r="642" spans="1:6" ht="12.75">
      <c r="A642" s="30" t="s">
        <v>0</v>
      </c>
      <c r="B642" s="30">
        <v>3</v>
      </c>
      <c r="C642" s="5">
        <v>1994</v>
      </c>
      <c r="D642" s="5">
        <v>2</v>
      </c>
      <c r="E642" s="28">
        <v>2.198676</v>
      </c>
      <c r="F642" s="28">
        <v>6.3165064</v>
      </c>
    </row>
    <row r="643" spans="1:6" ht="12.75">
      <c r="A643" s="30" t="s">
        <v>0</v>
      </c>
      <c r="B643" s="30">
        <v>3</v>
      </c>
      <c r="C643" s="5">
        <v>1994</v>
      </c>
      <c r="D643" s="5">
        <v>3</v>
      </c>
      <c r="E643" s="28">
        <v>1.3769936</v>
      </c>
      <c r="F643" s="28">
        <v>3.885576</v>
      </c>
    </row>
    <row r="644" spans="1:6" ht="12.75">
      <c r="A644" s="30" t="s">
        <v>0</v>
      </c>
      <c r="B644" s="30">
        <v>3</v>
      </c>
      <c r="C644" s="5">
        <v>1994</v>
      </c>
      <c r="D644" s="5">
        <v>4</v>
      </c>
      <c r="E644" s="28">
        <v>1.2111888</v>
      </c>
      <c r="F644" s="28">
        <v>3.4227958000000003</v>
      </c>
    </row>
    <row r="645" spans="1:6" ht="12.75">
      <c r="A645" s="30" t="s">
        <v>0</v>
      </c>
      <c r="B645" s="30">
        <v>3</v>
      </c>
      <c r="C645" s="5">
        <v>1994</v>
      </c>
      <c r="D645" s="5">
        <v>5</v>
      </c>
      <c r="E645" s="28">
        <v>0.9331337</v>
      </c>
      <c r="F645" s="28">
        <v>2.6921118999999996</v>
      </c>
    </row>
    <row r="646" spans="1:6" ht="12.75">
      <c r="A646" s="30" t="s">
        <v>0</v>
      </c>
      <c r="B646" s="30">
        <v>3</v>
      </c>
      <c r="C646" s="5">
        <v>1994</v>
      </c>
      <c r="D646" s="5">
        <v>6</v>
      </c>
      <c r="E646" s="28">
        <v>1.3075712</v>
      </c>
      <c r="F646" s="28">
        <v>3.7058327999999996</v>
      </c>
    </row>
    <row r="647" spans="1:6" ht="12.75">
      <c r="A647" s="30" t="s">
        <v>0</v>
      </c>
      <c r="B647" s="30">
        <v>3</v>
      </c>
      <c r="C647" s="5">
        <v>1994</v>
      </c>
      <c r="D647" s="5">
        <v>7</v>
      </c>
      <c r="E647" s="28">
        <v>0.910644</v>
      </c>
      <c r="F647" s="28">
        <v>2.5855785</v>
      </c>
    </row>
    <row r="648" spans="1:6" ht="12.75">
      <c r="A648" s="30" t="s">
        <v>0</v>
      </c>
      <c r="B648" s="30">
        <v>3</v>
      </c>
      <c r="C648" s="5">
        <v>1994</v>
      </c>
      <c r="D648" s="5">
        <v>8</v>
      </c>
      <c r="E648" s="28">
        <v>0.5318044</v>
      </c>
      <c r="F648" s="28">
        <v>1.5172808</v>
      </c>
    </row>
    <row r="649" spans="1:6" ht="12.75">
      <c r="A649" s="30" t="s">
        <v>0</v>
      </c>
      <c r="B649" s="30">
        <v>3</v>
      </c>
      <c r="C649" s="5">
        <v>1994</v>
      </c>
      <c r="D649" s="5">
        <v>9</v>
      </c>
      <c r="E649" s="28">
        <v>0.4665696</v>
      </c>
      <c r="F649" s="28">
        <v>1.3500336</v>
      </c>
    </row>
    <row r="650" spans="1:6" ht="12.75">
      <c r="A650" s="30" t="s">
        <v>0</v>
      </c>
      <c r="B650" s="30">
        <v>3</v>
      </c>
      <c r="C650" s="5">
        <v>1994</v>
      </c>
      <c r="D650" s="5">
        <v>10</v>
      </c>
      <c r="E650" s="28">
        <v>0.8331606</v>
      </c>
      <c r="F650" s="28">
        <v>4.0996314</v>
      </c>
    </row>
    <row r="651" spans="1:6" ht="12.75">
      <c r="A651" s="30" t="s">
        <v>0</v>
      </c>
      <c r="B651" s="30">
        <v>3</v>
      </c>
      <c r="C651" s="5">
        <v>1994</v>
      </c>
      <c r="D651" s="5">
        <v>11</v>
      </c>
      <c r="E651" s="28">
        <v>0.7011939</v>
      </c>
      <c r="F651" s="28">
        <v>2.0760839000000004</v>
      </c>
    </row>
    <row r="652" spans="1:6" ht="12.75">
      <c r="A652" s="30" t="s">
        <v>0</v>
      </c>
      <c r="B652" s="30">
        <v>3</v>
      </c>
      <c r="C652" s="5">
        <v>1994</v>
      </c>
      <c r="D652" s="5">
        <v>12</v>
      </c>
      <c r="E652" s="28">
        <v>1.1886376</v>
      </c>
      <c r="F652" s="28">
        <v>3.6943461</v>
      </c>
    </row>
    <row r="653" spans="1:6" ht="12.75">
      <c r="A653" s="30" t="s">
        <v>0</v>
      </c>
      <c r="B653" s="30">
        <v>3</v>
      </c>
      <c r="C653" s="5">
        <v>1995</v>
      </c>
      <c r="D653" s="5">
        <v>1</v>
      </c>
      <c r="E653" s="28">
        <v>0.918012</v>
      </c>
      <c r="F653" s="28">
        <v>3.111492</v>
      </c>
    </row>
    <row r="654" spans="1:6" ht="12.75">
      <c r="A654" s="30" t="s">
        <v>0</v>
      </c>
      <c r="B654" s="30">
        <v>3</v>
      </c>
      <c r="C654" s="5">
        <v>1995</v>
      </c>
      <c r="D654" s="5">
        <v>2</v>
      </c>
      <c r="E654" s="28">
        <v>1.071364</v>
      </c>
      <c r="F654" s="28">
        <v>3.120048</v>
      </c>
    </row>
    <row r="655" spans="1:6" ht="12.75">
      <c r="A655" s="30" t="s">
        <v>0</v>
      </c>
      <c r="B655" s="30">
        <v>3</v>
      </c>
      <c r="C655" s="5">
        <v>1995</v>
      </c>
      <c r="D655" s="5">
        <v>3</v>
      </c>
      <c r="E655" s="28">
        <v>1.076985</v>
      </c>
      <c r="F655" s="28">
        <v>3.05214</v>
      </c>
    </row>
    <row r="656" spans="1:6" ht="12.75">
      <c r="A656" s="30" t="s">
        <v>0</v>
      </c>
      <c r="B656" s="30">
        <v>3</v>
      </c>
      <c r="C656" s="5">
        <v>1995</v>
      </c>
      <c r="D656" s="5">
        <v>4</v>
      </c>
      <c r="E656" s="28">
        <v>1.3701907</v>
      </c>
      <c r="F656" s="28">
        <v>3.8791322999999998</v>
      </c>
    </row>
    <row r="657" spans="1:6" ht="12.75">
      <c r="A657" s="30" t="s">
        <v>0</v>
      </c>
      <c r="B657" s="30">
        <v>3</v>
      </c>
      <c r="C657" s="5">
        <v>1995</v>
      </c>
      <c r="D657" s="5">
        <v>5</v>
      </c>
      <c r="E657" s="28">
        <v>1.091233</v>
      </c>
      <c r="F657" s="28">
        <v>3.1882318</v>
      </c>
    </row>
    <row r="658" spans="1:6" ht="12.75">
      <c r="A658" s="30" t="s">
        <v>0</v>
      </c>
      <c r="B658" s="30">
        <v>3</v>
      </c>
      <c r="C658" s="5">
        <v>1995</v>
      </c>
      <c r="D658" s="5">
        <v>6</v>
      </c>
      <c r="E658" s="28">
        <v>0.9822904</v>
      </c>
      <c r="F658" s="28">
        <v>2.8097797</v>
      </c>
    </row>
    <row r="659" spans="1:6" ht="12.75">
      <c r="A659" s="30" t="s">
        <v>0</v>
      </c>
      <c r="B659" s="30">
        <v>3</v>
      </c>
      <c r="C659" s="5">
        <v>1995</v>
      </c>
      <c r="D659" s="5">
        <v>7</v>
      </c>
      <c r="E659" s="28">
        <v>0.5633874</v>
      </c>
      <c r="F659" s="28">
        <v>1.6236045</v>
      </c>
    </row>
    <row r="660" spans="1:6" ht="12.75">
      <c r="A660" s="30" t="s">
        <v>0</v>
      </c>
      <c r="B660" s="30">
        <v>3</v>
      </c>
      <c r="C660" s="5">
        <v>1995</v>
      </c>
      <c r="D660" s="5">
        <v>8</v>
      </c>
      <c r="E660" s="28">
        <v>0.3061968</v>
      </c>
      <c r="F660" s="28">
        <v>1.074633</v>
      </c>
    </row>
    <row r="661" spans="1:6" ht="12.75">
      <c r="A661" s="30" t="s">
        <v>0</v>
      </c>
      <c r="B661" s="30">
        <v>3</v>
      </c>
      <c r="C661" s="5">
        <v>1995</v>
      </c>
      <c r="D661" s="5">
        <v>9</v>
      </c>
      <c r="E661" s="28">
        <v>0.2655354</v>
      </c>
      <c r="F661" s="28">
        <v>0.7934904</v>
      </c>
    </row>
    <row r="662" spans="1:6" ht="12.75">
      <c r="A662" s="30" t="s">
        <v>0</v>
      </c>
      <c r="B662" s="30">
        <v>3</v>
      </c>
      <c r="C662" s="5">
        <v>1995</v>
      </c>
      <c r="D662" s="5">
        <v>10</v>
      </c>
      <c r="E662" s="28">
        <v>0.2343229</v>
      </c>
      <c r="F662" s="28">
        <v>0.6950923</v>
      </c>
    </row>
    <row r="663" spans="1:6" ht="12.75">
      <c r="A663" s="30" t="s">
        <v>0</v>
      </c>
      <c r="B663" s="30">
        <v>3</v>
      </c>
      <c r="C663" s="5">
        <v>1995</v>
      </c>
      <c r="D663" s="5">
        <v>11</v>
      </c>
      <c r="E663" s="28">
        <v>0.56782</v>
      </c>
      <c r="F663" s="28">
        <v>1.8851624</v>
      </c>
    </row>
    <row r="664" spans="1:6" ht="12.75">
      <c r="A664" s="30" t="s">
        <v>0</v>
      </c>
      <c r="B664" s="30">
        <v>3</v>
      </c>
      <c r="C664" s="5">
        <v>1995</v>
      </c>
      <c r="D664" s="5">
        <v>12</v>
      </c>
      <c r="E664" s="28">
        <v>3.295782</v>
      </c>
      <c r="F664" s="28">
        <v>12.7541532</v>
      </c>
    </row>
    <row r="665" spans="1:6" ht="12.75">
      <c r="A665" s="30" t="s">
        <v>0</v>
      </c>
      <c r="B665" s="30">
        <v>3</v>
      </c>
      <c r="C665" s="5">
        <v>1996</v>
      </c>
      <c r="D665" s="5">
        <v>1</v>
      </c>
      <c r="E665" s="28">
        <v>2.931546</v>
      </c>
      <c r="F665" s="28">
        <v>8.8986606</v>
      </c>
    </row>
    <row r="666" spans="1:6" ht="12.75">
      <c r="A666" s="30" t="s">
        <v>0</v>
      </c>
      <c r="B666" s="30">
        <v>3</v>
      </c>
      <c r="C666" s="5">
        <v>1996</v>
      </c>
      <c r="D666" s="5">
        <v>2</v>
      </c>
      <c r="E666" s="28">
        <v>1.9674484</v>
      </c>
      <c r="F666" s="28">
        <v>5.4384563</v>
      </c>
    </row>
    <row r="667" spans="1:6" ht="12.75">
      <c r="A667" s="30" t="s">
        <v>0</v>
      </c>
      <c r="B667" s="30">
        <v>3</v>
      </c>
      <c r="C667" s="5">
        <v>1996</v>
      </c>
      <c r="D667" s="5">
        <v>3</v>
      </c>
      <c r="E667" s="28">
        <v>2.902515</v>
      </c>
      <c r="F667" s="28">
        <v>8.45691</v>
      </c>
    </row>
    <row r="668" spans="1:6" ht="12.75">
      <c r="A668" s="30" t="s">
        <v>0</v>
      </c>
      <c r="B668" s="30">
        <v>3</v>
      </c>
      <c r="C668" s="5">
        <v>1996</v>
      </c>
      <c r="D668" s="5">
        <v>4</v>
      </c>
      <c r="E668" s="28">
        <v>2.0035782</v>
      </c>
      <c r="F668" s="28">
        <v>5.7852607</v>
      </c>
    </row>
    <row r="669" spans="1:6" ht="12.75">
      <c r="A669" s="30" t="s">
        <v>0</v>
      </c>
      <c r="B669" s="30">
        <v>3</v>
      </c>
      <c r="C669" s="5">
        <v>1996</v>
      </c>
      <c r="D669" s="5">
        <v>5</v>
      </c>
      <c r="E669" s="28">
        <v>2.2001778</v>
      </c>
      <c r="F669" s="28">
        <v>6.305603400000001</v>
      </c>
    </row>
    <row r="670" spans="1:6" ht="12.75">
      <c r="A670" s="30" t="s">
        <v>0</v>
      </c>
      <c r="B670" s="30">
        <v>3</v>
      </c>
      <c r="C670" s="5">
        <v>1996</v>
      </c>
      <c r="D670" s="5">
        <v>6</v>
      </c>
      <c r="E670" s="28">
        <v>1.873164</v>
      </c>
      <c r="F670" s="28">
        <v>5.34548</v>
      </c>
    </row>
    <row r="671" spans="1:6" ht="12.75">
      <c r="A671" s="30" t="s">
        <v>0</v>
      </c>
      <c r="B671" s="30">
        <v>3</v>
      </c>
      <c r="C671" s="5">
        <v>1996</v>
      </c>
      <c r="D671" s="5">
        <v>7</v>
      </c>
      <c r="E671" s="28">
        <v>1.1498732</v>
      </c>
      <c r="F671" s="28">
        <v>3.3101992000000005</v>
      </c>
    </row>
    <row r="672" spans="1:6" ht="12.75">
      <c r="A672" s="30" t="s">
        <v>0</v>
      </c>
      <c r="B672" s="30">
        <v>3</v>
      </c>
      <c r="C672" s="5">
        <v>1996</v>
      </c>
      <c r="D672" s="5">
        <v>8</v>
      </c>
      <c r="E672" s="28">
        <v>0.562823</v>
      </c>
      <c r="F672" s="28">
        <v>1.6423581999999999</v>
      </c>
    </row>
    <row r="673" spans="1:6" ht="12.75">
      <c r="A673" s="30" t="s">
        <v>0</v>
      </c>
      <c r="B673" s="30">
        <v>3</v>
      </c>
      <c r="C673" s="5">
        <v>1996</v>
      </c>
      <c r="D673" s="5">
        <v>9</v>
      </c>
      <c r="E673" s="28">
        <v>0.4112147</v>
      </c>
      <c r="F673" s="28">
        <v>1.2107706</v>
      </c>
    </row>
    <row r="674" spans="1:6" ht="12.75">
      <c r="A674" s="30" t="s">
        <v>0</v>
      </c>
      <c r="B674" s="30">
        <v>3</v>
      </c>
      <c r="C674" s="5">
        <v>1996</v>
      </c>
      <c r="D674" s="5">
        <v>10</v>
      </c>
      <c r="E674" s="28">
        <v>0.1848832</v>
      </c>
      <c r="F674" s="28">
        <v>0.5456064</v>
      </c>
    </row>
    <row r="675" spans="1:6" ht="12.75">
      <c r="A675" s="30" t="s">
        <v>0</v>
      </c>
      <c r="B675" s="30">
        <v>3</v>
      </c>
      <c r="C675" s="5">
        <v>1996</v>
      </c>
      <c r="D675" s="5">
        <v>11</v>
      </c>
      <c r="E675" s="28">
        <v>0.3002376</v>
      </c>
      <c r="F675" s="28">
        <v>1.0460201</v>
      </c>
    </row>
    <row r="676" spans="1:6" ht="12.75">
      <c r="A676" s="31" t="s">
        <v>0</v>
      </c>
      <c r="B676" s="31">
        <v>3</v>
      </c>
      <c r="C676">
        <v>1996</v>
      </c>
      <c r="D676">
        <v>12</v>
      </c>
      <c r="E676" s="28">
        <v>1.1975211</v>
      </c>
      <c r="F676" s="28">
        <v>4.5794967</v>
      </c>
    </row>
    <row r="677" spans="1:6" ht="12.75">
      <c r="A677" s="31" t="s">
        <v>0</v>
      </c>
      <c r="B677" s="31">
        <v>3</v>
      </c>
      <c r="C677">
        <v>1997</v>
      </c>
      <c r="D677">
        <v>1</v>
      </c>
      <c r="E677" s="28">
        <v>0.9000684</v>
      </c>
      <c r="F677" s="28">
        <v>2.9640996</v>
      </c>
    </row>
    <row r="678" spans="1:6" ht="12.75">
      <c r="A678" s="31" t="s">
        <v>0</v>
      </c>
      <c r="B678" s="31">
        <v>3</v>
      </c>
      <c r="C678">
        <v>1997</v>
      </c>
      <c r="D678">
        <v>2</v>
      </c>
      <c r="E678" s="28">
        <v>1.1531877</v>
      </c>
      <c r="F678" s="28">
        <v>3.4236788999999996</v>
      </c>
    </row>
    <row r="679" spans="1:6" ht="12.75">
      <c r="A679" s="31" t="s">
        <v>0</v>
      </c>
      <c r="B679" s="31">
        <v>3</v>
      </c>
      <c r="C679">
        <v>1997</v>
      </c>
      <c r="D679">
        <v>3</v>
      </c>
      <c r="E679" s="28">
        <v>0.8881059</v>
      </c>
      <c r="F679" s="28">
        <v>2.6058127</v>
      </c>
    </row>
    <row r="680" spans="1:6" ht="12.75">
      <c r="A680" s="31" t="s">
        <v>0</v>
      </c>
      <c r="B680" s="31">
        <v>3</v>
      </c>
      <c r="C680">
        <v>1997</v>
      </c>
      <c r="D680">
        <v>4</v>
      </c>
      <c r="E680" s="28">
        <v>0.790938</v>
      </c>
      <c r="F680" s="28">
        <v>2.4631695000000002</v>
      </c>
    </row>
    <row r="681" spans="1:6" ht="12.75">
      <c r="A681" s="31" t="s">
        <v>0</v>
      </c>
      <c r="B681" s="31">
        <v>3</v>
      </c>
      <c r="C681">
        <v>1997</v>
      </c>
      <c r="D681">
        <v>5</v>
      </c>
      <c r="E681" s="28">
        <v>1.41204</v>
      </c>
      <c r="F681" s="28">
        <v>4.826151</v>
      </c>
    </row>
    <row r="682" spans="1:6" ht="12.75">
      <c r="A682" s="31" t="s">
        <v>0</v>
      </c>
      <c r="B682" s="31">
        <v>3</v>
      </c>
      <c r="C682">
        <v>1997</v>
      </c>
      <c r="D682">
        <v>6</v>
      </c>
      <c r="E682" s="28">
        <v>0.73144</v>
      </c>
      <c r="F682" s="28">
        <v>2.1294047</v>
      </c>
    </row>
    <row r="683" spans="1:6" ht="12.75">
      <c r="A683" s="31" t="s">
        <v>0</v>
      </c>
      <c r="B683" s="31">
        <v>3</v>
      </c>
      <c r="C683">
        <v>1997</v>
      </c>
      <c r="D683">
        <v>7</v>
      </c>
      <c r="E683" s="28">
        <v>1.1829441</v>
      </c>
      <c r="F683" s="28">
        <v>3.5591337</v>
      </c>
    </row>
    <row r="684" spans="1:6" ht="12.75">
      <c r="A684" s="31" t="s">
        <v>0</v>
      </c>
      <c r="B684" s="31">
        <v>3</v>
      </c>
      <c r="C684">
        <v>1997</v>
      </c>
      <c r="D684">
        <v>8</v>
      </c>
      <c r="E684" s="28">
        <v>0.87056</v>
      </c>
      <c r="F684" s="28">
        <v>2.5779458</v>
      </c>
    </row>
    <row r="685" spans="1:6" ht="12.75">
      <c r="A685" s="31" t="s">
        <v>0</v>
      </c>
      <c r="B685" s="31">
        <v>3</v>
      </c>
      <c r="C685">
        <v>1997</v>
      </c>
      <c r="D685">
        <v>9</v>
      </c>
      <c r="E685" s="28">
        <v>0.5106332</v>
      </c>
      <c r="F685" s="28">
        <v>1.4985168</v>
      </c>
    </row>
    <row r="686" spans="1:6" ht="12.75">
      <c r="A686" s="31" t="s">
        <v>0</v>
      </c>
      <c r="B686" s="31">
        <v>3</v>
      </c>
      <c r="C686">
        <v>1997</v>
      </c>
      <c r="D686">
        <v>10</v>
      </c>
      <c r="E686" s="28">
        <v>0.4354725</v>
      </c>
      <c r="F686" s="28">
        <v>1.2839415</v>
      </c>
    </row>
    <row r="687" spans="1:6" ht="12.75">
      <c r="A687" s="31" t="s">
        <v>0</v>
      </c>
      <c r="B687" s="31">
        <v>3</v>
      </c>
      <c r="C687">
        <v>1997</v>
      </c>
      <c r="D687">
        <v>11</v>
      </c>
      <c r="E687" s="28">
        <v>1.0085658</v>
      </c>
      <c r="F687" s="28">
        <v>4.060892</v>
      </c>
    </row>
    <row r="688" spans="1:6" ht="12.75">
      <c r="A688" s="31" t="s">
        <v>0</v>
      </c>
      <c r="B688" s="31">
        <v>3</v>
      </c>
      <c r="C688">
        <v>1997</v>
      </c>
      <c r="D688">
        <v>12</v>
      </c>
      <c r="E688" s="28">
        <v>0.707544</v>
      </c>
      <c r="F688" s="28">
        <v>2.3694165</v>
      </c>
    </row>
    <row r="689" spans="1:6" ht="12.75">
      <c r="A689" s="31" t="s">
        <v>0</v>
      </c>
      <c r="B689" s="31">
        <v>3</v>
      </c>
      <c r="C689">
        <v>1998</v>
      </c>
      <c r="D689">
        <v>1</v>
      </c>
      <c r="E689" s="28">
        <v>1.295128</v>
      </c>
      <c r="F689" s="28">
        <v>3.7635110000000003</v>
      </c>
    </row>
    <row r="690" spans="1:6" ht="12.75">
      <c r="A690" s="31" t="s">
        <v>0</v>
      </c>
      <c r="B690" s="31">
        <v>3</v>
      </c>
      <c r="C690">
        <v>1998</v>
      </c>
      <c r="D690">
        <v>2</v>
      </c>
      <c r="E690" s="28">
        <v>1.3677181</v>
      </c>
      <c r="F690" s="28">
        <v>3.9475353</v>
      </c>
    </row>
    <row r="691" spans="1:6" ht="12.75">
      <c r="A691" s="31" t="s">
        <v>0</v>
      </c>
      <c r="B691" s="31">
        <v>3</v>
      </c>
      <c r="C691">
        <v>1998</v>
      </c>
      <c r="D691">
        <v>3</v>
      </c>
      <c r="E691" s="28">
        <v>1.343606</v>
      </c>
      <c r="F691" s="28">
        <v>3.866753</v>
      </c>
    </row>
    <row r="692" spans="1:6" ht="12.75">
      <c r="A692" s="31" t="s">
        <v>0</v>
      </c>
      <c r="B692" s="31">
        <v>3</v>
      </c>
      <c r="C692">
        <v>1998</v>
      </c>
      <c r="D692">
        <v>4</v>
      </c>
      <c r="E692" s="28">
        <v>0.717692</v>
      </c>
      <c r="F692" s="28">
        <v>2.0070628</v>
      </c>
    </row>
    <row r="693" spans="1:6" ht="12.75">
      <c r="A693" s="31" t="s">
        <v>0</v>
      </c>
      <c r="B693" s="31">
        <v>3</v>
      </c>
      <c r="C693">
        <v>1998</v>
      </c>
      <c r="D693">
        <v>5</v>
      </c>
      <c r="E693" s="28">
        <v>1.9086144</v>
      </c>
      <c r="F693" s="28">
        <v>5.6690392</v>
      </c>
    </row>
    <row r="694" spans="1:6" ht="12.75">
      <c r="A694" s="31" t="s">
        <v>0</v>
      </c>
      <c r="B694" s="31">
        <v>3</v>
      </c>
      <c r="C694">
        <v>1998</v>
      </c>
      <c r="D694">
        <v>6</v>
      </c>
      <c r="E694" s="28">
        <v>1.3189994</v>
      </c>
      <c r="F694" s="28">
        <v>3.8895302</v>
      </c>
    </row>
    <row r="695" spans="1:6" ht="12.75">
      <c r="A695" s="31" t="s">
        <v>0</v>
      </c>
      <c r="B695" s="31">
        <v>3</v>
      </c>
      <c r="C695">
        <v>1998</v>
      </c>
      <c r="D695">
        <v>7</v>
      </c>
      <c r="E695" s="28">
        <v>1.2231734</v>
      </c>
      <c r="F695" s="28">
        <v>3.4951962</v>
      </c>
    </row>
    <row r="696" spans="1:6" ht="12.75">
      <c r="A696" s="31" t="s">
        <v>0</v>
      </c>
      <c r="B696" s="31">
        <v>3</v>
      </c>
      <c r="C696">
        <v>1998</v>
      </c>
      <c r="D696">
        <v>8</v>
      </c>
      <c r="E696" s="28">
        <v>0.7400082</v>
      </c>
      <c r="F696" s="28">
        <v>2.1339565</v>
      </c>
    </row>
    <row r="697" spans="1:6" ht="12.75">
      <c r="A697" s="31" t="s">
        <v>0</v>
      </c>
      <c r="B697" s="31">
        <v>3</v>
      </c>
      <c r="C697">
        <v>1998</v>
      </c>
      <c r="D697">
        <v>9</v>
      </c>
      <c r="E697" s="28">
        <v>0.569184</v>
      </c>
      <c r="F697" s="28">
        <v>1.686377</v>
      </c>
    </row>
    <row r="698" spans="1:6" ht="12.75">
      <c r="A698" s="31" t="s">
        <v>0</v>
      </c>
      <c r="B698" s="31">
        <v>3</v>
      </c>
      <c r="C698">
        <v>1998</v>
      </c>
      <c r="D698">
        <v>10</v>
      </c>
      <c r="E698" s="28">
        <v>0.3429967</v>
      </c>
      <c r="F698" s="28">
        <v>0.9945545</v>
      </c>
    </row>
    <row r="699" spans="1:6" ht="12.75">
      <c r="A699" s="31" t="s">
        <v>0</v>
      </c>
      <c r="B699" s="31">
        <v>3</v>
      </c>
      <c r="C699">
        <v>1998</v>
      </c>
      <c r="D699">
        <v>11</v>
      </c>
      <c r="E699" s="28">
        <v>0.1877276</v>
      </c>
      <c r="F699" s="28">
        <v>0.5463279999999999</v>
      </c>
    </row>
    <row r="700" spans="1:6" ht="12.75">
      <c r="A700" s="31" t="s">
        <v>0</v>
      </c>
      <c r="B700" s="31">
        <v>3</v>
      </c>
      <c r="C700">
        <v>1998</v>
      </c>
      <c r="D700">
        <v>12</v>
      </c>
      <c r="E700" s="28">
        <v>0.166144</v>
      </c>
      <c r="F700" s="28">
        <v>0.4805196</v>
      </c>
    </row>
    <row r="701" spans="1:6" ht="12.75">
      <c r="A701" s="31" t="s">
        <v>0</v>
      </c>
      <c r="B701" s="31">
        <v>3</v>
      </c>
      <c r="C701">
        <v>1999</v>
      </c>
      <c r="D701">
        <v>1</v>
      </c>
      <c r="E701" s="28">
        <v>0.1785753</v>
      </c>
      <c r="F701" s="28">
        <v>0.5350296999999999</v>
      </c>
    </row>
    <row r="702" spans="1:6" ht="12.75">
      <c r="A702" s="31" t="s">
        <v>0</v>
      </c>
      <c r="B702" s="31">
        <v>3</v>
      </c>
      <c r="C702">
        <v>1999</v>
      </c>
      <c r="D702">
        <v>2</v>
      </c>
      <c r="E702" s="28">
        <v>0.2557835</v>
      </c>
      <c r="F702" s="28">
        <v>0.745255</v>
      </c>
    </row>
    <row r="703" spans="1:6" ht="12.75">
      <c r="A703" s="31" t="s">
        <v>0</v>
      </c>
      <c r="B703" s="31">
        <v>3</v>
      </c>
      <c r="C703">
        <v>1999</v>
      </c>
      <c r="D703">
        <v>3</v>
      </c>
      <c r="E703" s="28">
        <v>0.3131875</v>
      </c>
      <c r="F703" s="28">
        <v>0.9576021</v>
      </c>
    </row>
    <row r="704" spans="1:6" ht="12.75">
      <c r="A704" s="31" t="s">
        <v>0</v>
      </c>
      <c r="B704" s="31">
        <v>3</v>
      </c>
      <c r="C704">
        <v>1999</v>
      </c>
      <c r="D704">
        <v>4</v>
      </c>
      <c r="E704" s="28">
        <v>0.2966664</v>
      </c>
      <c r="F704" s="28">
        <v>0.8873877</v>
      </c>
    </row>
    <row r="705" spans="1:6" ht="12.75">
      <c r="A705" s="31" t="s">
        <v>0</v>
      </c>
      <c r="B705" s="31">
        <v>3</v>
      </c>
      <c r="C705">
        <v>1999</v>
      </c>
      <c r="D705">
        <v>5</v>
      </c>
      <c r="E705" s="28">
        <v>0.2510522</v>
      </c>
      <c r="F705" s="28">
        <v>0.732961</v>
      </c>
    </row>
    <row r="706" spans="1:6" ht="12.75">
      <c r="A706" s="31" t="s">
        <v>0</v>
      </c>
      <c r="B706" s="31">
        <v>3</v>
      </c>
      <c r="C706">
        <v>1999</v>
      </c>
      <c r="D706">
        <v>6</v>
      </c>
      <c r="E706" s="28">
        <v>0.4158302</v>
      </c>
      <c r="F706" s="28">
        <v>1.2101245999999999</v>
      </c>
    </row>
    <row r="707" spans="1:6" ht="12.75">
      <c r="A707" s="31" t="s">
        <v>0</v>
      </c>
      <c r="B707" s="31">
        <v>3</v>
      </c>
      <c r="C707">
        <v>1999</v>
      </c>
      <c r="D707">
        <v>7</v>
      </c>
      <c r="E707" s="28">
        <v>0.509454</v>
      </c>
      <c r="F707" s="28">
        <v>1.6507953</v>
      </c>
    </row>
    <row r="708" spans="1:6" ht="12.75">
      <c r="A708" s="31" t="s">
        <v>0</v>
      </c>
      <c r="B708" s="31">
        <v>3</v>
      </c>
      <c r="C708">
        <v>1999</v>
      </c>
      <c r="D708">
        <v>8</v>
      </c>
      <c r="E708" s="28">
        <v>0.336856</v>
      </c>
      <c r="F708" s="28">
        <v>0.9855092000000001</v>
      </c>
    </row>
    <row r="709" spans="1:6" ht="12.75">
      <c r="A709" s="31" t="s">
        <v>0</v>
      </c>
      <c r="B709" s="31">
        <v>3</v>
      </c>
      <c r="C709">
        <v>1999</v>
      </c>
      <c r="D709">
        <v>9</v>
      </c>
      <c r="E709" s="28">
        <v>0.450146</v>
      </c>
      <c r="F709" s="28">
        <v>1.4180899999999999</v>
      </c>
    </row>
    <row r="710" spans="1:6" ht="12.75">
      <c r="A710" s="31" t="s">
        <v>0</v>
      </c>
      <c r="B710" s="31">
        <v>3</v>
      </c>
      <c r="C710">
        <v>1999</v>
      </c>
      <c r="D710">
        <v>10</v>
      </c>
      <c r="E710" s="28">
        <v>1.3619664</v>
      </c>
      <c r="F710" s="28">
        <v>4.2781122</v>
      </c>
    </row>
    <row r="711" spans="1:6" ht="12.75">
      <c r="A711" s="31" t="s">
        <v>0</v>
      </c>
      <c r="B711" s="31">
        <v>3</v>
      </c>
      <c r="C711">
        <v>1999</v>
      </c>
      <c r="D711">
        <v>11</v>
      </c>
      <c r="E711" s="28">
        <v>0.6188745</v>
      </c>
      <c r="F711" s="28">
        <v>1.8777558</v>
      </c>
    </row>
    <row r="712" spans="1:6" ht="12.75">
      <c r="A712" s="31" t="s">
        <v>0</v>
      </c>
      <c r="B712" s="31">
        <v>3</v>
      </c>
      <c r="C712">
        <v>1999</v>
      </c>
      <c r="D712">
        <v>12</v>
      </c>
      <c r="E712" s="28">
        <v>0.7241706</v>
      </c>
      <c r="F712" s="28">
        <v>2.1211816999999997</v>
      </c>
    </row>
    <row r="713" spans="1:6" ht="12.75">
      <c r="A713" s="31" t="s">
        <v>0</v>
      </c>
      <c r="B713" s="31">
        <v>3</v>
      </c>
      <c r="C713">
        <v>2000</v>
      </c>
      <c r="D713">
        <v>1</v>
      </c>
      <c r="E713" s="28">
        <v>0.386447</v>
      </c>
      <c r="F713" s="28">
        <v>1.117972</v>
      </c>
    </row>
    <row r="714" spans="1:6" ht="12.75">
      <c r="A714" s="31" t="s">
        <v>0</v>
      </c>
      <c r="B714" s="31">
        <v>3</v>
      </c>
      <c r="C714">
        <v>2000</v>
      </c>
      <c r="D714">
        <v>2</v>
      </c>
      <c r="E714" s="28">
        <v>0.3228096</v>
      </c>
      <c r="F714" s="28">
        <v>0.9286848</v>
      </c>
    </row>
    <row r="715" spans="1:6" ht="12.75">
      <c r="A715" s="31" t="s">
        <v>0</v>
      </c>
      <c r="B715" s="31">
        <v>3</v>
      </c>
      <c r="C715">
        <v>2000</v>
      </c>
      <c r="D715">
        <v>3</v>
      </c>
      <c r="E715" s="28">
        <v>0.20223</v>
      </c>
      <c r="F715" s="28">
        <v>0.5844446999999999</v>
      </c>
    </row>
    <row r="716" spans="1:6" ht="12.75">
      <c r="A716" s="31" t="s">
        <v>0</v>
      </c>
      <c r="B716" s="31">
        <v>3</v>
      </c>
      <c r="C716">
        <v>2000</v>
      </c>
      <c r="D716">
        <v>4</v>
      </c>
      <c r="E716" s="28">
        <v>0.1247409</v>
      </c>
      <c r="F716" s="28">
        <v>0.3735126</v>
      </c>
    </row>
    <row r="717" spans="1:6" ht="12.75">
      <c r="A717" s="31" t="s">
        <v>0</v>
      </c>
      <c r="B717" s="31">
        <v>3</v>
      </c>
      <c r="C717">
        <v>2000</v>
      </c>
      <c r="D717">
        <v>5</v>
      </c>
      <c r="E717" s="28">
        <v>0.4133052</v>
      </c>
      <c r="F717" s="28">
        <v>1.1497101</v>
      </c>
    </row>
    <row r="718" spans="1:6" ht="12.75">
      <c r="A718" s="31" t="s">
        <v>0</v>
      </c>
      <c r="B718" s="31">
        <v>3</v>
      </c>
      <c r="C718">
        <v>2000</v>
      </c>
      <c r="D718">
        <v>6</v>
      </c>
      <c r="E718" s="28">
        <v>0.502316</v>
      </c>
      <c r="F718" s="28">
        <v>1.4222199999999998</v>
      </c>
    </row>
    <row r="719" spans="1:6" ht="12.75">
      <c r="A719" s="31" t="s">
        <v>0</v>
      </c>
      <c r="B719" s="31">
        <v>3</v>
      </c>
      <c r="C719">
        <v>2000</v>
      </c>
      <c r="D719">
        <v>7</v>
      </c>
      <c r="E719" s="28">
        <v>0.257488</v>
      </c>
      <c r="F719" s="28">
        <v>0.73304</v>
      </c>
    </row>
    <row r="720" spans="1:6" ht="12.75">
      <c r="A720" s="31" t="s">
        <v>0</v>
      </c>
      <c r="B720" s="31">
        <v>3</v>
      </c>
      <c r="C720">
        <v>2000</v>
      </c>
      <c r="D720">
        <v>8</v>
      </c>
      <c r="E720" s="28">
        <v>0.061101</v>
      </c>
      <c r="F720" s="28">
        <v>0.175054</v>
      </c>
    </row>
    <row r="721" spans="1:6" ht="12.75">
      <c r="A721" s="31" t="s">
        <v>0</v>
      </c>
      <c r="B721" s="31">
        <v>3</v>
      </c>
      <c r="C721">
        <v>2000</v>
      </c>
      <c r="D721">
        <v>9</v>
      </c>
      <c r="E721" s="28">
        <v>0.0363006</v>
      </c>
      <c r="F721" s="28">
        <v>0.10444629999999999</v>
      </c>
    </row>
    <row r="722" spans="1:6" ht="12.75">
      <c r="A722" s="31" t="s">
        <v>0</v>
      </c>
      <c r="B722" s="31">
        <v>3</v>
      </c>
      <c r="C722">
        <v>2000</v>
      </c>
      <c r="D722">
        <v>10</v>
      </c>
      <c r="E722" s="28">
        <v>0.1323104</v>
      </c>
      <c r="F722" s="28">
        <v>0.424888</v>
      </c>
    </row>
    <row r="723" spans="1:6" ht="12.75">
      <c r="A723" s="31" t="s">
        <v>0</v>
      </c>
      <c r="B723" s="31">
        <v>3</v>
      </c>
      <c r="C723">
        <v>2000</v>
      </c>
      <c r="D723">
        <v>11</v>
      </c>
      <c r="E723" s="28">
        <v>0.2015442</v>
      </c>
      <c r="F723" s="28">
        <v>0.6881004</v>
      </c>
    </row>
    <row r="724" spans="1:6" ht="12.75">
      <c r="A724" s="31" t="s">
        <v>0</v>
      </c>
      <c r="B724" s="31">
        <v>3</v>
      </c>
      <c r="C724">
        <v>2000</v>
      </c>
      <c r="D724">
        <v>12</v>
      </c>
      <c r="E724" s="28">
        <v>0.4084538</v>
      </c>
      <c r="F724" s="28">
        <v>1.2118107999999999</v>
      </c>
    </row>
    <row r="725" spans="1:6" ht="12.75">
      <c r="A725" s="31" t="s">
        <v>0</v>
      </c>
      <c r="B725" s="31">
        <v>3</v>
      </c>
      <c r="C725">
        <v>2001</v>
      </c>
      <c r="D725">
        <v>1</v>
      </c>
      <c r="E725" s="28">
        <v>4.073773</v>
      </c>
      <c r="F725" s="28">
        <v>11.512018000000001</v>
      </c>
    </row>
    <row r="726" spans="1:6" ht="12.75">
      <c r="A726" s="31" t="s">
        <v>0</v>
      </c>
      <c r="B726" s="31">
        <v>3</v>
      </c>
      <c r="C726">
        <v>2001</v>
      </c>
      <c r="D726">
        <v>2</v>
      </c>
      <c r="E726" s="28">
        <v>2.9619642</v>
      </c>
      <c r="F726" s="28">
        <v>8.4382896</v>
      </c>
    </row>
    <row r="727" spans="1:6" ht="12.75">
      <c r="A727" s="31" t="s">
        <v>0</v>
      </c>
      <c r="B727" s="31">
        <v>3</v>
      </c>
      <c r="C727">
        <v>2001</v>
      </c>
      <c r="D727">
        <v>3</v>
      </c>
      <c r="E727" s="28">
        <v>3.2187064</v>
      </c>
      <c r="F727" s="28">
        <v>9.480663400000001</v>
      </c>
    </row>
    <row r="728" spans="1:6" ht="12.75">
      <c r="A728" s="31" t="s">
        <v>0</v>
      </c>
      <c r="B728" s="31">
        <v>3</v>
      </c>
      <c r="C728">
        <v>2001</v>
      </c>
      <c r="D728">
        <v>4</v>
      </c>
      <c r="E728" s="28">
        <v>3.875784</v>
      </c>
      <c r="F728" s="28">
        <v>11.03036</v>
      </c>
    </row>
    <row r="729" spans="1:6" ht="12.75">
      <c r="A729" s="31" t="s">
        <v>0</v>
      </c>
      <c r="B729" s="31">
        <v>3</v>
      </c>
      <c r="C729">
        <v>2001</v>
      </c>
      <c r="D729">
        <v>5</v>
      </c>
      <c r="E729" s="28">
        <v>2.596508</v>
      </c>
      <c r="F729" s="28">
        <v>7.461747</v>
      </c>
    </row>
    <row r="730" spans="1:6" ht="12.75">
      <c r="A730" s="31" t="s">
        <v>0</v>
      </c>
      <c r="B730" s="31">
        <v>3</v>
      </c>
      <c r="C730">
        <v>2001</v>
      </c>
      <c r="D730">
        <v>6</v>
      </c>
      <c r="E730" s="28">
        <v>1.8596725</v>
      </c>
      <c r="F730" s="28">
        <v>5.3580000000000005</v>
      </c>
    </row>
    <row r="731" spans="1:6" ht="12.75">
      <c r="A731" s="31" t="s">
        <v>0</v>
      </c>
      <c r="B731" s="31">
        <v>3</v>
      </c>
      <c r="C731">
        <v>2001</v>
      </c>
      <c r="D731">
        <v>7</v>
      </c>
      <c r="E731" s="28">
        <v>1.0625085</v>
      </c>
      <c r="F731" s="28">
        <v>3.0834855</v>
      </c>
    </row>
    <row r="732" spans="1:6" ht="12.75">
      <c r="A732" s="31" t="s">
        <v>0</v>
      </c>
      <c r="B732" s="31">
        <v>3</v>
      </c>
      <c r="C732">
        <v>2001</v>
      </c>
      <c r="D732">
        <v>8</v>
      </c>
      <c r="E732" s="28">
        <v>0.6715646</v>
      </c>
      <c r="F732" s="28">
        <v>1.9558411999999998</v>
      </c>
    </row>
    <row r="733" spans="1:6" ht="12.75">
      <c r="A733" s="31" t="s">
        <v>0</v>
      </c>
      <c r="B733" s="31">
        <v>3</v>
      </c>
      <c r="C733">
        <v>2001</v>
      </c>
      <c r="D733">
        <v>9</v>
      </c>
      <c r="E733" s="28">
        <v>0.386772</v>
      </c>
      <c r="F733" s="28">
        <v>1.1357664</v>
      </c>
    </row>
    <row r="734" spans="1:6" ht="12.75">
      <c r="A734" s="31" t="s">
        <v>0</v>
      </c>
      <c r="B734" s="31">
        <v>3</v>
      </c>
      <c r="C734">
        <v>2001</v>
      </c>
      <c r="D734">
        <v>10</v>
      </c>
      <c r="E734" s="28">
        <v>0.5604027</v>
      </c>
      <c r="F734" s="28">
        <v>1.9045854</v>
      </c>
    </row>
    <row r="735" spans="1:6" ht="12.75">
      <c r="A735" s="31" t="s">
        <v>0</v>
      </c>
      <c r="B735" s="31">
        <v>3</v>
      </c>
      <c r="C735">
        <v>2001</v>
      </c>
      <c r="D735">
        <v>11</v>
      </c>
      <c r="E735" s="28">
        <v>0.4334172</v>
      </c>
      <c r="F735" s="28">
        <v>1.2491946</v>
      </c>
    </row>
    <row r="736" spans="1:6" ht="12.75">
      <c r="A736" s="31" t="s">
        <v>0</v>
      </c>
      <c r="B736" s="31">
        <v>3</v>
      </c>
      <c r="C736">
        <v>2001</v>
      </c>
      <c r="D736">
        <v>12</v>
      </c>
      <c r="E736" s="28">
        <v>0.242651</v>
      </c>
      <c r="F736" s="28">
        <v>0.7049956</v>
      </c>
    </row>
    <row r="737" spans="1:6" ht="12.75">
      <c r="A737" s="31" t="s">
        <v>0</v>
      </c>
      <c r="B737" s="31">
        <v>3</v>
      </c>
      <c r="C737">
        <v>2002</v>
      </c>
      <c r="D737">
        <v>1</v>
      </c>
      <c r="E737" s="28">
        <v>0.054765</v>
      </c>
      <c r="F737" s="28">
        <v>0.17001490000000002</v>
      </c>
    </row>
    <row r="738" spans="1:6" ht="12.75">
      <c r="A738" s="31" t="s">
        <v>0</v>
      </c>
      <c r="B738" s="31">
        <v>3</v>
      </c>
      <c r="C738">
        <v>2002</v>
      </c>
      <c r="D738">
        <v>2</v>
      </c>
      <c r="E738" s="28">
        <v>0.0565993</v>
      </c>
      <c r="F738" s="28">
        <v>0.16349039999999998</v>
      </c>
    </row>
    <row r="739" spans="1:6" ht="12.75">
      <c r="A739" s="31" t="s">
        <v>0</v>
      </c>
      <c r="B739" s="31">
        <v>3</v>
      </c>
      <c r="C739">
        <v>2002</v>
      </c>
      <c r="D739">
        <v>3</v>
      </c>
      <c r="E739" s="28">
        <v>0.2166648</v>
      </c>
      <c r="F739" s="28">
        <v>0.639276</v>
      </c>
    </row>
    <row r="740" spans="1:6" ht="12.75">
      <c r="A740" s="31" t="s">
        <v>0</v>
      </c>
      <c r="B740" s="31">
        <v>3</v>
      </c>
      <c r="C740">
        <v>2002</v>
      </c>
      <c r="D740">
        <v>4</v>
      </c>
      <c r="E740" s="28">
        <v>0.0140544</v>
      </c>
      <c r="F740" s="28">
        <v>0.0408384</v>
      </c>
    </row>
    <row r="741" spans="1:6" ht="12.75">
      <c r="A741" s="31" t="s">
        <v>0</v>
      </c>
      <c r="B741" s="31">
        <v>3</v>
      </c>
      <c r="C741">
        <v>2002</v>
      </c>
      <c r="D741">
        <v>5</v>
      </c>
      <c r="E741" s="28">
        <v>0.2240706</v>
      </c>
      <c r="F741" s="28">
        <v>0.6954431999999999</v>
      </c>
    </row>
    <row r="742" spans="1:6" ht="12.75">
      <c r="A742" s="31" t="s">
        <v>0</v>
      </c>
      <c r="B742" s="31">
        <v>3</v>
      </c>
      <c r="C742">
        <v>2002</v>
      </c>
      <c r="D742">
        <v>6</v>
      </c>
      <c r="E742" s="28">
        <v>0.0782826</v>
      </c>
      <c r="F742" s="28">
        <v>0.22958430000000002</v>
      </c>
    </row>
    <row r="743" spans="1:6" ht="12.75">
      <c r="A743" s="31" t="s">
        <v>0</v>
      </c>
      <c r="B743" s="31">
        <v>3</v>
      </c>
      <c r="C743">
        <v>2002</v>
      </c>
      <c r="D743">
        <v>7</v>
      </c>
      <c r="E743" s="28">
        <v>0.1708976</v>
      </c>
      <c r="F743" s="28">
        <v>0.505019</v>
      </c>
    </row>
    <row r="744" spans="1:6" ht="12.75">
      <c r="A744" s="31" t="s">
        <v>0</v>
      </c>
      <c r="B744" s="31">
        <v>3</v>
      </c>
      <c r="C744">
        <v>2002</v>
      </c>
      <c r="D744">
        <v>8</v>
      </c>
      <c r="E744" s="28">
        <v>0.1214163</v>
      </c>
      <c r="F744" s="28">
        <v>0.3849192</v>
      </c>
    </row>
    <row r="745" spans="1:6" ht="12.75">
      <c r="A745" s="31" t="s">
        <v>0</v>
      </c>
      <c r="B745" s="31">
        <v>3</v>
      </c>
      <c r="C745">
        <v>2002</v>
      </c>
      <c r="D745">
        <v>9</v>
      </c>
      <c r="E745" s="28">
        <v>0.1114425</v>
      </c>
      <c r="F745" s="28">
        <v>0.3406013</v>
      </c>
    </row>
    <row r="746" spans="1:6" ht="12.75">
      <c r="A746" s="31" t="s">
        <v>0</v>
      </c>
      <c r="B746" s="31">
        <v>3</v>
      </c>
      <c r="C746">
        <v>2002</v>
      </c>
      <c r="D746">
        <v>10</v>
      </c>
      <c r="E746" s="28">
        <v>0.3753351</v>
      </c>
      <c r="F746" s="28">
        <v>1.3694199</v>
      </c>
    </row>
    <row r="747" spans="1:6" ht="12.75">
      <c r="A747" s="31" t="s">
        <v>0</v>
      </c>
      <c r="B747" s="31">
        <v>3</v>
      </c>
      <c r="C747">
        <v>2002</v>
      </c>
      <c r="D747">
        <v>11</v>
      </c>
      <c r="E747" s="28">
        <v>0.492036</v>
      </c>
      <c r="F747" s="28">
        <v>1.691472</v>
      </c>
    </row>
    <row r="748" spans="1:6" ht="12.75">
      <c r="A748" s="31" t="s">
        <v>0</v>
      </c>
      <c r="B748" s="31">
        <v>3</v>
      </c>
      <c r="C748">
        <v>2002</v>
      </c>
      <c r="D748">
        <v>12</v>
      </c>
      <c r="E748" s="28">
        <v>0.2352103</v>
      </c>
      <c r="F748" s="28">
        <v>0.7479302999999999</v>
      </c>
    </row>
    <row r="749" spans="1:6" ht="12.75">
      <c r="A749" s="31" t="s">
        <v>0</v>
      </c>
      <c r="B749" s="31">
        <v>3</v>
      </c>
      <c r="C749">
        <v>2003</v>
      </c>
      <c r="D749">
        <v>1</v>
      </c>
      <c r="E749" s="28">
        <v>0.8612856</v>
      </c>
      <c r="F749" s="28">
        <v>2.8031904</v>
      </c>
    </row>
    <row r="750" spans="1:6" ht="12.75">
      <c r="A750" s="31" t="s">
        <v>0</v>
      </c>
      <c r="B750" s="31">
        <v>3</v>
      </c>
      <c r="C750">
        <v>2003</v>
      </c>
      <c r="D750">
        <v>2</v>
      </c>
      <c r="E750" s="28">
        <v>1.6296512</v>
      </c>
      <c r="F750" s="28">
        <v>5.0793748</v>
      </c>
    </row>
    <row r="751" spans="1:6" ht="12.75">
      <c r="A751" s="31" t="s">
        <v>0</v>
      </c>
      <c r="B751" s="31">
        <v>3</v>
      </c>
      <c r="C751">
        <v>2003</v>
      </c>
      <c r="D751">
        <v>3</v>
      </c>
      <c r="E751" s="28">
        <v>1.021125</v>
      </c>
      <c r="F751" s="28">
        <v>3.120558</v>
      </c>
    </row>
    <row r="752" spans="1:6" ht="12.75">
      <c r="A752" s="31" t="s">
        <v>0</v>
      </c>
      <c r="B752" s="31">
        <v>3</v>
      </c>
      <c r="C752">
        <v>2003</v>
      </c>
      <c r="D752">
        <v>4</v>
      </c>
      <c r="E752" s="28">
        <v>1.317624</v>
      </c>
      <c r="F752" s="28">
        <v>4.092</v>
      </c>
    </row>
    <row r="753" spans="1:6" ht="12.75">
      <c r="A753" s="31" t="s">
        <v>0</v>
      </c>
      <c r="B753" s="31">
        <v>3</v>
      </c>
      <c r="C753">
        <v>2003</v>
      </c>
      <c r="D753">
        <v>5</v>
      </c>
      <c r="E753" s="28">
        <v>1.0288538</v>
      </c>
      <c r="F753" s="28">
        <v>3.2876688</v>
      </c>
    </row>
    <row r="754" spans="1:6" ht="12.75">
      <c r="A754" s="31" t="s">
        <v>0</v>
      </c>
      <c r="B754" s="31">
        <v>3</v>
      </c>
      <c r="C754">
        <v>2003</v>
      </c>
      <c r="D754">
        <v>6</v>
      </c>
      <c r="E754" s="28">
        <v>1.1313596</v>
      </c>
      <c r="F754" s="28">
        <v>3.4707103000000004</v>
      </c>
    </row>
    <row r="755" spans="1:6" ht="12.75">
      <c r="A755" s="31" t="s">
        <v>0</v>
      </c>
      <c r="B755" s="31">
        <v>3</v>
      </c>
      <c r="C755">
        <v>2003</v>
      </c>
      <c r="D755">
        <v>7</v>
      </c>
      <c r="E755" s="28">
        <v>0.7957782</v>
      </c>
      <c r="F755" s="28">
        <v>2.4744636</v>
      </c>
    </row>
    <row r="756" spans="1:6" ht="12.75">
      <c r="A756" s="31" t="s">
        <v>0</v>
      </c>
      <c r="B756" s="31">
        <v>3</v>
      </c>
      <c r="C756">
        <v>2003</v>
      </c>
      <c r="D756">
        <v>8</v>
      </c>
      <c r="E756" s="28">
        <v>0.4368024</v>
      </c>
      <c r="F756" s="28">
        <v>1.3738139999999999</v>
      </c>
    </row>
    <row r="757" spans="1:6" ht="12.75">
      <c r="A757" s="31" t="s">
        <v>0</v>
      </c>
      <c r="B757" s="31">
        <v>3</v>
      </c>
      <c r="C757">
        <v>2003</v>
      </c>
      <c r="D757">
        <v>9</v>
      </c>
      <c r="E757" s="28">
        <v>0.2211591</v>
      </c>
      <c r="F757" s="28">
        <v>0.7328922</v>
      </c>
    </row>
    <row r="758" spans="1:6" ht="12.75">
      <c r="A758" s="31" t="s">
        <v>0</v>
      </c>
      <c r="B758" s="31">
        <v>3</v>
      </c>
      <c r="C758">
        <v>2003</v>
      </c>
      <c r="D758">
        <v>10</v>
      </c>
      <c r="E758" s="28">
        <v>1.458145</v>
      </c>
      <c r="F758" s="28">
        <v>5.6217098</v>
      </c>
    </row>
    <row r="759" spans="1:6" ht="12.75">
      <c r="A759" s="31" t="s">
        <v>0</v>
      </c>
      <c r="B759" s="31">
        <v>3</v>
      </c>
      <c r="C759">
        <v>2003</v>
      </c>
      <c r="D759">
        <v>11</v>
      </c>
      <c r="E759" s="28">
        <v>0.705033</v>
      </c>
      <c r="F759" s="28">
        <v>2.3667882000000002</v>
      </c>
    </row>
    <row r="760" spans="1:6" ht="12.75">
      <c r="A760" s="31" t="s">
        <v>0</v>
      </c>
      <c r="B760" s="31">
        <v>3</v>
      </c>
      <c r="C760">
        <v>2003</v>
      </c>
      <c r="D760">
        <v>12</v>
      </c>
      <c r="E760" s="28">
        <v>0.7574753</v>
      </c>
      <c r="F760" s="28">
        <v>2.2911444</v>
      </c>
    </row>
    <row r="761" spans="1:6" ht="12.75">
      <c r="A761" s="31" t="s">
        <v>0</v>
      </c>
      <c r="B761" s="31">
        <v>3</v>
      </c>
      <c r="C761">
        <v>2004</v>
      </c>
      <c r="D761">
        <v>1</v>
      </c>
      <c r="E761" s="28">
        <v>0.5587758</v>
      </c>
      <c r="F761" s="28">
        <v>1.6810309</v>
      </c>
    </row>
    <row r="762" spans="1:6" ht="12.75">
      <c r="A762" s="31" t="s">
        <v>0</v>
      </c>
      <c r="B762" s="31">
        <v>3</v>
      </c>
      <c r="C762">
        <v>2004</v>
      </c>
      <c r="D762">
        <v>2</v>
      </c>
      <c r="E762" s="28">
        <v>1.097928</v>
      </c>
      <c r="F762" s="28">
        <v>3.4179839999999997</v>
      </c>
    </row>
    <row r="763" spans="1:6" ht="12.75">
      <c r="A763" s="31" t="s">
        <v>0</v>
      </c>
      <c r="B763" s="31">
        <v>3</v>
      </c>
      <c r="C763">
        <v>2004</v>
      </c>
      <c r="D763">
        <v>3</v>
      </c>
      <c r="E763" s="28">
        <v>1.8113946</v>
      </c>
      <c r="F763" s="28">
        <v>5.5477696000000005</v>
      </c>
    </row>
    <row r="764" spans="1:6" ht="12.75">
      <c r="A764" s="31" t="s">
        <v>0</v>
      </c>
      <c r="B764" s="31">
        <v>3</v>
      </c>
      <c r="C764">
        <v>2004</v>
      </c>
      <c r="D764">
        <v>4</v>
      </c>
      <c r="E764" s="28">
        <v>2.1250152</v>
      </c>
      <c r="F764" s="28">
        <v>6.7798104</v>
      </c>
    </row>
    <row r="765" spans="1:6" ht="12.75">
      <c r="A765" s="31" t="s">
        <v>0</v>
      </c>
      <c r="B765" s="31">
        <v>3</v>
      </c>
      <c r="C765">
        <v>2004</v>
      </c>
      <c r="D765">
        <v>5</v>
      </c>
      <c r="E765" s="28">
        <v>1.5993924</v>
      </c>
      <c r="F765" s="28">
        <v>4.9364532</v>
      </c>
    </row>
    <row r="766" spans="1:6" ht="12.75">
      <c r="A766" s="31" t="s">
        <v>0</v>
      </c>
      <c r="B766" s="31">
        <v>3</v>
      </c>
      <c r="C766">
        <v>2004</v>
      </c>
      <c r="D766">
        <v>6</v>
      </c>
      <c r="E766" s="28">
        <v>1.7925925</v>
      </c>
      <c r="F766" s="28">
        <v>5.4085705</v>
      </c>
    </row>
    <row r="767" spans="1:6" ht="12.75">
      <c r="A767" s="31" t="s">
        <v>0</v>
      </c>
      <c r="B767" s="31">
        <v>3</v>
      </c>
      <c r="C767">
        <v>2004</v>
      </c>
      <c r="D767">
        <v>7</v>
      </c>
      <c r="E767" s="28">
        <v>1.132784</v>
      </c>
      <c r="F767" s="28">
        <v>3.4474848</v>
      </c>
    </row>
    <row r="768" spans="1:6" ht="12.75">
      <c r="A768" s="31" t="s">
        <v>0</v>
      </c>
      <c r="B768" s="31">
        <v>3</v>
      </c>
      <c r="C768">
        <v>2004</v>
      </c>
      <c r="D768">
        <v>8</v>
      </c>
      <c r="E768" s="28">
        <v>0.525223</v>
      </c>
      <c r="F768" s="28">
        <v>1.617845</v>
      </c>
    </row>
    <row r="769" spans="1:6" ht="12.75">
      <c r="A769" s="31" t="s">
        <v>0</v>
      </c>
      <c r="B769" s="31">
        <v>3</v>
      </c>
      <c r="C769">
        <v>2004</v>
      </c>
      <c r="D769">
        <v>9</v>
      </c>
      <c r="E769" s="28">
        <v>0.4060194</v>
      </c>
      <c r="F769" s="28">
        <v>1.2751788</v>
      </c>
    </row>
    <row r="770" spans="1:6" ht="12.75">
      <c r="A770" s="31" t="s">
        <v>0</v>
      </c>
      <c r="B770" s="31">
        <v>3</v>
      </c>
      <c r="C770">
        <v>2004</v>
      </c>
      <c r="D770">
        <v>10</v>
      </c>
      <c r="E770" s="28">
        <v>0.6331677</v>
      </c>
      <c r="F770" s="28">
        <v>2.0896557</v>
      </c>
    </row>
    <row r="771" spans="1:6" ht="12.75">
      <c r="A771" s="31" t="s">
        <v>0</v>
      </c>
      <c r="B771" s="31">
        <v>3</v>
      </c>
      <c r="C771">
        <v>2004</v>
      </c>
      <c r="D771">
        <v>11</v>
      </c>
      <c r="E771" s="28">
        <v>0.3695945</v>
      </c>
      <c r="F771" s="28">
        <v>1.0894356</v>
      </c>
    </row>
    <row r="772" spans="1:6" ht="12.75">
      <c r="A772" s="31" t="s">
        <v>0</v>
      </c>
      <c r="B772" s="31">
        <v>3</v>
      </c>
      <c r="C772">
        <v>2004</v>
      </c>
      <c r="D772">
        <v>12</v>
      </c>
      <c r="E772" s="28">
        <v>0.3529107</v>
      </c>
      <c r="F772" s="28">
        <v>1.071666</v>
      </c>
    </row>
    <row r="773" spans="1:6" ht="12.75">
      <c r="A773" s="31" t="s">
        <v>0</v>
      </c>
      <c r="B773" s="31">
        <v>3</v>
      </c>
      <c r="C773">
        <v>2005</v>
      </c>
      <c r="D773">
        <v>1</v>
      </c>
      <c r="E773" s="28">
        <v>0.332515</v>
      </c>
      <c r="F773" s="28">
        <v>0.973859</v>
      </c>
    </row>
    <row r="774" spans="1:6" ht="12.75">
      <c r="A774" s="31" t="s">
        <v>0</v>
      </c>
      <c r="B774" s="31">
        <v>3</v>
      </c>
      <c r="C774">
        <v>2005</v>
      </c>
      <c r="D774">
        <v>2</v>
      </c>
      <c r="E774" s="28">
        <v>0.1694968</v>
      </c>
      <c r="F774" s="28">
        <v>0.49697120000000006</v>
      </c>
    </row>
    <row r="775" spans="1:6" ht="12.75">
      <c r="A775" s="31" t="s">
        <v>0</v>
      </c>
      <c r="B775" s="31">
        <v>3</v>
      </c>
      <c r="C775">
        <v>2005</v>
      </c>
      <c r="D775">
        <v>3</v>
      </c>
      <c r="E775" s="28">
        <v>0.233031</v>
      </c>
      <c r="F775" s="28">
        <v>0.6815819999999999</v>
      </c>
    </row>
    <row r="776" spans="1:6" ht="12.75">
      <c r="A776" s="31" t="s">
        <v>0</v>
      </c>
      <c r="B776" s="31">
        <v>3</v>
      </c>
      <c r="C776">
        <v>2005</v>
      </c>
      <c r="D776">
        <v>4</v>
      </c>
      <c r="E776" s="28">
        <v>0.3440476</v>
      </c>
      <c r="F776" s="28">
        <v>0.9987016</v>
      </c>
    </row>
    <row r="777" spans="1:6" ht="12.75">
      <c r="A777" s="31" t="s">
        <v>0</v>
      </c>
      <c r="B777" s="31">
        <v>3</v>
      </c>
      <c r="C777">
        <v>2005</v>
      </c>
      <c r="D777">
        <v>5</v>
      </c>
      <c r="E777" s="28">
        <v>0.2630963</v>
      </c>
      <c r="F777" s="28">
        <v>0.7772495</v>
      </c>
    </row>
    <row r="778" spans="1:6" ht="12.75">
      <c r="A778" s="31" t="s">
        <v>0</v>
      </c>
      <c r="B778" s="31">
        <v>3</v>
      </c>
      <c r="C778">
        <v>2005</v>
      </c>
      <c r="D778">
        <v>6</v>
      </c>
      <c r="E778" s="28">
        <v>0.4927301</v>
      </c>
      <c r="F778" s="28">
        <v>1.4596306</v>
      </c>
    </row>
    <row r="779" spans="1:6" ht="12.75">
      <c r="A779" s="31" t="s">
        <v>0</v>
      </c>
      <c r="B779" s="31">
        <v>3</v>
      </c>
      <c r="C779">
        <v>2005</v>
      </c>
      <c r="D779">
        <v>7</v>
      </c>
      <c r="E779" s="28">
        <v>0.3279094</v>
      </c>
      <c r="F779" s="28">
        <v>0.974337</v>
      </c>
    </row>
    <row r="780" spans="1:6" ht="12.75">
      <c r="A780" s="31" t="s">
        <v>0</v>
      </c>
      <c r="B780" s="31">
        <v>3</v>
      </c>
      <c r="C780">
        <v>2005</v>
      </c>
      <c r="D780">
        <v>8</v>
      </c>
      <c r="E780" s="28">
        <v>0.2132786</v>
      </c>
      <c r="F780" s="28">
        <v>0.6360363</v>
      </c>
    </row>
    <row r="781" spans="1:6" ht="12.75">
      <c r="A781" s="31" t="s">
        <v>0</v>
      </c>
      <c r="B781" s="31">
        <v>3</v>
      </c>
      <c r="C781">
        <v>2005</v>
      </c>
      <c r="D781">
        <v>9</v>
      </c>
      <c r="E781" s="28">
        <v>0.1416966</v>
      </c>
      <c r="F781" s="28">
        <v>0.4378323</v>
      </c>
    </row>
    <row r="782" spans="1:6" ht="12.75">
      <c r="A782" s="31" t="s">
        <v>0</v>
      </c>
      <c r="B782" s="31">
        <v>3</v>
      </c>
      <c r="C782">
        <v>2005</v>
      </c>
      <c r="D782">
        <v>10</v>
      </c>
      <c r="E782" s="28">
        <v>1.1221833</v>
      </c>
      <c r="F782" s="28">
        <v>3.9141445000000004</v>
      </c>
    </row>
    <row r="783" spans="1:6" ht="12.75">
      <c r="A783" s="31" t="s">
        <v>0</v>
      </c>
      <c r="B783" s="31">
        <v>3</v>
      </c>
      <c r="C783">
        <v>2005</v>
      </c>
      <c r="D783">
        <v>11</v>
      </c>
      <c r="E783" s="28">
        <v>1.3669588</v>
      </c>
      <c r="F783" s="28">
        <v>4.356529</v>
      </c>
    </row>
    <row r="784" spans="1:6" ht="12.75">
      <c r="A784" s="31" t="s">
        <v>0</v>
      </c>
      <c r="B784" s="31">
        <v>3</v>
      </c>
      <c r="C784">
        <v>2005</v>
      </c>
      <c r="D784">
        <v>12</v>
      </c>
      <c r="E784" s="28">
        <v>1.5658989</v>
      </c>
      <c r="F784" s="28">
        <v>4.5804375</v>
      </c>
    </row>
    <row r="785" spans="1:6" ht="12.75">
      <c r="A785" s="31" t="s">
        <v>0</v>
      </c>
      <c r="B785" s="31">
        <v>3</v>
      </c>
      <c r="C785">
        <v>2006</v>
      </c>
      <c r="D785">
        <v>1</v>
      </c>
      <c r="E785" s="28">
        <v>0.3686644</v>
      </c>
      <c r="F785" s="28">
        <v>1.0561365999999999</v>
      </c>
    </row>
    <row r="786" spans="1:6" ht="12.75">
      <c r="A786" s="31" t="s">
        <v>0</v>
      </c>
      <c r="B786" s="31">
        <v>3</v>
      </c>
      <c r="C786">
        <v>2006</v>
      </c>
      <c r="D786">
        <v>2</v>
      </c>
      <c r="E786" s="28">
        <v>0.8692677</v>
      </c>
      <c r="F786" s="28">
        <v>2.7810433999999997</v>
      </c>
    </row>
    <row r="787" spans="1:6" ht="12.75">
      <c r="A787" s="31" t="s">
        <v>0</v>
      </c>
      <c r="B787" s="31">
        <v>3</v>
      </c>
      <c r="C787">
        <v>2006</v>
      </c>
      <c r="D787">
        <v>3</v>
      </c>
      <c r="E787" s="28">
        <v>0.8398936</v>
      </c>
      <c r="F787" s="28">
        <v>2.4788946000000003</v>
      </c>
    </row>
    <row r="788" spans="1:6" ht="12.75">
      <c r="A788" s="31" t="s">
        <v>0</v>
      </c>
      <c r="B788" s="31">
        <v>3</v>
      </c>
      <c r="C788">
        <v>2006</v>
      </c>
      <c r="D788">
        <v>4</v>
      </c>
      <c r="E788" s="28">
        <v>0.334803</v>
      </c>
      <c r="F788" s="28">
        <v>0.9468858</v>
      </c>
    </row>
    <row r="789" spans="1:6" ht="12.75">
      <c r="A789" s="31" t="s">
        <v>0</v>
      </c>
      <c r="B789" s="31">
        <v>3</v>
      </c>
      <c r="C789">
        <v>2006</v>
      </c>
      <c r="D789">
        <v>5</v>
      </c>
      <c r="E789" s="28">
        <v>0.8208602</v>
      </c>
      <c r="F789" s="28">
        <v>2.3558588</v>
      </c>
    </row>
    <row r="790" spans="1:6" ht="12.75">
      <c r="A790" s="31" t="s">
        <v>0</v>
      </c>
      <c r="B790" s="31">
        <v>3</v>
      </c>
      <c r="C790">
        <v>2006</v>
      </c>
      <c r="D790">
        <v>6</v>
      </c>
      <c r="E790" s="28">
        <v>1.0474192</v>
      </c>
      <c r="F790" s="28">
        <v>3.615888</v>
      </c>
    </row>
    <row r="791" spans="1:6" ht="12.75">
      <c r="A791" s="31" t="s">
        <v>0</v>
      </c>
      <c r="B791" s="31">
        <v>3</v>
      </c>
      <c r="C791">
        <v>2006</v>
      </c>
      <c r="D791">
        <v>7</v>
      </c>
      <c r="E791" s="28">
        <v>0.6467499</v>
      </c>
      <c r="F791" s="28">
        <v>1.8745702</v>
      </c>
    </row>
    <row r="792" spans="1:6" ht="12.75">
      <c r="A792" s="31" t="s">
        <v>0</v>
      </c>
      <c r="B792" s="31">
        <v>3</v>
      </c>
      <c r="C792">
        <v>2006</v>
      </c>
      <c r="D792">
        <v>8</v>
      </c>
      <c r="E792" s="28">
        <v>0.4424382</v>
      </c>
      <c r="F792" s="28">
        <v>1.292427</v>
      </c>
    </row>
    <row r="793" spans="1:6" ht="12.75">
      <c r="A793" s="31" t="s">
        <v>0</v>
      </c>
      <c r="B793" s="31">
        <v>3</v>
      </c>
      <c r="C793">
        <v>2006</v>
      </c>
      <c r="D793">
        <v>9</v>
      </c>
      <c r="E793" s="28">
        <v>0.2944509</v>
      </c>
      <c r="F793" s="28">
        <v>0.8932602000000001</v>
      </c>
    </row>
    <row r="794" spans="5:7" ht="12.75">
      <c r="E794" s="27">
        <f>AVERAGE(E2:E793)*12</f>
        <v>9.011077322727262</v>
      </c>
      <c r="F794" s="27">
        <f>AVERAGE(F2:F793)*12</f>
        <v>27.742981489393962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316 - Río Merdancho desde confluencia con río Villares hasta confluencia con río Duero, y río Villares, río Viejo y arroyo de la Caseta.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316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0.3685326</v>
      </c>
      <c r="F6" s="9">
        <f>IF('De la BASE'!F2&gt;0,'De la BASE'!F2,'De la BASE'!F2+0.001)</f>
        <v>1.4049224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316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0.634133</v>
      </c>
      <c r="F7" s="9">
        <f>IF('De la BASE'!F3&gt;0,'De la BASE'!F3,'De la BASE'!F3+0.001)</f>
        <v>2.0372526</v>
      </c>
      <c r="G7" s="15">
        <v>14916</v>
      </c>
      <c r="H7" s="8">
        <f>CORREL(E6:E796,E7:E797)</f>
        <v>0.6991973153969198</v>
      </c>
      <c r="I7" s="8" t="s">
        <v>119</v>
      </c>
      <c r="J7" s="8"/>
      <c r="K7" s="8"/>
      <c r="L7" s="24"/>
    </row>
    <row r="8" spans="1:13" ht="12.75">
      <c r="A8" s="30" t="str">
        <f>'De la BASE'!A4</f>
        <v>316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0.5559272</v>
      </c>
      <c r="F8" s="9">
        <f>IF('De la BASE'!F4&gt;0,'De la BASE'!F4,'De la BASE'!F4+0.001)</f>
        <v>1.5975928000000001</v>
      </c>
      <c r="G8" s="15">
        <v>14946</v>
      </c>
      <c r="H8" s="8">
        <f>CORREL(E486:E796,E487:E797)</f>
        <v>0.6752744330179198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316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0.9349599</v>
      </c>
      <c r="F9" s="9">
        <f>IF('De la BASE'!F5&gt;0,'De la BASE'!F5,'De la BASE'!F5+0.001)</f>
        <v>2.3726915</v>
      </c>
      <c r="G9" s="15">
        <v>14977</v>
      </c>
    </row>
    <row r="10" spans="1:11" ht="12.75">
      <c r="A10" s="30" t="str">
        <f>'De la BASE'!A6</f>
        <v>316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2.2030335</v>
      </c>
      <c r="F10" s="9">
        <f>IF('De la BASE'!F6&gt;0,'De la BASE'!F6,'De la BASE'!F6+0.001)</f>
        <v>7.618591800000001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316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2.5814514</v>
      </c>
      <c r="F11" s="9">
        <f>IF('De la BASE'!F7&gt;0,'De la BASE'!F7,'De la BASE'!F7+0.001)</f>
        <v>8.174596099999999</v>
      </c>
      <c r="G11" s="15">
        <v>15036</v>
      </c>
      <c r="H11" s="8">
        <f>CORREL(F6:F796,F7:F797)</f>
        <v>0.6543835689023287</v>
      </c>
      <c r="I11" s="8" t="s">
        <v>119</v>
      </c>
      <c r="J11" s="8"/>
      <c r="K11" s="8"/>
    </row>
    <row r="12" spans="1:11" ht="12.75">
      <c r="A12" s="30" t="str">
        <f>'De la BASE'!A8</f>
        <v>316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2.4183276</v>
      </c>
      <c r="F12" s="9">
        <f>IF('De la BASE'!F8&gt;0,'De la BASE'!F8,'De la BASE'!F8+0.001)</f>
        <v>7.6600628</v>
      </c>
      <c r="G12" s="15">
        <v>15067</v>
      </c>
      <c r="H12" s="8">
        <f>CORREL(F486:F796,F487:F797)</f>
        <v>0.6166432892062303</v>
      </c>
      <c r="I12" s="8" t="s">
        <v>120</v>
      </c>
      <c r="J12" s="8"/>
      <c r="K12" s="8"/>
    </row>
    <row r="13" spans="1:9" ht="12.75">
      <c r="A13" s="30" t="str">
        <f>'De la BASE'!A9</f>
        <v>316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2.8309626</v>
      </c>
      <c r="F13" s="9">
        <f>IF('De la BASE'!F9&gt;0,'De la BASE'!F9,'De la BASE'!F9+0.001)</f>
        <v>8.6792679</v>
      </c>
      <c r="G13" s="15">
        <v>15097</v>
      </c>
      <c r="H13" s="6"/>
      <c r="I13" s="6"/>
    </row>
    <row r="14" spans="1:13" ht="12.75">
      <c r="A14" s="30" t="str">
        <f>'De la BASE'!A10</f>
        <v>316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1.9955176</v>
      </c>
      <c r="F14" s="9">
        <f>IF('De la BASE'!F10&gt;0,'De la BASE'!F10,'De la BASE'!F10+0.001)</f>
        <v>5.7939162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316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1.2642903</v>
      </c>
      <c r="F15" s="9">
        <f>IF('De la BASE'!F11&gt;0,'De la BASE'!F11,'De la BASE'!F11+0.001)</f>
        <v>3.6801808000000005</v>
      </c>
      <c r="G15" s="15">
        <v>15158</v>
      </c>
      <c r="I15" s="7"/>
    </row>
    <row r="16" spans="1:9" ht="12.75">
      <c r="A16" s="30" t="str">
        <f>'De la BASE'!A12</f>
        <v>316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0.7271988</v>
      </c>
      <c r="F16" s="9">
        <f>IF('De la BASE'!F12&gt;0,'De la BASE'!F12,'De la BASE'!F12+0.001)</f>
        <v>2.1412452</v>
      </c>
      <c r="G16" s="15">
        <v>15189</v>
      </c>
      <c r="H16" s="7"/>
      <c r="I16" s="7"/>
    </row>
    <row r="17" spans="1:9" ht="12.75">
      <c r="A17" s="30" t="str">
        <f>'De la BASE'!A13</f>
        <v>316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0.4948864</v>
      </c>
      <c r="F17" s="9">
        <f>IF('De la BASE'!F13&gt;0,'De la BASE'!F13,'De la BASE'!F13+0.001)</f>
        <v>1.4833144</v>
      </c>
      <c r="G17" s="15">
        <v>15220</v>
      </c>
      <c r="H17" s="7"/>
      <c r="I17" s="7"/>
    </row>
    <row r="18" spans="1:9" ht="12.75">
      <c r="A18" s="30" t="str">
        <f>'De la BASE'!A14</f>
        <v>316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0.3122064</v>
      </c>
      <c r="F18" s="9">
        <f>IF('De la BASE'!F14&gt;0,'De la BASE'!F14,'De la BASE'!F14+0.001)</f>
        <v>0.9327311999999999</v>
      </c>
      <c r="G18" s="15">
        <v>15250</v>
      </c>
      <c r="H18" s="7"/>
      <c r="I18" s="7"/>
    </row>
    <row r="19" spans="1:8" ht="12.75">
      <c r="A19" s="30" t="str">
        <f>'De la BASE'!A15</f>
        <v>316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0.36801</v>
      </c>
      <c r="F19" s="9">
        <f>IF('De la BASE'!F15&gt;0,'De la BASE'!F15,'De la BASE'!F15+0.001)</f>
        <v>1.1745</v>
      </c>
      <c r="G19" s="15">
        <v>15281</v>
      </c>
      <c r="H19" s="7"/>
    </row>
    <row r="20" spans="1:7" ht="12.75">
      <c r="A20" s="30" t="str">
        <f>'De la BASE'!A16</f>
        <v>316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0.3153624</v>
      </c>
      <c r="F20" s="9">
        <f>IF('De la BASE'!F16&gt;0,'De la BASE'!F16,'De la BASE'!F16+0.001)</f>
        <v>0.9218886</v>
      </c>
      <c r="G20" s="15">
        <v>15311</v>
      </c>
    </row>
    <row r="21" spans="1:7" ht="12.75">
      <c r="A21" s="30" t="str">
        <f>'De la BASE'!A17</f>
        <v>316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0.2684047</v>
      </c>
      <c r="F21" s="9">
        <f>IF('De la BASE'!F17&gt;0,'De la BASE'!F17,'De la BASE'!F17+0.001)</f>
        <v>0.7914588</v>
      </c>
      <c r="G21" s="15">
        <v>15342</v>
      </c>
    </row>
    <row r="22" spans="1:7" ht="12.75">
      <c r="A22" s="30" t="str">
        <f>'De la BASE'!A18</f>
        <v>316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0.251784</v>
      </c>
      <c r="F22" s="9">
        <f>IF('De la BASE'!F18&gt;0,'De la BASE'!F18,'De la BASE'!F18+0.001)</f>
        <v>0.7368179</v>
      </c>
      <c r="G22" s="15">
        <v>15373</v>
      </c>
    </row>
    <row r="23" spans="1:7" ht="12.75">
      <c r="A23" s="30" t="str">
        <f>'De la BASE'!A19</f>
        <v>316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0.5274288</v>
      </c>
      <c r="F23" s="9">
        <f>IF('De la BASE'!F19&gt;0,'De la BASE'!F19,'De la BASE'!F19+0.001)</f>
        <v>1.5584157</v>
      </c>
      <c r="G23" s="15">
        <v>15401</v>
      </c>
    </row>
    <row r="24" spans="1:7" ht="12.75">
      <c r="A24" s="30" t="str">
        <f>'De la BASE'!A20</f>
        <v>316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0.6524298</v>
      </c>
      <c r="F24" s="9">
        <f>IF('De la BASE'!F20&gt;0,'De la BASE'!F20,'De la BASE'!F20+0.001)</f>
        <v>2.2153032</v>
      </c>
      <c r="G24" s="15">
        <v>15432</v>
      </c>
    </row>
    <row r="25" spans="1:7" ht="12.75">
      <c r="A25" s="30" t="str">
        <f>'De la BASE'!A21</f>
        <v>316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0.6553648</v>
      </c>
      <c r="F25" s="9">
        <f>IF('De la BASE'!F21&gt;0,'De la BASE'!F21,'De la BASE'!F21+0.001)</f>
        <v>1.9298864</v>
      </c>
      <c r="G25" s="15">
        <v>15462</v>
      </c>
    </row>
    <row r="26" spans="1:7" ht="12.75">
      <c r="A26" s="30" t="str">
        <f>'De la BASE'!A22</f>
        <v>316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0.6350727</v>
      </c>
      <c r="F26" s="9">
        <f>IF('De la BASE'!F22&gt;0,'De la BASE'!F22,'De la BASE'!F22+0.001)</f>
        <v>1.8607383</v>
      </c>
      <c r="G26" s="15">
        <v>15493</v>
      </c>
    </row>
    <row r="27" spans="1:7" ht="12.75">
      <c r="A27" s="30" t="str">
        <f>'De la BASE'!A23</f>
        <v>316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0.4006912</v>
      </c>
      <c r="F27" s="9">
        <f>IF('De la BASE'!F23&gt;0,'De la BASE'!F23,'De la BASE'!F23+0.001)</f>
        <v>1.1640272</v>
      </c>
      <c r="G27" s="15">
        <v>15523</v>
      </c>
    </row>
    <row r="28" spans="1:7" ht="12.75">
      <c r="A28" s="30" t="str">
        <f>'De la BASE'!A24</f>
        <v>316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0.2657225</v>
      </c>
      <c r="F28" s="9">
        <f>IF('De la BASE'!F24&gt;0,'De la BASE'!F24,'De la BASE'!F24+0.001)</f>
        <v>0.7856585</v>
      </c>
      <c r="G28" s="15">
        <v>15554</v>
      </c>
    </row>
    <row r="29" spans="1:7" ht="12.75">
      <c r="A29" s="30" t="str">
        <f>'De la BASE'!A25</f>
        <v>316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0.27654</v>
      </c>
      <c r="F29" s="9">
        <f>IF('De la BASE'!F25&gt;0,'De la BASE'!F25,'De la BASE'!F25+0.001)</f>
        <v>0.8098013</v>
      </c>
      <c r="G29" s="15">
        <v>15585</v>
      </c>
    </row>
    <row r="30" spans="1:7" ht="12.75">
      <c r="A30" s="30" t="str">
        <f>'De la BASE'!A26</f>
        <v>316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0.2977173</v>
      </c>
      <c r="F30" s="9">
        <f>IF('De la BASE'!F26&gt;0,'De la BASE'!F26,'De la BASE'!F26+0.001)</f>
        <v>0.8972163</v>
      </c>
      <c r="G30" s="15">
        <v>15615</v>
      </c>
    </row>
    <row r="31" spans="1:7" ht="12.75">
      <c r="A31" s="30" t="str">
        <f>'De la BASE'!A27</f>
        <v>316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0.3179723</v>
      </c>
      <c r="F31" s="9">
        <f>IF('De la BASE'!F27&gt;0,'De la BASE'!F27,'De la BASE'!F27+0.001)</f>
        <v>0.9239313</v>
      </c>
      <c r="G31" s="15">
        <v>15646</v>
      </c>
    </row>
    <row r="32" spans="1:7" ht="12.75">
      <c r="A32" s="30" t="str">
        <f>'De la BASE'!A28</f>
        <v>316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0.4189875</v>
      </c>
      <c r="F32" s="9">
        <f>IF('De la BASE'!F28&gt;0,'De la BASE'!F28,'De la BASE'!F28+0.001)</f>
        <v>1.3061237</v>
      </c>
      <c r="G32" s="15">
        <v>15676</v>
      </c>
    </row>
    <row r="33" spans="1:7" ht="12.75">
      <c r="A33" s="30" t="str">
        <f>'De la BASE'!A29</f>
        <v>316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1.2226348</v>
      </c>
      <c r="F33" s="9">
        <f>IF('De la BASE'!F29&gt;0,'De la BASE'!F29,'De la BASE'!F29+0.001)</f>
        <v>3.7966028</v>
      </c>
      <c r="G33" s="15">
        <v>15707</v>
      </c>
    </row>
    <row r="34" spans="1:7" ht="12.75">
      <c r="A34" s="30" t="str">
        <f>'De la BASE'!A30</f>
        <v>316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1.0139976</v>
      </c>
      <c r="F34" s="9">
        <f>IF('De la BASE'!F30&gt;0,'De la BASE'!F30,'De la BASE'!F30+0.001)</f>
        <v>2.8691523</v>
      </c>
      <c r="G34" s="15">
        <v>15738</v>
      </c>
    </row>
    <row r="35" spans="1:7" ht="12.75">
      <c r="A35" s="30" t="str">
        <f>'De la BASE'!A31</f>
        <v>316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0.8023343</v>
      </c>
      <c r="F35" s="9">
        <f>IF('De la BASE'!F31&gt;0,'De la BASE'!F31,'De la BASE'!F31+0.001)</f>
        <v>2.3179883</v>
      </c>
      <c r="G35" s="15">
        <v>15766</v>
      </c>
    </row>
    <row r="36" spans="1:7" ht="12.75">
      <c r="A36" s="30" t="str">
        <f>'De la BASE'!A32</f>
        <v>316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1.0538919</v>
      </c>
      <c r="F36" s="9">
        <f>IF('De la BASE'!F32&gt;0,'De la BASE'!F32,'De la BASE'!F32+0.001)</f>
        <v>3.4799652</v>
      </c>
      <c r="G36" s="15">
        <v>15797</v>
      </c>
    </row>
    <row r="37" spans="1:7" ht="12.75">
      <c r="A37" s="30" t="str">
        <f>'De la BASE'!A33</f>
        <v>316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0.8470073</v>
      </c>
      <c r="F37" s="9">
        <f>IF('De la BASE'!F33&gt;0,'De la BASE'!F33,'De la BASE'!F33+0.001)</f>
        <v>2.3955649</v>
      </c>
      <c r="G37" s="15">
        <v>15827</v>
      </c>
    </row>
    <row r="38" spans="1:7" ht="12.75">
      <c r="A38" s="30" t="str">
        <f>'De la BASE'!A34</f>
        <v>316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0.518103</v>
      </c>
      <c r="F38" s="9">
        <f>IF('De la BASE'!F34&gt;0,'De la BASE'!F34,'De la BASE'!F34+0.001)</f>
        <v>1.47322</v>
      </c>
      <c r="G38" s="15">
        <v>15858</v>
      </c>
    </row>
    <row r="39" spans="1:7" ht="12.75">
      <c r="A39" s="30" t="str">
        <f>'De la BASE'!A35</f>
        <v>316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0.3830043</v>
      </c>
      <c r="F39" s="9">
        <f>IF('De la BASE'!F35&gt;0,'De la BASE'!F35,'De la BASE'!F35+0.001)</f>
        <v>1.1382</v>
      </c>
      <c r="G39" s="15">
        <v>15888</v>
      </c>
    </row>
    <row r="40" spans="1:7" ht="12.75">
      <c r="A40" s="30" t="str">
        <f>'De la BASE'!A36</f>
        <v>316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0.2688677</v>
      </c>
      <c r="F40" s="9">
        <f>IF('De la BASE'!F36&gt;0,'De la BASE'!F36,'De la BASE'!F36+0.001)</f>
        <v>0.7768710000000001</v>
      </c>
      <c r="G40" s="15">
        <v>15919</v>
      </c>
    </row>
    <row r="41" spans="1:7" ht="12.75">
      <c r="A41" s="30" t="str">
        <f>'De la BASE'!A37</f>
        <v>316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0.2199954</v>
      </c>
      <c r="F41" s="9">
        <f>IF('De la BASE'!F37&gt;0,'De la BASE'!F37,'De la BASE'!F37+0.001)</f>
        <v>0.6393432</v>
      </c>
      <c r="G41" s="15">
        <v>15950</v>
      </c>
    </row>
    <row r="42" spans="1:7" ht="12.75">
      <c r="A42" s="30" t="str">
        <f>'De la BASE'!A38</f>
        <v>316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0.2787916</v>
      </c>
      <c r="F42" s="9">
        <f>IF('De la BASE'!F38&gt;0,'De la BASE'!F38,'De la BASE'!F38+0.001)</f>
        <v>0.821347</v>
      </c>
      <c r="G42" s="15">
        <v>15980</v>
      </c>
    </row>
    <row r="43" spans="1:7" ht="12.75">
      <c r="A43" s="30" t="str">
        <f>'De la BASE'!A39</f>
        <v>316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0.3810792</v>
      </c>
      <c r="F43" s="9">
        <f>IF('De la BASE'!F39&gt;0,'De la BASE'!F39,'De la BASE'!F39+0.001)</f>
        <v>1.0938642</v>
      </c>
      <c r="G43" s="15">
        <v>16011</v>
      </c>
    </row>
    <row r="44" spans="1:7" ht="12.75">
      <c r="A44" s="30" t="str">
        <f>'De la BASE'!A40</f>
        <v>316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0.3659754</v>
      </c>
      <c r="F44" s="9">
        <f>IF('De la BASE'!F40&gt;0,'De la BASE'!F40,'De la BASE'!F40+0.001)</f>
        <v>1.1230746</v>
      </c>
      <c r="G44" s="15">
        <v>16041</v>
      </c>
    </row>
    <row r="45" spans="1:7" ht="12.75">
      <c r="A45" s="30" t="str">
        <f>'De la BASE'!A41</f>
        <v>316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0.2896935</v>
      </c>
      <c r="F45" s="9">
        <f>IF('De la BASE'!F41&gt;0,'De la BASE'!F41,'De la BASE'!F41+0.001)</f>
        <v>0.8364659999999999</v>
      </c>
      <c r="G45" s="15">
        <v>16072</v>
      </c>
    </row>
    <row r="46" spans="1:7" ht="12.75">
      <c r="A46" s="30" t="str">
        <f>'De la BASE'!A42</f>
        <v>316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0.194728</v>
      </c>
      <c r="F46" s="9">
        <f>IF('De la BASE'!F42&gt;0,'De la BASE'!F42,'De la BASE'!F42+0.001)</f>
        <v>0.569001</v>
      </c>
      <c r="G46" s="15">
        <v>16103</v>
      </c>
    </row>
    <row r="47" spans="1:7" ht="12.75">
      <c r="A47" s="30" t="str">
        <f>'De la BASE'!A43</f>
        <v>316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0.2735028</v>
      </c>
      <c r="F47" s="9">
        <f>IF('De la BASE'!F43&gt;0,'De la BASE'!F43,'De la BASE'!F43+0.001)</f>
        <v>0.7986103</v>
      </c>
      <c r="G47" s="15">
        <v>16132</v>
      </c>
    </row>
    <row r="48" spans="1:7" ht="12.75">
      <c r="A48" s="30" t="str">
        <f>'De la BASE'!A44</f>
        <v>316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0.4555764</v>
      </c>
      <c r="F48" s="9">
        <f>IF('De la BASE'!F44&gt;0,'De la BASE'!F44,'De la BASE'!F44+0.001)</f>
        <v>1.3761333</v>
      </c>
      <c r="G48" s="15">
        <v>16163</v>
      </c>
    </row>
    <row r="49" spans="1:7" ht="12.75">
      <c r="A49" s="30" t="str">
        <f>'De la BASE'!A45</f>
        <v>316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0.4812612</v>
      </c>
      <c r="F49" s="9">
        <f>IF('De la BASE'!F45&gt;0,'De la BASE'!F45,'De la BASE'!F45+0.001)</f>
        <v>1.4452463999999998</v>
      </c>
      <c r="G49" s="15">
        <v>16193</v>
      </c>
    </row>
    <row r="50" spans="1:7" ht="12.75">
      <c r="A50" s="30" t="str">
        <f>'De la BASE'!A46</f>
        <v>316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0.3868592</v>
      </c>
      <c r="F50" s="9">
        <f>IF('De la BASE'!F46&gt;0,'De la BASE'!F46,'De la BASE'!F46+0.001)</f>
        <v>1.1563264</v>
      </c>
      <c r="G50" s="15">
        <v>16224</v>
      </c>
    </row>
    <row r="51" spans="1:7" ht="12.75">
      <c r="A51" s="30" t="str">
        <f>'De la BASE'!A47</f>
        <v>316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0.2703388</v>
      </c>
      <c r="F51" s="9">
        <f>IF('De la BASE'!F47&gt;0,'De la BASE'!F47,'De la BASE'!F47+0.001)</f>
        <v>0.7787564</v>
      </c>
      <c r="G51" s="15">
        <v>16254</v>
      </c>
    </row>
    <row r="52" spans="1:7" ht="12.75">
      <c r="A52" s="30" t="str">
        <f>'De la BASE'!A48</f>
        <v>316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0.176978</v>
      </c>
      <c r="F52" s="9">
        <f>IF('De la BASE'!F48&gt;0,'De la BASE'!F48,'De la BASE'!F48+0.001)</f>
        <v>0.5136</v>
      </c>
      <c r="G52" s="15">
        <v>16285</v>
      </c>
    </row>
    <row r="53" spans="1:7" ht="12.75">
      <c r="A53" s="30" t="str">
        <f>'De la BASE'!A49</f>
        <v>316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0.21328</v>
      </c>
      <c r="F53" s="9">
        <f>IF('De la BASE'!F49&gt;0,'De la BASE'!F49,'De la BASE'!F49+0.001)</f>
        <v>0.6303799999999999</v>
      </c>
      <c r="G53" s="15">
        <v>16316</v>
      </c>
    </row>
    <row r="54" spans="1:7" ht="12.75">
      <c r="A54" s="30" t="str">
        <f>'De la BASE'!A50</f>
        <v>316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0.2551986</v>
      </c>
      <c r="F54" s="9">
        <f>IF('De la BASE'!F50&gt;0,'De la BASE'!F50,'De la BASE'!F50+0.001)</f>
        <v>0.735318</v>
      </c>
      <c r="G54" s="15">
        <v>16346</v>
      </c>
    </row>
    <row r="55" spans="1:7" ht="12.75">
      <c r="A55" s="30" t="str">
        <f>'De la BASE'!A51</f>
        <v>316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0.2643194</v>
      </c>
      <c r="F55" s="9">
        <f>IF('De la BASE'!F51&gt;0,'De la BASE'!F51,'De la BASE'!F51+0.001)</f>
        <v>0.7708497</v>
      </c>
      <c r="G55" s="15">
        <v>16377</v>
      </c>
    </row>
    <row r="56" spans="1:7" ht="12.75">
      <c r="A56" s="30" t="str">
        <f>'De la BASE'!A52</f>
        <v>316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0.378624</v>
      </c>
      <c r="F56" s="9">
        <f>IF('De la BASE'!F52&gt;0,'De la BASE'!F52,'De la BASE'!F52+0.001)</f>
        <v>1.119168</v>
      </c>
      <c r="G56" s="15">
        <v>16407</v>
      </c>
    </row>
    <row r="57" spans="1:7" ht="12.75">
      <c r="A57" s="30" t="str">
        <f>'De la BASE'!A53</f>
        <v>316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0.2084984</v>
      </c>
      <c r="F57" s="9">
        <f>IF('De la BASE'!F53&gt;0,'De la BASE'!F53,'De la BASE'!F53+0.001)</f>
        <v>0.6008046</v>
      </c>
      <c r="G57" s="15">
        <v>16438</v>
      </c>
    </row>
    <row r="58" spans="1:7" ht="12.75">
      <c r="A58" s="30" t="str">
        <f>'De la BASE'!A54</f>
        <v>316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0.334554</v>
      </c>
      <c r="F58" s="9">
        <f>IF('De la BASE'!F54&gt;0,'De la BASE'!F54,'De la BASE'!F54+0.001)</f>
        <v>0.9846738</v>
      </c>
      <c r="G58" s="15">
        <v>16469</v>
      </c>
    </row>
    <row r="59" spans="1:7" ht="12.75">
      <c r="A59" s="30" t="str">
        <f>'De la BASE'!A55</f>
        <v>316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0.4063212</v>
      </c>
      <c r="F59" s="9">
        <f>IF('De la BASE'!F55&gt;0,'De la BASE'!F55,'De la BASE'!F55+0.001)</f>
        <v>1.1738168</v>
      </c>
      <c r="G59" s="15">
        <v>16497</v>
      </c>
    </row>
    <row r="60" spans="1:7" ht="12.75">
      <c r="A60" s="30" t="str">
        <f>'De la BASE'!A56</f>
        <v>316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0.4071738</v>
      </c>
      <c r="F60" s="9">
        <f>IF('De la BASE'!F56&gt;0,'De la BASE'!F56,'De la BASE'!F56+0.001)</f>
        <v>1.1643742</v>
      </c>
      <c r="G60" s="15">
        <v>16528</v>
      </c>
    </row>
    <row r="61" spans="1:7" ht="12.75">
      <c r="A61" s="30" t="str">
        <f>'De la BASE'!A57</f>
        <v>316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0.3299345</v>
      </c>
      <c r="F61" s="9">
        <f>IF('De la BASE'!F57&gt;0,'De la BASE'!F57,'De la BASE'!F57+0.001)</f>
        <v>0.9404675</v>
      </c>
      <c r="G61" s="15">
        <v>16558</v>
      </c>
    </row>
    <row r="62" spans="1:7" ht="12.75">
      <c r="A62" s="30" t="str">
        <f>'De la BASE'!A58</f>
        <v>316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0.2757573</v>
      </c>
      <c r="F62" s="9">
        <f>IF('De la BASE'!F58&gt;0,'De la BASE'!F58,'De la BASE'!F58+0.001)</f>
        <v>0.7889427</v>
      </c>
      <c r="G62" s="15">
        <v>16589</v>
      </c>
    </row>
    <row r="63" spans="1:7" ht="12.75">
      <c r="A63" s="30" t="str">
        <f>'De la BASE'!A59</f>
        <v>316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0.1745232</v>
      </c>
      <c r="F63" s="9">
        <f>IF('De la BASE'!F59&gt;0,'De la BASE'!F59,'De la BASE'!F59+0.001)</f>
        <v>0.5011188</v>
      </c>
      <c r="G63" s="15">
        <v>16619</v>
      </c>
    </row>
    <row r="64" spans="1:7" ht="12.75">
      <c r="A64" s="30" t="str">
        <f>'De la BASE'!A60</f>
        <v>316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0.1504976</v>
      </c>
      <c r="F64" s="9">
        <f>IF('De la BASE'!F60&gt;0,'De la BASE'!F60,'De la BASE'!F60+0.001)</f>
        <v>0.4398232000000001</v>
      </c>
      <c r="G64" s="15">
        <v>16650</v>
      </c>
    </row>
    <row r="65" spans="1:7" ht="12.75">
      <c r="A65" s="30" t="str">
        <f>'De la BASE'!A61</f>
        <v>316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0.116063</v>
      </c>
      <c r="F65" s="9">
        <f>IF('De la BASE'!F61&gt;0,'De la BASE'!F61,'De la BASE'!F61+0.001)</f>
        <v>0.333508</v>
      </c>
      <c r="G65" s="15">
        <v>16681</v>
      </c>
    </row>
    <row r="66" spans="1:7" ht="12.75">
      <c r="A66" s="30" t="str">
        <f>'De la BASE'!A62</f>
        <v>316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0.102795</v>
      </c>
      <c r="F66" s="9">
        <f>IF('De la BASE'!F62&gt;0,'De la BASE'!F62,'De la BASE'!F62+0.001)</f>
        <v>0.2970286</v>
      </c>
      <c r="G66" s="15">
        <v>16711</v>
      </c>
    </row>
    <row r="67" spans="1:7" ht="12.75">
      <c r="A67" s="30" t="str">
        <f>'De la BASE'!A63</f>
        <v>316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0.1436031</v>
      </c>
      <c r="F67" s="9">
        <f>IF('De la BASE'!F63&gt;0,'De la BASE'!F63,'De la BASE'!F63+0.001)</f>
        <v>0.49029659999999997</v>
      </c>
      <c r="G67" s="15">
        <v>16742</v>
      </c>
    </row>
    <row r="68" spans="1:7" ht="12.75">
      <c r="A68" s="30" t="str">
        <f>'De la BASE'!A64</f>
        <v>316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0.6469312</v>
      </c>
      <c r="F68" s="9">
        <f>IF('De la BASE'!F64&gt;0,'De la BASE'!F64,'De la BASE'!F64+0.001)</f>
        <v>2.578176</v>
      </c>
      <c r="G68" s="15">
        <v>16772</v>
      </c>
    </row>
    <row r="69" spans="1:7" ht="12.75">
      <c r="A69" s="30" t="str">
        <f>'De la BASE'!A65</f>
        <v>316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0.6396366</v>
      </c>
      <c r="F69" s="9">
        <f>IF('De la BASE'!F65&gt;0,'De la BASE'!F65,'De la BASE'!F65+0.001)</f>
        <v>1.8247347999999999</v>
      </c>
      <c r="G69" s="15">
        <v>16803</v>
      </c>
    </row>
    <row r="70" spans="1:7" ht="12.75">
      <c r="A70" s="30" t="str">
        <f>'De la BASE'!A66</f>
        <v>316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0.4768976</v>
      </c>
      <c r="F70" s="9">
        <f>IF('De la BASE'!F66&gt;0,'De la BASE'!F66,'De la BASE'!F66+0.001)</f>
        <v>1.3972028</v>
      </c>
      <c r="G70" s="15">
        <v>16834</v>
      </c>
    </row>
    <row r="71" spans="1:7" ht="12.75">
      <c r="A71" s="30" t="str">
        <f>'De la BASE'!A67</f>
        <v>316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0.57698</v>
      </c>
      <c r="F71" s="9">
        <f>IF('De la BASE'!F67&gt;0,'De la BASE'!F67,'De la BASE'!F67+0.001)</f>
        <v>1.698697</v>
      </c>
      <c r="G71" s="15">
        <v>16862</v>
      </c>
    </row>
    <row r="72" spans="1:7" ht="12.75">
      <c r="A72" s="30" t="str">
        <f>'De la BASE'!A68</f>
        <v>316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0.9911616</v>
      </c>
      <c r="F72" s="9">
        <f>IF('De la BASE'!F68&gt;0,'De la BASE'!F68,'De la BASE'!F68+0.001)</f>
        <v>3.3082192</v>
      </c>
      <c r="G72" s="15">
        <v>16893</v>
      </c>
    </row>
    <row r="73" spans="1:7" ht="12.75">
      <c r="A73" s="30" t="str">
        <f>'De la BASE'!A69</f>
        <v>316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1.6494192</v>
      </c>
      <c r="F73" s="9">
        <f>IF('De la BASE'!F69&gt;0,'De la BASE'!F69,'De la BASE'!F69+0.001)</f>
        <v>5.0872536</v>
      </c>
      <c r="G73" s="15">
        <v>16923</v>
      </c>
    </row>
    <row r="74" spans="1:7" ht="12.75">
      <c r="A74" s="30" t="str">
        <f>'De la BASE'!A70</f>
        <v>316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1.1075087</v>
      </c>
      <c r="F74" s="9">
        <f>IF('De la BASE'!F70&gt;0,'De la BASE'!F70,'De la BASE'!F70+0.001)</f>
        <v>3.1562064</v>
      </c>
      <c r="G74" s="15">
        <v>16954</v>
      </c>
    </row>
    <row r="75" spans="1:7" ht="12.75">
      <c r="A75" s="30" t="str">
        <f>'De la BASE'!A71</f>
        <v>316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0.6193264</v>
      </c>
      <c r="F75" s="9">
        <f>IF('De la BASE'!F71&gt;0,'De la BASE'!F71,'De la BASE'!F71+0.001)</f>
        <v>1.7892464000000001</v>
      </c>
      <c r="G75" s="15">
        <v>16984</v>
      </c>
    </row>
    <row r="76" spans="1:7" ht="12.75">
      <c r="A76" s="30" t="str">
        <f>'De la BASE'!A72</f>
        <v>316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0.3631054</v>
      </c>
      <c r="F76" s="9">
        <f>IF('De la BASE'!F72&gt;0,'De la BASE'!F72,'De la BASE'!F72+0.001)</f>
        <v>1.061585</v>
      </c>
      <c r="G76" s="15">
        <v>17015</v>
      </c>
    </row>
    <row r="77" spans="1:7" ht="12.75">
      <c r="A77" s="30" t="str">
        <f>'De la BASE'!A73</f>
        <v>316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0.2314335</v>
      </c>
      <c r="F77" s="9">
        <f>IF('De la BASE'!F73&gt;0,'De la BASE'!F73,'De la BASE'!F73+0.001)</f>
        <v>0.6826034999999999</v>
      </c>
      <c r="G77" s="15">
        <v>17046</v>
      </c>
    </row>
    <row r="78" spans="1:7" ht="12.75">
      <c r="A78" s="30" t="str">
        <f>'De la BASE'!A74</f>
        <v>316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0.1979775</v>
      </c>
      <c r="F78" s="9">
        <f>IF('De la BASE'!F74&gt;0,'De la BASE'!F74,'De la BASE'!F74+0.001)</f>
        <v>0.5842536</v>
      </c>
      <c r="G78" s="15">
        <v>17076</v>
      </c>
    </row>
    <row r="79" spans="1:7" ht="12.75">
      <c r="A79" s="30" t="str">
        <f>'De la BASE'!A75</f>
        <v>316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0.2880362</v>
      </c>
      <c r="F79" s="9">
        <f>IF('De la BASE'!F75&gt;0,'De la BASE'!F75,'De la BASE'!F75+0.001)</f>
        <v>0.8395815</v>
      </c>
      <c r="G79" s="15">
        <v>17107</v>
      </c>
    </row>
    <row r="80" spans="1:7" ht="12.75">
      <c r="A80" s="30" t="str">
        <f>'De la BASE'!A76</f>
        <v>316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0.008118</v>
      </c>
      <c r="F80" s="9">
        <f>IF('De la BASE'!F76&gt;0,'De la BASE'!F76,'De la BASE'!F76+0.001)</f>
        <v>0.025366</v>
      </c>
      <c r="G80" s="15">
        <v>17137</v>
      </c>
    </row>
    <row r="81" spans="1:7" ht="12.75">
      <c r="A81" s="30" t="str">
        <f>'De la BASE'!A77</f>
        <v>316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0.2884424</v>
      </c>
      <c r="F81" s="9">
        <f>IF('De la BASE'!F77&gt;0,'De la BASE'!F77,'De la BASE'!F77+0.001)</f>
        <v>0.8303514</v>
      </c>
      <c r="G81" s="15">
        <v>17168</v>
      </c>
    </row>
    <row r="82" spans="1:7" ht="12.75">
      <c r="A82" s="30" t="str">
        <f>'De la BASE'!A78</f>
        <v>316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0.3383328</v>
      </c>
      <c r="F82" s="9">
        <f>IF('De la BASE'!F78&gt;0,'De la BASE'!F78,'De la BASE'!F78+0.001)</f>
        <v>1.1459397</v>
      </c>
      <c r="G82" s="15">
        <v>17199</v>
      </c>
    </row>
    <row r="83" spans="1:7" ht="12.75">
      <c r="A83" s="30" t="str">
        <f>'De la BASE'!A79</f>
        <v>316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1.8536388</v>
      </c>
      <c r="F83" s="9">
        <f>IF('De la BASE'!F79&gt;0,'De la BASE'!F79,'De la BASE'!F79+0.001)</f>
        <v>6.0898704</v>
      </c>
      <c r="G83" s="15">
        <v>17227</v>
      </c>
    </row>
    <row r="84" spans="1:7" ht="12.75">
      <c r="A84" s="30" t="str">
        <f>'De la BASE'!A80</f>
        <v>316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1.0197408</v>
      </c>
      <c r="F84" s="9">
        <f>IF('De la BASE'!F80&gt;0,'De la BASE'!F80,'De la BASE'!F80+0.001)</f>
        <v>3.031441</v>
      </c>
      <c r="G84" s="15">
        <v>17258</v>
      </c>
    </row>
    <row r="85" spans="1:7" ht="12.75">
      <c r="A85" s="30" t="str">
        <f>'De la BASE'!A81</f>
        <v>316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1.9691529</v>
      </c>
      <c r="F85" s="9">
        <f>IF('De la BASE'!F81&gt;0,'De la BASE'!F81,'De la BASE'!F81+0.001)</f>
        <v>5.99742</v>
      </c>
      <c r="G85" s="15">
        <v>17288</v>
      </c>
    </row>
    <row r="86" spans="1:7" ht="12.75">
      <c r="A86" s="30" t="str">
        <f>'De la BASE'!A82</f>
        <v>316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1.771788</v>
      </c>
      <c r="F86" s="9">
        <f>IF('De la BASE'!F82&gt;0,'De la BASE'!F82,'De la BASE'!F82+0.001)</f>
        <v>5.042447999999999</v>
      </c>
      <c r="G86" s="15">
        <v>17319</v>
      </c>
    </row>
    <row r="87" spans="1:7" ht="12.75">
      <c r="A87" s="30" t="str">
        <f>'De la BASE'!A83</f>
        <v>316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1.15644</v>
      </c>
      <c r="F87" s="9">
        <f>IF('De la BASE'!F83&gt;0,'De la BASE'!F83,'De la BASE'!F83+0.001)</f>
        <v>3.30924</v>
      </c>
      <c r="G87" s="15">
        <v>17349</v>
      </c>
    </row>
    <row r="88" spans="1:7" ht="12.75">
      <c r="A88" s="30" t="str">
        <f>'De la BASE'!A84</f>
        <v>316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0.5749632</v>
      </c>
      <c r="F88" s="9">
        <f>IF('De la BASE'!F84&gt;0,'De la BASE'!F84,'De la BASE'!F84+0.001)</f>
        <v>1.6808400000000001</v>
      </c>
      <c r="G88" s="15">
        <v>17380</v>
      </c>
    </row>
    <row r="89" spans="1:7" ht="12.75">
      <c r="A89" s="30" t="str">
        <f>'De la BASE'!A85</f>
        <v>316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0.5105925</v>
      </c>
      <c r="F89" s="9">
        <f>IF('De la BASE'!F85&gt;0,'De la BASE'!F85,'De la BASE'!F85+0.001)</f>
        <v>1.5090845000000002</v>
      </c>
      <c r="G89" s="15">
        <v>17411</v>
      </c>
    </row>
    <row r="90" spans="1:7" ht="12.75">
      <c r="A90" s="30" t="str">
        <f>'De la BASE'!A86</f>
        <v>316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0.2668209</v>
      </c>
      <c r="F90" s="9">
        <f>IF('De la BASE'!F86&gt;0,'De la BASE'!F86,'De la BASE'!F86+0.001)</f>
        <v>0.7811655</v>
      </c>
      <c r="G90" s="15">
        <v>17441</v>
      </c>
    </row>
    <row r="91" spans="1:7" ht="12.75">
      <c r="A91" s="30" t="str">
        <f>'De la BASE'!A87</f>
        <v>316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0.2602292</v>
      </c>
      <c r="F91" s="9">
        <f>IF('De la BASE'!F87&gt;0,'De la BASE'!F87,'De la BASE'!F87+0.001)</f>
        <v>0.7840672</v>
      </c>
      <c r="G91" s="15">
        <v>17472</v>
      </c>
    </row>
    <row r="92" spans="1:7" ht="12.75">
      <c r="A92" s="30" t="str">
        <f>'De la BASE'!A88</f>
        <v>316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0.40509</v>
      </c>
      <c r="F92" s="9">
        <f>IF('De la BASE'!F88&gt;0,'De la BASE'!F88,'De la BASE'!F88+0.001)</f>
        <v>1.3668893999999998</v>
      </c>
      <c r="G92" s="15">
        <v>17502</v>
      </c>
    </row>
    <row r="93" spans="1:7" ht="12.75">
      <c r="A93" s="30" t="str">
        <f>'De la BASE'!A89</f>
        <v>316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0.2119393</v>
      </c>
      <c r="F93" s="9">
        <f>IF('De la BASE'!F89&gt;0,'De la BASE'!F89,'De la BASE'!F89+0.001)</f>
        <v>0.8037342</v>
      </c>
      <c r="G93" s="15">
        <v>17533</v>
      </c>
    </row>
    <row r="94" spans="1:7" ht="12.75">
      <c r="A94" s="30" t="str">
        <f>'De la BASE'!A90</f>
        <v>316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0.99735</v>
      </c>
      <c r="F94" s="9">
        <f>IF('De la BASE'!F90&gt;0,'De la BASE'!F90,'De la BASE'!F90+0.001)</f>
        <v>2.908665</v>
      </c>
      <c r="G94" s="15">
        <v>17564</v>
      </c>
    </row>
    <row r="95" spans="1:7" ht="12.75">
      <c r="A95" s="30" t="str">
        <f>'De la BASE'!A91</f>
        <v>316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1.1491595</v>
      </c>
      <c r="F95" s="9">
        <f>IF('De la BASE'!F91&gt;0,'De la BASE'!F91,'De la BASE'!F91+0.001)</f>
        <v>3.3551838</v>
      </c>
      <c r="G95" s="15">
        <v>17593</v>
      </c>
    </row>
    <row r="96" spans="1:7" ht="12.75">
      <c r="A96" s="30" t="str">
        <f>'De la BASE'!A92</f>
        <v>316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1.1454804</v>
      </c>
      <c r="F96" s="9">
        <f>IF('De la BASE'!F92&gt;0,'De la BASE'!F92,'De la BASE'!F92+0.001)</f>
        <v>3.3522147</v>
      </c>
      <c r="G96" s="15">
        <v>17624</v>
      </c>
    </row>
    <row r="97" spans="1:7" ht="12.75">
      <c r="A97" s="30" t="str">
        <f>'De la BASE'!A93</f>
        <v>316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1.037001</v>
      </c>
      <c r="F97" s="9">
        <f>IF('De la BASE'!F93&gt;0,'De la BASE'!F93,'De la BASE'!F93+0.001)</f>
        <v>3.0298464000000003</v>
      </c>
      <c r="G97" s="15">
        <v>17654</v>
      </c>
    </row>
    <row r="98" spans="1:7" ht="12.75">
      <c r="A98" s="30" t="str">
        <f>'De la BASE'!A94</f>
        <v>316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1.0202544</v>
      </c>
      <c r="F98" s="9">
        <f>IF('De la BASE'!F94&gt;0,'De la BASE'!F94,'De la BASE'!F94+0.001)</f>
        <v>2.8947888</v>
      </c>
      <c r="G98" s="15">
        <v>17685</v>
      </c>
    </row>
    <row r="99" spans="1:7" ht="12.75">
      <c r="A99" s="30" t="str">
        <f>'De la BASE'!A95</f>
        <v>316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0.7867908</v>
      </c>
      <c r="F99" s="9">
        <f>IF('De la BASE'!F95&gt;0,'De la BASE'!F95,'De la BASE'!F95+0.001)</f>
        <v>2.2466916</v>
      </c>
      <c r="G99" s="15">
        <v>17715</v>
      </c>
    </row>
    <row r="100" spans="1:7" ht="12.75">
      <c r="A100" s="30" t="str">
        <f>'De la BASE'!A96</f>
        <v>316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0.14857</v>
      </c>
      <c r="F100" s="9">
        <f>IF('De la BASE'!F96&gt;0,'De la BASE'!F96,'De la BASE'!F96+0.001)</f>
        <v>0.42691500000000004</v>
      </c>
      <c r="G100" s="15">
        <v>17746</v>
      </c>
    </row>
    <row r="101" spans="1:7" ht="12.75">
      <c r="A101" s="30" t="str">
        <f>'De la BASE'!A97</f>
        <v>316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0.2223909</v>
      </c>
      <c r="F101" s="9">
        <f>IF('De la BASE'!F97&gt;0,'De la BASE'!F97,'De la BASE'!F97+0.001)</f>
        <v>0.6437911</v>
      </c>
      <c r="G101" s="15">
        <v>17777</v>
      </c>
    </row>
    <row r="102" spans="1:7" ht="12.75">
      <c r="A102" s="30" t="str">
        <f>'De la BASE'!A98</f>
        <v>316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0.222012</v>
      </c>
      <c r="F102" s="9">
        <f>IF('De la BASE'!F98&gt;0,'De la BASE'!F98,'De la BASE'!F98+0.001)</f>
        <v>0.6462135</v>
      </c>
      <c r="G102" s="15">
        <v>17807</v>
      </c>
    </row>
    <row r="103" spans="1:7" ht="12.75">
      <c r="A103" s="30" t="str">
        <f>'De la BASE'!A99</f>
        <v>316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0.1687488</v>
      </c>
      <c r="F103" s="9">
        <f>IF('De la BASE'!F99&gt;0,'De la BASE'!F99,'De la BASE'!F99+0.001)</f>
        <v>0.48605040000000005</v>
      </c>
      <c r="G103" s="15">
        <v>17838</v>
      </c>
    </row>
    <row r="104" spans="1:7" ht="12.75">
      <c r="A104" s="30" t="str">
        <f>'De la BASE'!A100</f>
        <v>316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0.4390085</v>
      </c>
      <c r="F104" s="9">
        <f>IF('De la BASE'!F100&gt;0,'De la BASE'!F100,'De la BASE'!F100+0.001)</f>
        <v>1.3374445000000001</v>
      </c>
      <c r="G104" s="15">
        <v>17868</v>
      </c>
    </row>
    <row r="105" spans="1:7" ht="12.75">
      <c r="A105" s="30" t="str">
        <f>'De la BASE'!A101</f>
        <v>316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0.0284175</v>
      </c>
      <c r="F105" s="9">
        <f>IF('De la BASE'!F101&gt;0,'De la BASE'!F101,'De la BASE'!F101+0.001)</f>
        <v>0.0847894</v>
      </c>
      <c r="G105" s="15">
        <v>17899</v>
      </c>
    </row>
    <row r="106" spans="1:7" ht="12.75">
      <c r="A106" s="30" t="str">
        <f>'De la BASE'!A102</f>
        <v>316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0.145124</v>
      </c>
      <c r="F106" s="9">
        <f>IF('De la BASE'!F102&gt;0,'De la BASE'!F102,'De la BASE'!F102+0.001)</f>
        <v>0.4198656</v>
      </c>
      <c r="G106" s="15">
        <v>17930</v>
      </c>
    </row>
    <row r="107" spans="1:7" ht="12.75">
      <c r="A107" s="30" t="str">
        <f>'De la BASE'!A103</f>
        <v>316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0.1547034</v>
      </c>
      <c r="F107" s="9">
        <f>IF('De la BASE'!F103&gt;0,'De la BASE'!F103,'De la BASE'!F103+0.001)</f>
        <v>0.4753506</v>
      </c>
      <c r="G107" s="15">
        <v>17958</v>
      </c>
    </row>
    <row r="108" spans="1:7" ht="12.75">
      <c r="A108" s="30" t="str">
        <f>'De la BASE'!A104</f>
        <v>316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0.1815632</v>
      </c>
      <c r="F108" s="9">
        <f>IF('De la BASE'!F104&gt;0,'De la BASE'!F104,'De la BASE'!F104+0.001)</f>
        <v>0.535717</v>
      </c>
      <c r="G108" s="15">
        <v>17989</v>
      </c>
    </row>
    <row r="109" spans="1:7" ht="12.75">
      <c r="A109" s="30" t="str">
        <f>'De la BASE'!A105</f>
        <v>316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0.1496817</v>
      </c>
      <c r="F109" s="9">
        <f>IF('De la BASE'!F105&gt;0,'De la BASE'!F105,'De la BASE'!F105+0.001)</f>
        <v>0.49955879999999997</v>
      </c>
      <c r="G109" s="15">
        <v>18019</v>
      </c>
    </row>
    <row r="110" spans="1:7" ht="12.75">
      <c r="A110" s="30" t="str">
        <f>'De la BASE'!A106</f>
        <v>316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0.1343744</v>
      </c>
      <c r="F110" s="9">
        <f>IF('De la BASE'!F106&gt;0,'De la BASE'!F106,'De la BASE'!F106+0.001)</f>
        <v>0.4233536</v>
      </c>
      <c r="G110" s="15">
        <v>18050</v>
      </c>
    </row>
    <row r="111" spans="1:7" ht="12.75">
      <c r="A111" s="30" t="str">
        <f>'De la BASE'!A107</f>
        <v>316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0.2127034</v>
      </c>
      <c r="F111" s="9">
        <f>IF('De la BASE'!F107&gt;0,'De la BASE'!F107,'De la BASE'!F107+0.001)</f>
        <v>0.6312488</v>
      </c>
      <c r="G111" s="15">
        <v>18080</v>
      </c>
    </row>
    <row r="112" spans="1:7" ht="12.75">
      <c r="A112" s="30" t="str">
        <f>'De la BASE'!A108</f>
        <v>316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0.1573036</v>
      </c>
      <c r="F112" s="9">
        <f>IF('De la BASE'!F108&gt;0,'De la BASE'!F108,'De la BASE'!F108+0.001)</f>
        <v>0.4676956</v>
      </c>
      <c r="G112" s="15">
        <v>18111</v>
      </c>
    </row>
    <row r="113" spans="1:7" ht="12.75">
      <c r="A113" s="30" t="str">
        <f>'De la BASE'!A109</f>
        <v>316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0.395304</v>
      </c>
      <c r="F113" s="9">
        <f>IF('De la BASE'!F109&gt;0,'De la BASE'!F109,'De la BASE'!F109+0.001)</f>
        <v>1.3106209999999998</v>
      </c>
      <c r="G113" s="15">
        <v>18142</v>
      </c>
    </row>
    <row r="114" spans="1:7" ht="12.75">
      <c r="A114" s="30" t="str">
        <f>'De la BASE'!A110</f>
        <v>316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0.3260245</v>
      </c>
      <c r="F114" s="9">
        <f>IF('De la BASE'!F110&gt;0,'De la BASE'!F110,'De la BASE'!F110+0.001)</f>
        <v>0.9480511</v>
      </c>
      <c r="G114" s="15">
        <v>18172</v>
      </c>
    </row>
    <row r="115" spans="1:7" ht="12.75">
      <c r="A115" s="30" t="str">
        <f>'De la BASE'!A111</f>
        <v>316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0.408436</v>
      </c>
      <c r="F115" s="9">
        <f>IF('De la BASE'!F111&gt;0,'De la BASE'!F111,'De la BASE'!F111+0.001)</f>
        <v>1.2734451</v>
      </c>
      <c r="G115" s="15">
        <v>18203</v>
      </c>
    </row>
    <row r="116" spans="1:7" ht="12.75">
      <c r="A116" s="30" t="str">
        <f>'De la BASE'!A112</f>
        <v>316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0.1877484</v>
      </c>
      <c r="F116" s="9">
        <f>IF('De la BASE'!F112&gt;0,'De la BASE'!F112,'De la BASE'!F112+0.001)</f>
        <v>0.565161</v>
      </c>
      <c r="G116" s="15">
        <v>18233</v>
      </c>
    </row>
    <row r="117" spans="1:7" ht="12.75">
      <c r="A117" s="30" t="str">
        <f>'De la BASE'!A113</f>
        <v>316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0.363951</v>
      </c>
      <c r="F117" s="9">
        <f>IF('De la BASE'!F113&gt;0,'De la BASE'!F113,'De la BASE'!F113+0.001)</f>
        <v>1.0538556</v>
      </c>
      <c r="G117" s="15">
        <v>18264</v>
      </c>
    </row>
    <row r="118" spans="1:7" ht="12.75">
      <c r="A118" s="30" t="str">
        <f>'De la BASE'!A114</f>
        <v>316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0.3597115</v>
      </c>
      <c r="F118" s="9">
        <f>IF('De la BASE'!F114&gt;0,'De la BASE'!F114,'De la BASE'!F114+0.001)</f>
        <v>1.1546825</v>
      </c>
      <c r="G118" s="15">
        <v>18295</v>
      </c>
    </row>
    <row r="119" spans="1:7" ht="12.75">
      <c r="A119" s="30" t="str">
        <f>'De la BASE'!A115</f>
        <v>316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0.4303509</v>
      </c>
      <c r="F119" s="9">
        <f>IF('De la BASE'!F115&gt;0,'De la BASE'!F115,'De la BASE'!F115+0.001)</f>
        <v>1.2350523</v>
      </c>
      <c r="G119" s="15">
        <v>18323</v>
      </c>
    </row>
    <row r="120" spans="1:7" ht="12.75">
      <c r="A120" s="30" t="str">
        <f>'De la BASE'!A116</f>
        <v>316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0.1514877</v>
      </c>
      <c r="F120" s="9">
        <f>IF('De la BASE'!F116&gt;0,'De la BASE'!F116,'De la BASE'!F116+0.001)</f>
        <v>0.4330547</v>
      </c>
      <c r="G120" s="15">
        <v>18354</v>
      </c>
    </row>
    <row r="121" spans="1:7" ht="12.75">
      <c r="A121" s="30" t="str">
        <f>'De la BASE'!A117</f>
        <v>316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0.7606004</v>
      </c>
      <c r="F121" s="9">
        <f>IF('De la BASE'!F117&gt;0,'De la BASE'!F117,'De la BASE'!F117+0.001)</f>
        <v>2.4495807</v>
      </c>
      <c r="G121" s="15">
        <v>18384</v>
      </c>
    </row>
    <row r="122" spans="1:7" ht="12.75">
      <c r="A122" s="30" t="str">
        <f>'De la BASE'!A118</f>
        <v>316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0.6269021</v>
      </c>
      <c r="F122" s="9">
        <f>IF('De la BASE'!F118&gt;0,'De la BASE'!F118,'De la BASE'!F118+0.001)</f>
        <v>1.7971714</v>
      </c>
      <c r="G122" s="15">
        <v>18415</v>
      </c>
    </row>
    <row r="123" spans="1:7" ht="12.75">
      <c r="A123" s="30" t="str">
        <f>'De la BASE'!A119</f>
        <v>316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0.5961114</v>
      </c>
      <c r="F123" s="9">
        <f>IF('De la BASE'!F119&gt;0,'De la BASE'!F119,'De la BASE'!F119+0.001)</f>
        <v>1.6957481999999997</v>
      </c>
      <c r="G123" s="15">
        <v>18445</v>
      </c>
    </row>
    <row r="124" spans="1:7" ht="12.75">
      <c r="A124" s="30" t="str">
        <f>'De la BASE'!A120</f>
        <v>316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0.347676</v>
      </c>
      <c r="F124" s="9">
        <f>IF('De la BASE'!F120&gt;0,'De la BASE'!F120,'De la BASE'!F120+0.001)</f>
        <v>0.9954295</v>
      </c>
      <c r="G124" s="15">
        <v>18476</v>
      </c>
    </row>
    <row r="125" spans="1:7" ht="12.75">
      <c r="A125" s="30" t="str">
        <f>'De la BASE'!A121</f>
        <v>316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0.2225106</v>
      </c>
      <c r="F125" s="9">
        <f>IF('De la BASE'!F121&gt;0,'De la BASE'!F121,'De la BASE'!F121+0.001)</f>
        <v>0.6418464</v>
      </c>
      <c r="G125" s="15">
        <v>18507</v>
      </c>
    </row>
    <row r="126" spans="1:7" ht="12.75">
      <c r="A126" s="30" t="str">
        <f>'De la BASE'!A122</f>
        <v>316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0.1811974</v>
      </c>
      <c r="F126" s="9">
        <f>IF('De la BASE'!F122&gt;0,'De la BASE'!F122,'De la BASE'!F122+0.001)</f>
        <v>0.5351382</v>
      </c>
      <c r="G126" s="15">
        <v>18537</v>
      </c>
    </row>
    <row r="127" spans="1:7" ht="12.75">
      <c r="A127" s="30" t="str">
        <f>'De la BASE'!A123</f>
        <v>316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0.3701385</v>
      </c>
      <c r="F127" s="9">
        <f>IF('De la BASE'!F123&gt;0,'De la BASE'!F123,'De la BASE'!F123+0.001)</f>
        <v>1.1193345</v>
      </c>
      <c r="G127" s="15">
        <v>18568</v>
      </c>
    </row>
    <row r="128" spans="1:7" ht="12.75">
      <c r="A128" s="30" t="str">
        <f>'De la BASE'!A124</f>
        <v>316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0.241644</v>
      </c>
      <c r="F128" s="9">
        <f>IF('De la BASE'!F124&gt;0,'De la BASE'!F124,'De la BASE'!F124+0.001)</f>
        <v>0.8448245999999999</v>
      </c>
      <c r="G128" s="15">
        <v>18598</v>
      </c>
    </row>
    <row r="129" spans="1:7" ht="12.75">
      <c r="A129" s="30" t="str">
        <f>'De la BASE'!A125</f>
        <v>316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0.5418648</v>
      </c>
      <c r="F129" s="9">
        <f>IF('De la BASE'!F125&gt;0,'De la BASE'!F125,'De la BASE'!F125+0.001)</f>
        <v>1.795032</v>
      </c>
      <c r="G129" s="15">
        <v>18629</v>
      </c>
    </row>
    <row r="130" spans="1:7" ht="12.75">
      <c r="A130" s="30" t="str">
        <f>'De la BASE'!A126</f>
        <v>316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0.998256</v>
      </c>
      <c r="F130" s="9">
        <f>IF('De la BASE'!F126&gt;0,'De la BASE'!F126,'De la BASE'!F126+0.001)</f>
        <v>3.0428981999999998</v>
      </c>
      <c r="G130" s="15">
        <v>18660</v>
      </c>
    </row>
    <row r="131" spans="1:7" ht="12.75">
      <c r="A131" s="30" t="str">
        <f>'De la BASE'!A127</f>
        <v>316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1.256162</v>
      </c>
      <c r="F131" s="9">
        <f>IF('De la BASE'!F127&gt;0,'De la BASE'!F127,'De la BASE'!F127+0.001)</f>
        <v>3.951364</v>
      </c>
      <c r="G131" s="15">
        <v>18688</v>
      </c>
    </row>
    <row r="132" spans="1:7" ht="12.75">
      <c r="A132" s="30" t="str">
        <f>'De la BASE'!A128</f>
        <v>316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0.2380364</v>
      </c>
      <c r="F132" s="9">
        <f>IF('De la BASE'!F128&gt;0,'De la BASE'!F128,'De la BASE'!F128+0.001)</f>
        <v>0.7117446000000001</v>
      </c>
      <c r="G132" s="15">
        <v>18719</v>
      </c>
    </row>
    <row r="133" spans="1:7" ht="12.75">
      <c r="A133" s="30" t="str">
        <f>'De la BASE'!A129</f>
        <v>316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0.7898342</v>
      </c>
      <c r="F133" s="9">
        <f>IF('De la BASE'!F129&gt;0,'De la BASE'!F129,'De la BASE'!F129+0.001)</f>
        <v>2.3419044</v>
      </c>
      <c r="G133" s="15">
        <v>18749</v>
      </c>
    </row>
    <row r="134" spans="1:7" ht="12.75">
      <c r="A134" s="30" t="str">
        <f>'De la BASE'!A130</f>
        <v>316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0.9007488</v>
      </c>
      <c r="F134" s="9">
        <f>IF('De la BASE'!F130&gt;0,'De la BASE'!F130,'De la BASE'!F130+0.001)</f>
        <v>2.7612240000000003</v>
      </c>
      <c r="G134" s="15">
        <v>18780</v>
      </c>
    </row>
    <row r="135" spans="1:7" ht="12.75">
      <c r="A135" s="30" t="str">
        <f>'De la BASE'!A131</f>
        <v>316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0.9578439</v>
      </c>
      <c r="F135" s="9">
        <f>IF('De la BASE'!F131&gt;0,'De la BASE'!F131,'De la BASE'!F131+0.001)</f>
        <v>2.8025803</v>
      </c>
      <c r="G135" s="15">
        <v>18810</v>
      </c>
    </row>
    <row r="136" spans="1:7" ht="12.75">
      <c r="A136" s="30" t="str">
        <f>'De la BASE'!A132</f>
        <v>316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0.3311172</v>
      </c>
      <c r="F136" s="9">
        <f>IF('De la BASE'!F132&gt;0,'De la BASE'!F132,'De la BASE'!F132+0.001)</f>
        <v>0.9705573000000001</v>
      </c>
      <c r="G136" s="15">
        <v>18841</v>
      </c>
    </row>
    <row r="137" spans="1:7" ht="12.75">
      <c r="A137" s="30" t="str">
        <f>'De la BASE'!A133</f>
        <v>316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0.2112112</v>
      </c>
      <c r="F137" s="9">
        <f>IF('De la BASE'!F133&gt;0,'De la BASE'!F133,'De la BASE'!F133+0.001)</f>
        <v>0.6281442</v>
      </c>
      <c r="G137" s="15">
        <v>18872</v>
      </c>
    </row>
    <row r="138" spans="1:7" ht="12.75">
      <c r="A138" s="30" t="str">
        <f>'De la BASE'!A134</f>
        <v>316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0.1654848</v>
      </c>
      <c r="F138" s="9">
        <f>IF('De la BASE'!F134&gt;0,'De la BASE'!F134,'De la BASE'!F134+0.001)</f>
        <v>0.5053607</v>
      </c>
      <c r="G138" s="15">
        <v>18902</v>
      </c>
    </row>
    <row r="139" spans="1:7" ht="12.75">
      <c r="A139" s="30" t="str">
        <f>'De la BASE'!A135</f>
        <v>316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0.3346511</v>
      </c>
      <c r="F139" s="9">
        <f>IF('De la BASE'!F135&gt;0,'De la BASE'!F135,'De la BASE'!F135+0.001)</f>
        <v>1.1791633</v>
      </c>
      <c r="G139" s="15">
        <v>18933</v>
      </c>
    </row>
    <row r="140" spans="1:7" ht="12.75">
      <c r="A140" s="30" t="str">
        <f>'De la BASE'!A136</f>
        <v>316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0.4087226</v>
      </c>
      <c r="F140" s="9">
        <f>IF('De la BASE'!F136&gt;0,'De la BASE'!F136,'De la BASE'!F136+0.001)</f>
        <v>1.2718068</v>
      </c>
      <c r="G140" s="15">
        <v>18963</v>
      </c>
    </row>
    <row r="141" spans="1:7" ht="12.75">
      <c r="A141" s="30" t="str">
        <f>'De la BASE'!A137</f>
        <v>316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0.249034</v>
      </c>
      <c r="F141" s="9">
        <f>IF('De la BASE'!F137&gt;0,'De la BASE'!F137,'De la BASE'!F137+0.001)</f>
        <v>0.7243245</v>
      </c>
      <c r="G141" s="15">
        <v>18994</v>
      </c>
    </row>
    <row r="142" spans="1:7" ht="12.75">
      <c r="A142" s="30" t="str">
        <f>'De la BASE'!A138</f>
        <v>316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0.2198548</v>
      </c>
      <c r="F142" s="9">
        <f>IF('De la BASE'!F138&gt;0,'De la BASE'!F138,'De la BASE'!F138+0.001)</f>
        <v>0.6561184</v>
      </c>
      <c r="G142" s="15">
        <v>19025</v>
      </c>
    </row>
    <row r="143" spans="1:7" ht="12.75">
      <c r="A143" s="30" t="str">
        <f>'De la BASE'!A139</f>
        <v>316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0.3994022</v>
      </c>
      <c r="F143" s="9">
        <f>IF('De la BASE'!F139&gt;0,'De la BASE'!F139,'De la BASE'!F139+0.001)</f>
        <v>1.2136732</v>
      </c>
      <c r="G143" s="15">
        <v>19054</v>
      </c>
    </row>
    <row r="144" spans="1:7" ht="12.75">
      <c r="A144" s="30" t="str">
        <f>'De la BASE'!A140</f>
        <v>316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0.510224</v>
      </c>
      <c r="F144" s="9">
        <f>IF('De la BASE'!F140&gt;0,'De la BASE'!F140,'De la BASE'!F140+0.001)</f>
        <v>1.551264</v>
      </c>
      <c r="G144" s="15">
        <v>19085</v>
      </c>
    </row>
    <row r="145" spans="1:7" ht="12.75">
      <c r="A145" s="30" t="str">
        <f>'De la BASE'!A141</f>
        <v>316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0.3258764</v>
      </c>
      <c r="F145" s="9">
        <f>IF('De la BASE'!F141&gt;0,'De la BASE'!F141,'De la BASE'!F141+0.001)</f>
        <v>0.944365</v>
      </c>
      <c r="G145" s="15">
        <v>19115</v>
      </c>
    </row>
    <row r="146" spans="1:7" ht="12.75">
      <c r="A146" s="30" t="str">
        <f>'De la BASE'!A142</f>
        <v>316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0.6713601</v>
      </c>
      <c r="F146" s="9">
        <f>IF('De la BASE'!F142&gt;0,'De la BASE'!F142,'De la BASE'!F142+0.001)</f>
        <v>1.9153759</v>
      </c>
      <c r="G146" s="15">
        <v>19146</v>
      </c>
    </row>
    <row r="147" spans="1:7" ht="12.75">
      <c r="A147" s="30" t="str">
        <f>'De la BASE'!A143</f>
        <v>316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0.5482455</v>
      </c>
      <c r="F147" s="9">
        <f>IF('De la BASE'!F143&gt;0,'De la BASE'!F143,'De la BASE'!F143+0.001)</f>
        <v>1.7256855</v>
      </c>
      <c r="G147" s="15">
        <v>19176</v>
      </c>
    </row>
    <row r="148" spans="1:7" ht="12.75">
      <c r="A148" s="30" t="str">
        <f>'De la BASE'!A144</f>
        <v>316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0.0265958</v>
      </c>
      <c r="F148" s="9">
        <f>IF('De la BASE'!F144&gt;0,'De la BASE'!F144,'De la BASE'!F144+0.001)</f>
        <v>0.07520299999999999</v>
      </c>
      <c r="G148" s="15">
        <v>19207</v>
      </c>
    </row>
    <row r="149" spans="1:7" ht="12.75">
      <c r="A149" s="30" t="str">
        <f>'De la BASE'!A145</f>
        <v>316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0.2256507</v>
      </c>
      <c r="F149" s="9">
        <f>IF('De la BASE'!F145&gt;0,'De la BASE'!F145,'De la BASE'!F145+0.001)</f>
        <v>0.6445464000000001</v>
      </c>
      <c r="G149" s="15">
        <v>19238</v>
      </c>
    </row>
    <row r="150" spans="1:7" ht="12.75">
      <c r="A150" s="30" t="str">
        <f>'De la BASE'!A146</f>
        <v>316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0.1965452</v>
      </c>
      <c r="F150" s="9">
        <f>IF('De la BASE'!F146&gt;0,'De la BASE'!F146,'De la BASE'!F146+0.001)</f>
        <v>0.5683560999999999</v>
      </c>
      <c r="G150" s="15">
        <v>19268</v>
      </c>
    </row>
    <row r="151" spans="1:7" ht="12.75">
      <c r="A151" s="30" t="str">
        <f>'De la BASE'!A147</f>
        <v>316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0.026429</v>
      </c>
      <c r="F151" s="9">
        <f>IF('De la BASE'!F147&gt;0,'De la BASE'!F147,'De la BASE'!F147+0.001)</f>
        <v>0.08014299999999999</v>
      </c>
      <c r="G151" s="15">
        <v>19299</v>
      </c>
    </row>
    <row r="152" spans="1:7" ht="12.75">
      <c r="A152" s="30" t="str">
        <f>'De la BASE'!A148</f>
        <v>316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0.3666324</v>
      </c>
      <c r="F152" s="9">
        <f>IF('De la BASE'!F148&gt;0,'De la BASE'!F148,'De la BASE'!F148+0.001)</f>
        <v>1.1066244</v>
      </c>
      <c r="G152" s="15">
        <v>19329</v>
      </c>
    </row>
    <row r="153" spans="1:7" ht="12.75">
      <c r="A153" s="30" t="str">
        <f>'De la BASE'!A149</f>
        <v>316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0.0655422</v>
      </c>
      <c r="F153" s="9">
        <f>IF('De la BASE'!F149&gt;0,'De la BASE'!F149,'De la BASE'!F149+0.001)</f>
        <v>0.18695489999999998</v>
      </c>
      <c r="G153" s="15">
        <v>19360</v>
      </c>
    </row>
    <row r="154" spans="1:7" ht="12.75">
      <c r="A154" s="30" t="str">
        <f>'De la BASE'!A150</f>
        <v>316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0.4154856</v>
      </c>
      <c r="F154" s="9">
        <f>IF('De la BASE'!F150&gt;0,'De la BASE'!F150,'De la BASE'!F150+0.001)</f>
        <v>1.1935552</v>
      </c>
      <c r="G154" s="15">
        <v>19391</v>
      </c>
    </row>
    <row r="155" spans="1:7" ht="12.75">
      <c r="A155" s="30" t="str">
        <f>'De la BASE'!A151</f>
        <v>316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0.1265888</v>
      </c>
      <c r="F155" s="9">
        <f>IF('De la BASE'!F151&gt;0,'De la BASE'!F151,'De la BASE'!F151+0.001)</f>
        <v>0.3627793</v>
      </c>
      <c r="G155" s="15">
        <v>19419</v>
      </c>
    </row>
    <row r="156" spans="1:7" ht="12.75">
      <c r="A156" s="30" t="str">
        <f>'De la BASE'!A152</f>
        <v>316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0.561849</v>
      </c>
      <c r="F156" s="9">
        <f>IF('De la BASE'!F152&gt;0,'De la BASE'!F152,'De la BASE'!F152+0.001)</f>
        <v>1.7210322</v>
      </c>
      <c r="G156" s="15">
        <v>19450</v>
      </c>
    </row>
    <row r="157" spans="1:7" ht="12.75">
      <c r="A157" s="30" t="str">
        <f>'De la BASE'!A153</f>
        <v>316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0.4595485</v>
      </c>
      <c r="F157" s="9">
        <f>IF('De la BASE'!F153&gt;0,'De la BASE'!F153,'De la BASE'!F153+0.001)</f>
        <v>1.306711</v>
      </c>
      <c r="G157" s="15">
        <v>19480</v>
      </c>
    </row>
    <row r="158" spans="1:7" ht="12.75">
      <c r="A158" s="30" t="str">
        <f>'De la BASE'!A154</f>
        <v>316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0.8152725</v>
      </c>
      <c r="F158" s="9">
        <f>IF('De la BASE'!F154&gt;0,'De la BASE'!F154,'De la BASE'!F154+0.001)</f>
        <v>3.1585986</v>
      </c>
      <c r="G158" s="15">
        <v>19511</v>
      </c>
    </row>
    <row r="159" spans="1:7" ht="12.75">
      <c r="A159" s="30" t="str">
        <f>'De la BASE'!A155</f>
        <v>316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0.5028339</v>
      </c>
      <c r="F159" s="9">
        <f>IF('De la BASE'!F155&gt;0,'De la BASE'!F155,'De la BASE'!F155+0.001)</f>
        <v>1.4983374</v>
      </c>
      <c r="G159" s="15">
        <v>19541</v>
      </c>
    </row>
    <row r="160" spans="1:7" ht="12.75">
      <c r="A160" s="30" t="str">
        <f>'De la BASE'!A156</f>
        <v>316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0.3151029</v>
      </c>
      <c r="F160" s="9">
        <f>IF('De la BASE'!F156&gt;0,'De la BASE'!F156,'De la BASE'!F156+0.001)</f>
        <v>0.9525306</v>
      </c>
      <c r="G160" s="15">
        <v>19572</v>
      </c>
    </row>
    <row r="161" spans="1:7" ht="12.75">
      <c r="A161" s="30" t="str">
        <f>'De la BASE'!A157</f>
        <v>316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0.22077</v>
      </c>
      <c r="F161" s="9">
        <f>IF('De la BASE'!F157&gt;0,'De la BASE'!F157,'De la BASE'!F157+0.001)</f>
        <v>0.6743520000000001</v>
      </c>
      <c r="G161" s="15">
        <v>19603</v>
      </c>
    </row>
    <row r="162" spans="1:7" ht="12.75">
      <c r="A162" s="30" t="str">
        <f>'De la BASE'!A158</f>
        <v>316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0.6175746</v>
      </c>
      <c r="F162" s="9">
        <f>IF('De la BASE'!F158&gt;0,'De la BASE'!F158,'De la BASE'!F158+0.001)</f>
        <v>2.7637992</v>
      </c>
      <c r="G162" s="15">
        <v>19633</v>
      </c>
    </row>
    <row r="163" spans="1:7" ht="12.75">
      <c r="A163" s="30" t="str">
        <f>'De la BASE'!A159</f>
        <v>316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0.4782933</v>
      </c>
      <c r="F163" s="9">
        <f>IF('De la BASE'!F159&gt;0,'De la BASE'!F159,'De la BASE'!F159+0.001)</f>
        <v>1.3910418</v>
      </c>
      <c r="G163" s="15">
        <v>19664</v>
      </c>
    </row>
    <row r="164" spans="1:7" ht="12.75">
      <c r="A164" s="30" t="str">
        <f>'De la BASE'!A160</f>
        <v>316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0.5414054</v>
      </c>
      <c r="F164" s="9">
        <f>IF('De la BASE'!F160&gt;0,'De la BASE'!F160,'De la BASE'!F160+0.001)</f>
        <v>1.6981282000000002</v>
      </c>
      <c r="G164" s="15">
        <v>19694</v>
      </c>
    </row>
    <row r="165" spans="1:7" ht="12.75">
      <c r="A165" s="30" t="str">
        <f>'De la BASE'!A161</f>
        <v>316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0.2338835</v>
      </c>
      <c r="F165" s="9">
        <f>IF('De la BASE'!F161&gt;0,'De la BASE'!F161,'De la BASE'!F161+0.001)</f>
        <v>0.6823235999999999</v>
      </c>
      <c r="G165" s="15">
        <v>19725</v>
      </c>
    </row>
    <row r="166" spans="1:7" ht="12.75">
      <c r="A166" s="30" t="str">
        <f>'De la BASE'!A162</f>
        <v>316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0.34768</v>
      </c>
      <c r="F166" s="9">
        <f>IF('De la BASE'!F162&gt;0,'De la BASE'!F162,'De la BASE'!F162+0.001)</f>
        <v>1.0358239999999999</v>
      </c>
      <c r="G166" s="15">
        <v>19756</v>
      </c>
    </row>
    <row r="167" spans="1:7" ht="12.75">
      <c r="A167" s="30" t="str">
        <f>'De la BASE'!A163</f>
        <v>316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0.6595751</v>
      </c>
      <c r="F167" s="9">
        <f>IF('De la BASE'!F163&gt;0,'De la BASE'!F163,'De la BASE'!F163+0.001)</f>
        <v>2.0883395</v>
      </c>
      <c r="G167" s="15">
        <v>19784</v>
      </c>
    </row>
    <row r="168" spans="1:7" ht="12.75">
      <c r="A168" s="30" t="str">
        <f>'De la BASE'!A164</f>
        <v>316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0.5575692</v>
      </c>
      <c r="F168" s="9">
        <f>IF('De la BASE'!F164&gt;0,'De la BASE'!F164,'De la BASE'!F164+0.001)</f>
        <v>1.598852</v>
      </c>
      <c r="G168" s="15">
        <v>19815</v>
      </c>
    </row>
    <row r="169" spans="1:7" ht="12.75">
      <c r="A169" s="30" t="str">
        <f>'De la BASE'!A165</f>
        <v>316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0.6372612</v>
      </c>
      <c r="F169" s="9">
        <f>IF('De la BASE'!F165&gt;0,'De la BASE'!F165,'De la BASE'!F165+0.001)</f>
        <v>2.0008331999999998</v>
      </c>
      <c r="G169" s="15">
        <v>19845</v>
      </c>
    </row>
    <row r="170" spans="1:7" ht="12.75">
      <c r="A170" s="30" t="str">
        <f>'De la BASE'!A166</f>
        <v>316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0.999396</v>
      </c>
      <c r="F170" s="9">
        <f>IF('De la BASE'!F166&gt;0,'De la BASE'!F166,'De la BASE'!F166+0.001)</f>
        <v>2.952464</v>
      </c>
      <c r="G170" s="15">
        <v>19876</v>
      </c>
    </row>
    <row r="171" spans="1:7" ht="12.75">
      <c r="A171" s="30" t="str">
        <f>'De la BASE'!A167</f>
        <v>316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0.5936015</v>
      </c>
      <c r="F171" s="9">
        <f>IF('De la BASE'!F167&gt;0,'De la BASE'!F167,'De la BASE'!F167+0.001)</f>
        <v>1.727487</v>
      </c>
      <c r="G171" s="15">
        <v>19906</v>
      </c>
    </row>
    <row r="172" spans="1:7" ht="12.75">
      <c r="A172" s="30" t="str">
        <f>'De la BASE'!A168</f>
        <v>316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0.2880954</v>
      </c>
      <c r="F172" s="9">
        <f>IF('De la BASE'!F168&gt;0,'De la BASE'!F168,'De la BASE'!F168+0.001)</f>
        <v>0.846732</v>
      </c>
      <c r="G172" s="15">
        <v>19937</v>
      </c>
    </row>
    <row r="173" spans="1:7" ht="12.75">
      <c r="A173" s="30" t="str">
        <f>'De la BASE'!A169</f>
        <v>316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0.062524</v>
      </c>
      <c r="F173" s="9">
        <f>IF('De la BASE'!F169&gt;0,'De la BASE'!F169,'De la BASE'!F169+0.001)</f>
        <v>0.185108</v>
      </c>
      <c r="G173" s="15">
        <v>19968</v>
      </c>
    </row>
    <row r="174" spans="1:7" ht="12.75">
      <c r="A174" s="30" t="str">
        <f>'De la BASE'!A170</f>
        <v>316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0.2718009</v>
      </c>
      <c r="F174" s="9">
        <f>IF('De la BASE'!F170&gt;0,'De la BASE'!F170,'De la BASE'!F170+0.001)</f>
        <v>0.7988463</v>
      </c>
      <c r="G174" s="15">
        <v>19998</v>
      </c>
    </row>
    <row r="175" spans="1:7" ht="12.75">
      <c r="A175" s="30" t="str">
        <f>'De la BASE'!A171</f>
        <v>316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0.8382186</v>
      </c>
      <c r="F175" s="9">
        <f>IF('De la BASE'!F171&gt;0,'De la BASE'!F171,'De la BASE'!F171+0.001)</f>
        <v>2.9476692</v>
      </c>
      <c r="G175" s="15">
        <v>20029</v>
      </c>
    </row>
    <row r="176" spans="1:7" ht="12.75">
      <c r="A176" s="30" t="str">
        <f>'De la BASE'!A172</f>
        <v>316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0.2454859</v>
      </c>
      <c r="F176" s="9">
        <f>IF('De la BASE'!F172&gt;0,'De la BASE'!F172,'De la BASE'!F172+0.001)</f>
        <v>0.6961746</v>
      </c>
      <c r="G176" s="15">
        <v>20059</v>
      </c>
    </row>
    <row r="177" spans="1:7" ht="12.75">
      <c r="A177" s="30" t="str">
        <f>'De la BASE'!A173</f>
        <v>316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0.2165424</v>
      </c>
      <c r="F177" s="9">
        <f>IF('De la BASE'!F173&gt;0,'De la BASE'!F173,'De la BASE'!F173+0.001)</f>
        <v>0.690288</v>
      </c>
      <c r="G177" s="15">
        <v>20090</v>
      </c>
    </row>
    <row r="178" spans="1:7" ht="12.75">
      <c r="A178" s="30" t="str">
        <f>'De la BASE'!A174</f>
        <v>316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0.544782</v>
      </c>
      <c r="F178" s="9">
        <f>IF('De la BASE'!F174&gt;0,'De la BASE'!F174,'De la BASE'!F174+0.001)</f>
        <v>1.5416414999999999</v>
      </c>
      <c r="G178" s="15">
        <v>20121</v>
      </c>
    </row>
    <row r="179" spans="1:7" ht="12.75">
      <c r="A179" s="30" t="str">
        <f>'De la BASE'!A175</f>
        <v>316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0.3695494</v>
      </c>
      <c r="F179" s="9">
        <f>IF('De la BASE'!F175&gt;0,'De la BASE'!F175,'De la BASE'!F175+0.001)</f>
        <v>1.0466148</v>
      </c>
      <c r="G179" s="15">
        <v>20149</v>
      </c>
    </row>
    <row r="180" spans="1:7" ht="12.75">
      <c r="A180" s="30" t="str">
        <f>'De la BASE'!A176</f>
        <v>316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0.9240078</v>
      </c>
      <c r="F180" s="9">
        <f>IF('De la BASE'!F176&gt;0,'De la BASE'!F176,'De la BASE'!F176+0.001)</f>
        <v>2.6887506</v>
      </c>
      <c r="G180" s="15">
        <v>20180</v>
      </c>
    </row>
    <row r="181" spans="1:7" ht="12.75">
      <c r="A181" s="30" t="str">
        <f>'De la BASE'!A177</f>
        <v>316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0.8195652</v>
      </c>
      <c r="F181" s="9">
        <f>IF('De la BASE'!F177&gt;0,'De la BASE'!F177,'De la BASE'!F177+0.001)</f>
        <v>2.3792424</v>
      </c>
      <c r="G181" s="15">
        <v>20210</v>
      </c>
    </row>
    <row r="182" spans="1:7" ht="12.75">
      <c r="A182" s="30" t="str">
        <f>'De la BASE'!A178</f>
        <v>316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0.466272</v>
      </c>
      <c r="F182" s="9">
        <f>IF('De la BASE'!F178&gt;0,'De la BASE'!F178,'De la BASE'!F178+0.001)</f>
        <v>1.3494365</v>
      </c>
      <c r="G182" s="15">
        <v>20241</v>
      </c>
    </row>
    <row r="183" spans="1:7" ht="12.75">
      <c r="A183" s="30" t="str">
        <f>'De la BASE'!A179</f>
        <v>316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0.2168532</v>
      </c>
      <c r="F183" s="9">
        <f>IF('De la BASE'!F179&gt;0,'De la BASE'!F179,'De la BASE'!F179+0.001)</f>
        <v>0.6183459</v>
      </c>
      <c r="G183" s="15">
        <v>20271</v>
      </c>
    </row>
    <row r="184" spans="1:7" ht="12.75">
      <c r="A184" s="30" t="str">
        <f>'De la BASE'!A180</f>
        <v>316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0.221656</v>
      </c>
      <c r="F184" s="9">
        <f>IF('De la BASE'!F180&gt;0,'De la BASE'!F180,'De la BASE'!F180+0.001)</f>
        <v>0.642103</v>
      </c>
      <c r="G184" s="15">
        <v>20302</v>
      </c>
    </row>
    <row r="185" spans="1:7" ht="12.75">
      <c r="A185" s="30" t="str">
        <f>'De la BASE'!A181</f>
        <v>316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0.0055261</v>
      </c>
      <c r="F185" s="9">
        <f>IF('De la BASE'!F181&gt;0,'De la BASE'!F181,'De la BASE'!F181+0.001)</f>
        <v>0.016235199999999998</v>
      </c>
      <c r="G185" s="15">
        <v>20333</v>
      </c>
    </row>
    <row r="186" spans="1:7" ht="12.75">
      <c r="A186" s="30" t="str">
        <f>'De la BASE'!A182</f>
        <v>316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0.258986</v>
      </c>
      <c r="F186" s="9">
        <f>IF('De la BASE'!F182&gt;0,'De la BASE'!F182,'De la BASE'!F182+0.001)</f>
        <v>0.9270845</v>
      </c>
      <c r="G186" s="15">
        <v>20363</v>
      </c>
    </row>
    <row r="187" spans="1:7" ht="12.75">
      <c r="A187" s="30" t="str">
        <f>'De la BASE'!A183</f>
        <v>316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0.3339343</v>
      </c>
      <c r="F187" s="9">
        <f>IF('De la BASE'!F183&gt;0,'De la BASE'!F183,'De la BASE'!F183+0.001)</f>
        <v>0.9923963000000001</v>
      </c>
      <c r="G187" s="15">
        <v>20394</v>
      </c>
    </row>
    <row r="188" spans="1:7" ht="12.75">
      <c r="A188" s="30" t="str">
        <f>'De la BASE'!A184</f>
        <v>316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0.7714113</v>
      </c>
      <c r="F188" s="9">
        <f>IF('De la BASE'!F184&gt;0,'De la BASE'!F184,'De la BASE'!F184+0.001)</f>
        <v>2.8805864999999997</v>
      </c>
      <c r="G188" s="15">
        <v>20424</v>
      </c>
    </row>
    <row r="189" spans="1:7" ht="12.75">
      <c r="A189" s="30" t="str">
        <f>'De la BASE'!A185</f>
        <v>316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1.1466078</v>
      </c>
      <c r="F189" s="9">
        <f>IF('De la BASE'!F185&gt;0,'De la BASE'!F185,'De la BASE'!F185+0.001)</f>
        <v>3.7020413999999997</v>
      </c>
      <c r="G189" s="15">
        <v>20455</v>
      </c>
    </row>
    <row r="190" spans="1:7" ht="12.75">
      <c r="A190" s="30" t="str">
        <f>'De la BASE'!A186</f>
        <v>316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0.5593588</v>
      </c>
      <c r="F190" s="9">
        <f>IF('De la BASE'!F186&gt;0,'De la BASE'!F186,'De la BASE'!F186+0.001)</f>
        <v>1.5922244</v>
      </c>
      <c r="G190" s="15">
        <v>20486</v>
      </c>
    </row>
    <row r="191" spans="1:7" ht="12.75">
      <c r="A191" s="30" t="str">
        <f>'De la BASE'!A187</f>
        <v>316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1.9176427</v>
      </c>
      <c r="F191" s="9">
        <f>IF('De la BASE'!F187&gt;0,'De la BASE'!F187,'De la BASE'!F187+0.001)</f>
        <v>5.9131488999999995</v>
      </c>
      <c r="G191" s="15">
        <v>20515</v>
      </c>
    </row>
    <row r="192" spans="1:7" ht="12.75">
      <c r="A192" s="30" t="str">
        <f>'De la BASE'!A188</f>
        <v>316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1.5482896</v>
      </c>
      <c r="F192" s="9">
        <f>IF('De la BASE'!F188&gt;0,'De la BASE'!F188,'De la BASE'!F188+0.001)</f>
        <v>4.47733</v>
      </c>
      <c r="G192" s="15">
        <v>20546</v>
      </c>
    </row>
    <row r="193" spans="1:7" ht="12.75">
      <c r="A193" s="30" t="str">
        <f>'De la BASE'!A189</f>
        <v>316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1.6643796</v>
      </c>
      <c r="F193" s="9">
        <f>IF('De la BASE'!F189&gt;0,'De la BASE'!F189,'De la BASE'!F189+0.001)</f>
        <v>5.5717323</v>
      </c>
      <c r="G193" s="15">
        <v>20576</v>
      </c>
    </row>
    <row r="194" spans="1:7" ht="12.75">
      <c r="A194" s="30" t="str">
        <f>'De la BASE'!A190</f>
        <v>316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1.2835448</v>
      </c>
      <c r="F194" s="9">
        <f>IF('De la BASE'!F190&gt;0,'De la BASE'!F190,'De la BASE'!F190+0.001)</f>
        <v>3.7652680000000003</v>
      </c>
      <c r="G194" s="15">
        <v>20607</v>
      </c>
    </row>
    <row r="195" spans="1:7" ht="12.75">
      <c r="A195" s="30" t="str">
        <f>'De la BASE'!A191</f>
        <v>316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1.1222232</v>
      </c>
      <c r="F195" s="9">
        <f>IF('De la BASE'!F191&gt;0,'De la BASE'!F191,'De la BASE'!F191+0.001)</f>
        <v>3.3401494</v>
      </c>
      <c r="G195" s="15">
        <v>20637</v>
      </c>
    </row>
    <row r="196" spans="1:7" ht="12.75">
      <c r="A196" s="30" t="str">
        <f>'De la BASE'!A192</f>
        <v>316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0.720274</v>
      </c>
      <c r="F196" s="9">
        <f>IF('De la BASE'!F192&gt;0,'De la BASE'!F192,'De la BASE'!F192+0.001)</f>
        <v>2.1695</v>
      </c>
      <c r="G196" s="15">
        <v>20668</v>
      </c>
    </row>
    <row r="197" spans="1:7" ht="12.75">
      <c r="A197" s="30" t="str">
        <f>'De la BASE'!A193</f>
        <v>316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0.5386273</v>
      </c>
      <c r="F197" s="9">
        <f>IF('De la BASE'!F193&gt;0,'De la BASE'!F193,'De la BASE'!F193+0.001)</f>
        <v>1.6553863</v>
      </c>
      <c r="G197" s="15">
        <v>20699</v>
      </c>
    </row>
    <row r="198" spans="1:7" ht="12.75">
      <c r="A198" s="30" t="str">
        <f>'De la BASE'!A194</f>
        <v>316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0.4466352</v>
      </c>
      <c r="F198" s="9">
        <f>IF('De la BASE'!F194&gt;0,'De la BASE'!F194,'De la BASE'!F194+0.001)</f>
        <v>1.3411359999999999</v>
      </c>
      <c r="G198" s="15">
        <v>20729</v>
      </c>
    </row>
    <row r="199" spans="1:7" ht="12.75">
      <c r="A199" s="30" t="str">
        <f>'De la BASE'!A195</f>
        <v>316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0.2628483</v>
      </c>
      <c r="F199" s="9">
        <f>IF('De la BASE'!F195&gt;0,'De la BASE'!F195,'De la BASE'!F195+0.001)</f>
        <v>0.7960953</v>
      </c>
      <c r="G199" s="15">
        <v>20760</v>
      </c>
    </row>
    <row r="200" spans="1:7" ht="12.75">
      <c r="A200" s="30" t="str">
        <f>'De la BASE'!A196</f>
        <v>316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0.2249155</v>
      </c>
      <c r="F200" s="9">
        <f>IF('De la BASE'!F196&gt;0,'De la BASE'!F196,'De la BASE'!F196+0.001)</f>
        <v>0.6741427</v>
      </c>
      <c r="G200" s="15">
        <v>20790</v>
      </c>
    </row>
    <row r="201" spans="1:7" ht="12.75">
      <c r="A201" s="30" t="str">
        <f>'De la BASE'!A197</f>
        <v>316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0.0962964</v>
      </c>
      <c r="F201" s="9">
        <f>IF('De la BASE'!F197&gt;0,'De la BASE'!F197,'De la BASE'!F197+0.001)</f>
        <v>0.28854029999999997</v>
      </c>
      <c r="G201" s="15">
        <v>20821</v>
      </c>
    </row>
    <row r="202" spans="1:7" ht="12.75">
      <c r="A202" s="30" t="str">
        <f>'De la BASE'!A198</f>
        <v>316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0.073044</v>
      </c>
      <c r="F202" s="9">
        <f>IF('De la BASE'!F198&gt;0,'De la BASE'!F198,'De la BASE'!F198+0.001)</f>
        <v>0.22176970000000001</v>
      </c>
      <c r="G202" s="15">
        <v>20852</v>
      </c>
    </row>
    <row r="203" spans="1:7" ht="12.75">
      <c r="A203" s="30" t="str">
        <f>'De la BASE'!A199</f>
        <v>316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0.3554926</v>
      </c>
      <c r="F203" s="9">
        <f>IF('De la BASE'!F199&gt;0,'De la BASE'!F199,'De la BASE'!F199+0.001)</f>
        <v>1.0168392</v>
      </c>
      <c r="G203" s="15">
        <v>20880</v>
      </c>
    </row>
    <row r="204" spans="1:7" ht="12.75">
      <c r="A204" s="30" t="str">
        <f>'De la BASE'!A200</f>
        <v>316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0.1501331</v>
      </c>
      <c r="F204" s="9">
        <f>IF('De la BASE'!F200&gt;0,'De la BASE'!F200,'De la BASE'!F200+0.001)</f>
        <v>0.43362100000000003</v>
      </c>
      <c r="G204" s="15">
        <v>20911</v>
      </c>
    </row>
    <row r="205" spans="1:7" ht="12.75">
      <c r="A205" s="30" t="str">
        <f>'De la BASE'!A201</f>
        <v>316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0.1911975</v>
      </c>
      <c r="F205" s="9">
        <f>IF('De la BASE'!F201&gt;0,'De la BASE'!F201,'De la BASE'!F201+0.001)</f>
        <v>0.5977075000000001</v>
      </c>
      <c r="G205" s="15">
        <v>20941</v>
      </c>
    </row>
    <row r="206" spans="1:7" ht="12.75">
      <c r="A206" s="30" t="str">
        <f>'De la BASE'!A202</f>
        <v>316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0.527571</v>
      </c>
      <c r="F206" s="9">
        <f>IF('De la BASE'!F202&gt;0,'De la BASE'!F202,'De la BASE'!F202+0.001)</f>
        <v>1.534533</v>
      </c>
      <c r="G206" s="15">
        <v>20972</v>
      </c>
    </row>
    <row r="207" spans="1:7" ht="12.75">
      <c r="A207" s="30" t="str">
        <f>'De la BASE'!A203</f>
        <v>316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0.500304</v>
      </c>
      <c r="F207" s="9">
        <f>IF('De la BASE'!F203&gt;0,'De la BASE'!F203,'De la BASE'!F203+0.001)</f>
        <v>1.44433</v>
      </c>
      <c r="G207" s="15">
        <v>21002</v>
      </c>
    </row>
    <row r="208" spans="1:7" ht="12.75">
      <c r="A208" s="30" t="str">
        <f>'De la BASE'!A204</f>
        <v>316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0.31878</v>
      </c>
      <c r="F208" s="9">
        <f>IF('De la BASE'!F204&gt;0,'De la BASE'!F204,'De la BASE'!F204+0.001)</f>
        <v>0.9278775000000001</v>
      </c>
      <c r="G208" s="15">
        <v>21033</v>
      </c>
    </row>
    <row r="209" spans="1:7" ht="12.75">
      <c r="A209" s="30" t="str">
        <f>'De la BASE'!A205</f>
        <v>316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0.0199898</v>
      </c>
      <c r="F209" s="9">
        <f>IF('De la BASE'!F205&gt;0,'De la BASE'!F205,'De la BASE'!F205+0.001)</f>
        <v>0.0587248</v>
      </c>
      <c r="G209" s="15">
        <v>21064</v>
      </c>
    </row>
    <row r="210" spans="1:7" ht="12.75">
      <c r="A210" s="30" t="str">
        <f>'De la BASE'!A206</f>
        <v>316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0.0635872</v>
      </c>
      <c r="F210" s="9">
        <f>IF('De la BASE'!F206&gt;0,'De la BASE'!F206,'De la BASE'!F206+0.001)</f>
        <v>0.1907616</v>
      </c>
      <c r="G210" s="15">
        <v>21094</v>
      </c>
    </row>
    <row r="211" spans="1:7" ht="12.75">
      <c r="A211" s="30" t="str">
        <f>'De la BASE'!A207</f>
        <v>316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0.107401</v>
      </c>
      <c r="F211" s="9">
        <f>IF('De la BASE'!F207&gt;0,'De la BASE'!F207,'De la BASE'!F207+0.001)</f>
        <v>0.3121041</v>
      </c>
      <c r="G211" s="15">
        <v>21125</v>
      </c>
    </row>
    <row r="212" spans="1:7" ht="12.75">
      <c r="A212" s="30" t="str">
        <f>'De la BASE'!A208</f>
        <v>316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0.1006043</v>
      </c>
      <c r="F212" s="9">
        <f>IF('De la BASE'!F208&gt;0,'De la BASE'!F208,'De la BASE'!F208+0.001)</f>
        <v>0.2965922</v>
      </c>
      <c r="G212" s="15">
        <v>21155</v>
      </c>
    </row>
    <row r="213" spans="1:7" ht="12.75">
      <c r="A213" s="30" t="str">
        <f>'De la BASE'!A209</f>
        <v>316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0.1873447</v>
      </c>
      <c r="F213" s="9">
        <f>IF('De la BASE'!F209&gt;0,'De la BASE'!F209,'De la BASE'!F209+0.001)</f>
        <v>0.5781043</v>
      </c>
      <c r="G213" s="15">
        <v>21186</v>
      </c>
    </row>
    <row r="214" spans="1:7" ht="12.75">
      <c r="A214" s="30" t="str">
        <f>'De la BASE'!A210</f>
        <v>316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0.3803415</v>
      </c>
      <c r="F214" s="9">
        <f>IF('De la BASE'!F210&gt;0,'De la BASE'!F210,'De la BASE'!F210+0.001)</f>
        <v>1.127007</v>
      </c>
      <c r="G214" s="15">
        <v>21217</v>
      </c>
    </row>
    <row r="215" spans="1:7" ht="12.75">
      <c r="A215" s="30" t="str">
        <f>'De la BASE'!A211</f>
        <v>316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0.254388</v>
      </c>
      <c r="F215" s="9">
        <f>IF('De la BASE'!F211&gt;0,'De la BASE'!F211,'De la BASE'!F211+0.001)</f>
        <v>0.7678424</v>
      </c>
      <c r="G215" s="15">
        <v>21245</v>
      </c>
    </row>
    <row r="216" spans="1:7" ht="12.75">
      <c r="A216" s="30" t="str">
        <f>'De la BASE'!A212</f>
        <v>316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0.1997688</v>
      </c>
      <c r="F216" s="9">
        <f>IF('De la BASE'!F212&gt;0,'De la BASE'!F212,'De la BASE'!F212+0.001)</f>
        <v>0.5649995999999999</v>
      </c>
      <c r="G216" s="15">
        <v>21276</v>
      </c>
    </row>
    <row r="217" spans="1:7" ht="12.75">
      <c r="A217" s="30" t="str">
        <f>'De la BASE'!A213</f>
        <v>316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0.5682922</v>
      </c>
      <c r="F217" s="9">
        <f>IF('De la BASE'!F213&gt;0,'De la BASE'!F213,'De la BASE'!F213+0.001)</f>
        <v>1.6347268000000001</v>
      </c>
      <c r="G217" s="15">
        <v>21306</v>
      </c>
    </row>
    <row r="218" spans="1:7" ht="12.75">
      <c r="A218" s="30" t="str">
        <f>'De la BASE'!A214</f>
        <v>316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1.0500896</v>
      </c>
      <c r="F218" s="9">
        <f>IF('De la BASE'!F214&gt;0,'De la BASE'!F214,'De la BASE'!F214+0.001)</f>
        <v>3.2009488</v>
      </c>
      <c r="G218" s="15">
        <v>21337</v>
      </c>
    </row>
    <row r="219" spans="1:7" ht="12.75">
      <c r="A219" s="30" t="str">
        <f>'De la BASE'!A215</f>
        <v>316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0.5563215</v>
      </c>
      <c r="F219" s="9">
        <f>IF('De la BASE'!F215&gt;0,'De la BASE'!F215,'De la BASE'!F215+0.001)</f>
        <v>1.577016</v>
      </c>
      <c r="G219" s="15">
        <v>21367</v>
      </c>
    </row>
    <row r="220" spans="1:7" ht="12.75">
      <c r="A220" s="30" t="str">
        <f>'De la BASE'!A216</f>
        <v>316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0.4956861</v>
      </c>
      <c r="F220" s="9">
        <f>IF('De la BASE'!F216&gt;0,'De la BASE'!F216,'De la BASE'!F216+0.001)</f>
        <v>1.4157234</v>
      </c>
      <c r="G220" s="15">
        <v>21398</v>
      </c>
    </row>
    <row r="221" spans="1:7" ht="12.75">
      <c r="A221" s="30" t="str">
        <f>'De la BASE'!A217</f>
        <v>316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0.3801546</v>
      </c>
      <c r="F221" s="9">
        <f>IF('De la BASE'!F217&gt;0,'De la BASE'!F217,'De la BASE'!F217+0.001)</f>
        <v>1.0920546</v>
      </c>
      <c r="G221" s="15">
        <v>21429</v>
      </c>
    </row>
    <row r="222" spans="1:7" ht="12.75">
      <c r="A222" s="30" t="str">
        <f>'De la BASE'!A218</f>
        <v>316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0.21742</v>
      </c>
      <c r="F222" s="9">
        <f>IF('De la BASE'!F218&gt;0,'De la BASE'!F218,'De la BASE'!F218+0.001)</f>
        <v>0.6271014</v>
      </c>
      <c r="G222" s="15">
        <v>21459</v>
      </c>
    </row>
    <row r="223" spans="1:7" ht="12.75">
      <c r="A223" s="30" t="str">
        <f>'De la BASE'!A219</f>
        <v>316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0.1206861</v>
      </c>
      <c r="F223" s="9">
        <f>IF('De la BASE'!F219&gt;0,'De la BASE'!F219,'De la BASE'!F219+0.001)</f>
        <v>0.34827569999999997</v>
      </c>
      <c r="G223" s="15">
        <v>21490</v>
      </c>
    </row>
    <row r="224" spans="1:7" ht="12.75">
      <c r="A224" s="30" t="str">
        <f>'De la BASE'!A220</f>
        <v>316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0.8232175</v>
      </c>
      <c r="F224" s="9">
        <f>IF('De la BASE'!F220&gt;0,'De la BASE'!F220,'De la BASE'!F220+0.001)</f>
        <v>3.1235224</v>
      </c>
      <c r="G224" s="15">
        <v>21520</v>
      </c>
    </row>
    <row r="225" spans="1:7" ht="12.75">
      <c r="A225" s="30" t="str">
        <f>'De la BASE'!A221</f>
        <v>316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0.060743</v>
      </c>
      <c r="F225" s="9">
        <f>IF('De la BASE'!F221&gt;0,'De la BASE'!F221,'De la BASE'!F221+0.001)</f>
        <v>0.1745378</v>
      </c>
      <c r="G225" s="15">
        <v>21551</v>
      </c>
    </row>
    <row r="226" spans="1:7" ht="12.75">
      <c r="A226" s="30" t="str">
        <f>'De la BASE'!A222</f>
        <v>316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0.7005621</v>
      </c>
      <c r="F226" s="9">
        <f>IF('De la BASE'!F222&gt;0,'De la BASE'!F222,'De la BASE'!F222+0.001)</f>
        <v>2.0189630999999997</v>
      </c>
      <c r="G226" s="15">
        <v>21582</v>
      </c>
    </row>
    <row r="227" spans="1:7" ht="12.75">
      <c r="A227" s="30" t="str">
        <f>'De la BASE'!A223</f>
        <v>316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0.681576</v>
      </c>
      <c r="F227" s="9">
        <f>IF('De la BASE'!F223&gt;0,'De la BASE'!F223,'De la BASE'!F223+0.001)</f>
        <v>2.0301228</v>
      </c>
      <c r="G227" s="15">
        <v>21610</v>
      </c>
    </row>
    <row r="228" spans="1:7" ht="12.75">
      <c r="A228" s="30" t="str">
        <f>'De la BASE'!A224</f>
        <v>316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0.8994816</v>
      </c>
      <c r="F228" s="9">
        <f>IF('De la BASE'!F224&gt;0,'De la BASE'!F224,'De la BASE'!F224+0.001)</f>
        <v>2.6083328</v>
      </c>
      <c r="G228" s="15">
        <v>21641</v>
      </c>
    </row>
    <row r="229" spans="1:7" ht="12.75">
      <c r="A229" s="30" t="str">
        <f>'De la BASE'!A225</f>
        <v>316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0.9642684</v>
      </c>
      <c r="F229" s="9">
        <f>IF('De la BASE'!F225&gt;0,'De la BASE'!F225,'De la BASE'!F225+0.001)</f>
        <v>2.8620650999999997</v>
      </c>
      <c r="G229" s="15">
        <v>21671</v>
      </c>
    </row>
    <row r="230" spans="1:7" ht="12.75">
      <c r="A230" s="30" t="str">
        <f>'De la BASE'!A226</f>
        <v>316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1.1631334</v>
      </c>
      <c r="F230" s="9">
        <f>IF('De la BASE'!F226&gt;0,'De la BASE'!F226,'De la BASE'!F226+0.001)</f>
        <v>3.3236892000000005</v>
      </c>
      <c r="G230" s="15">
        <v>21702</v>
      </c>
    </row>
    <row r="231" spans="1:7" ht="12.75">
      <c r="A231" s="30" t="str">
        <f>'De la BASE'!A227</f>
        <v>316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0.2665264</v>
      </c>
      <c r="F231" s="9">
        <f>IF('De la BASE'!F227&gt;0,'De la BASE'!F227,'De la BASE'!F227+0.001)</f>
        <v>0.8229272000000001</v>
      </c>
      <c r="G231" s="15">
        <v>21732</v>
      </c>
    </row>
    <row r="232" spans="1:7" ht="12.75">
      <c r="A232" s="30" t="str">
        <f>'De la BASE'!A228</f>
        <v>316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0.0526885</v>
      </c>
      <c r="F232" s="9">
        <f>IF('De la BASE'!F228&gt;0,'De la BASE'!F228,'De la BASE'!F228+0.001)</f>
        <v>0.1537747</v>
      </c>
      <c r="G232" s="15">
        <v>21763</v>
      </c>
    </row>
    <row r="233" spans="1:7" ht="12.75">
      <c r="A233" s="30" t="str">
        <f>'De la BASE'!A229</f>
        <v>316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0.1611207</v>
      </c>
      <c r="F233" s="9">
        <f>IF('De la BASE'!F229&gt;0,'De la BASE'!F229,'De la BASE'!F229+0.001)</f>
        <v>0.5231808</v>
      </c>
      <c r="G233" s="15">
        <v>21794</v>
      </c>
    </row>
    <row r="234" spans="1:7" ht="12.75">
      <c r="A234" s="30" t="str">
        <f>'De la BASE'!A230</f>
        <v>316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0.8321772</v>
      </c>
      <c r="F234" s="9">
        <f>IF('De la BASE'!F230&gt;0,'De la BASE'!F230,'De la BASE'!F230+0.001)</f>
        <v>2.4799617</v>
      </c>
      <c r="G234" s="15">
        <v>21824</v>
      </c>
    </row>
    <row r="235" spans="1:7" ht="12.75">
      <c r="A235" s="30" t="str">
        <f>'De la BASE'!A231</f>
        <v>316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0.9255435</v>
      </c>
      <c r="F235" s="9">
        <f>IF('De la BASE'!F231&gt;0,'De la BASE'!F231,'De la BASE'!F231+0.001)</f>
        <v>2.824143</v>
      </c>
      <c r="G235" s="15">
        <v>21855</v>
      </c>
    </row>
    <row r="236" spans="1:7" ht="12.75">
      <c r="A236" s="30" t="str">
        <f>'De la BASE'!A232</f>
        <v>316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1.4763115</v>
      </c>
      <c r="F236" s="9">
        <f>IF('De la BASE'!F232&gt;0,'De la BASE'!F232,'De la BASE'!F232+0.001)</f>
        <v>5.0547143000000005</v>
      </c>
      <c r="G236" s="15">
        <v>21885</v>
      </c>
    </row>
    <row r="237" spans="1:7" ht="12.75">
      <c r="A237" s="30" t="str">
        <f>'De la BASE'!A233</f>
        <v>316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0.6483985</v>
      </c>
      <c r="F237" s="9">
        <f>IF('De la BASE'!F233&gt;0,'De la BASE'!F233,'De la BASE'!F233+0.001)</f>
        <v>2.0401578000000002</v>
      </c>
      <c r="G237" s="15">
        <v>21916</v>
      </c>
    </row>
    <row r="238" spans="1:7" ht="12.75">
      <c r="A238" s="30" t="str">
        <f>'De la BASE'!A234</f>
        <v>316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1.9740128</v>
      </c>
      <c r="F238" s="9">
        <f>IF('De la BASE'!F234&gt;0,'De la BASE'!F234,'De la BASE'!F234+0.001)</f>
        <v>6.2356</v>
      </c>
      <c r="G238" s="15">
        <v>21947</v>
      </c>
    </row>
    <row r="239" spans="1:7" ht="12.75">
      <c r="A239" s="30" t="str">
        <f>'De la BASE'!A235</f>
        <v>316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3.0537408</v>
      </c>
      <c r="F239" s="9">
        <f>IF('De la BASE'!F235&gt;0,'De la BASE'!F235,'De la BASE'!F235+0.001)</f>
        <v>9.3520812</v>
      </c>
      <c r="G239" s="15">
        <v>21976</v>
      </c>
    </row>
    <row r="240" spans="1:7" ht="12.75">
      <c r="A240" s="30" t="str">
        <f>'De la BASE'!A236</f>
        <v>316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1.8625728</v>
      </c>
      <c r="F240" s="9">
        <f>IF('De la BASE'!F236&gt;0,'De la BASE'!F236,'De la BASE'!F236+0.001)</f>
        <v>5.3522511</v>
      </c>
      <c r="G240" s="15">
        <v>22007</v>
      </c>
    </row>
    <row r="241" spans="1:7" ht="12.75">
      <c r="A241" s="30" t="str">
        <f>'De la BASE'!A237</f>
        <v>316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1.6258458</v>
      </c>
      <c r="F241" s="9">
        <f>IF('De la BASE'!F237&gt;0,'De la BASE'!F237,'De la BASE'!F237+0.001)</f>
        <v>4.7233173</v>
      </c>
      <c r="G241" s="15">
        <v>22037</v>
      </c>
    </row>
    <row r="242" spans="1:7" ht="12.75">
      <c r="A242" s="30" t="str">
        <f>'De la BASE'!A238</f>
        <v>316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0.9887328</v>
      </c>
      <c r="F242" s="9">
        <f>IF('De la BASE'!F238&gt;0,'De la BASE'!F238,'De la BASE'!F238+0.001)</f>
        <v>2.858836</v>
      </c>
      <c r="G242" s="15">
        <v>22068</v>
      </c>
    </row>
    <row r="243" spans="1:7" ht="12.75">
      <c r="A243" s="30" t="str">
        <f>'De la BASE'!A239</f>
        <v>316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0.7723556</v>
      </c>
      <c r="F243" s="9">
        <f>IF('De la BASE'!F239&gt;0,'De la BASE'!F239,'De la BASE'!F239+0.001)</f>
        <v>2.2443634</v>
      </c>
      <c r="G243" s="15">
        <v>22098</v>
      </c>
    </row>
    <row r="244" spans="1:7" ht="12.75">
      <c r="A244" s="30" t="str">
        <f>'De la BASE'!A240</f>
        <v>316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0.3185525</v>
      </c>
      <c r="F244" s="9">
        <f>IF('De la BASE'!F240&gt;0,'De la BASE'!F240,'De la BASE'!F240+0.001)</f>
        <v>0.9316230000000001</v>
      </c>
      <c r="G244" s="15">
        <v>22129</v>
      </c>
    </row>
    <row r="245" spans="1:7" ht="12.75">
      <c r="A245" s="30" t="str">
        <f>'De la BASE'!A241</f>
        <v>316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0.3676004</v>
      </c>
      <c r="F245" s="9">
        <f>IF('De la BASE'!F241&gt;0,'De la BASE'!F241,'De la BASE'!F241+0.001)</f>
        <v>1.0824401</v>
      </c>
      <c r="G245" s="15">
        <v>22160</v>
      </c>
    </row>
    <row r="246" spans="1:7" ht="12.75">
      <c r="A246" s="30" t="str">
        <f>'De la BASE'!A242</f>
        <v>316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2.6304558</v>
      </c>
      <c r="F246" s="9">
        <f>IF('De la BASE'!F242&gt;0,'De la BASE'!F242,'De la BASE'!F242+0.001)</f>
        <v>10.846821599999998</v>
      </c>
      <c r="G246" s="15">
        <v>22190</v>
      </c>
    </row>
    <row r="247" spans="1:7" ht="12.75">
      <c r="A247" s="30" t="str">
        <f>'De la BASE'!A243</f>
        <v>316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1.1102208</v>
      </c>
      <c r="F247" s="9">
        <f>IF('De la BASE'!F243&gt;0,'De la BASE'!F243,'De la BASE'!F243+0.001)</f>
        <v>3.4000512</v>
      </c>
      <c r="G247" s="15">
        <v>22221</v>
      </c>
    </row>
    <row r="248" spans="1:7" ht="12.75">
      <c r="A248" s="30" t="str">
        <f>'De la BASE'!A244</f>
        <v>316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1.0312812</v>
      </c>
      <c r="F248" s="9">
        <f>IF('De la BASE'!F244&gt;0,'De la BASE'!F244,'De la BASE'!F244+0.001)</f>
        <v>3.3314016000000004</v>
      </c>
      <c r="G248" s="15">
        <v>22251</v>
      </c>
    </row>
    <row r="249" spans="1:7" ht="12.75">
      <c r="A249" s="30" t="str">
        <f>'De la BASE'!A245</f>
        <v>316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1.341846</v>
      </c>
      <c r="F249" s="9">
        <f>IF('De la BASE'!F245&gt;0,'De la BASE'!F245,'De la BASE'!F245+0.001)</f>
        <v>4.078998</v>
      </c>
      <c r="G249" s="15">
        <v>22282</v>
      </c>
    </row>
    <row r="250" spans="1:7" ht="12.75">
      <c r="A250" s="30" t="str">
        <f>'De la BASE'!A246</f>
        <v>316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1.384242</v>
      </c>
      <c r="F250" s="9">
        <f>IF('De la BASE'!F246&gt;0,'De la BASE'!F246,'De la BASE'!F246+0.001)</f>
        <v>4.085202</v>
      </c>
      <c r="G250" s="15">
        <v>22313</v>
      </c>
    </row>
    <row r="251" spans="1:7" ht="12.75">
      <c r="A251" s="30" t="str">
        <f>'De la BASE'!A247</f>
        <v>316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1.4405337</v>
      </c>
      <c r="F251" s="9">
        <f>IF('De la BASE'!F247&gt;0,'De la BASE'!F247,'De la BASE'!F247+0.001)</f>
        <v>4.1940176000000005</v>
      </c>
      <c r="G251" s="15">
        <v>22341</v>
      </c>
    </row>
    <row r="252" spans="1:7" ht="12.75">
      <c r="A252" s="30" t="str">
        <f>'De la BASE'!A248</f>
        <v>316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1.7328408</v>
      </c>
      <c r="F252" s="9">
        <f>IF('De la BASE'!F248&gt;0,'De la BASE'!F248,'De la BASE'!F248+0.001)</f>
        <v>5.0523792</v>
      </c>
      <c r="G252" s="15">
        <v>22372</v>
      </c>
    </row>
    <row r="253" spans="1:7" ht="12.75">
      <c r="A253" s="30" t="str">
        <f>'De la BASE'!A249</f>
        <v>316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1.8930552</v>
      </c>
      <c r="F253" s="9">
        <f>IF('De la BASE'!F249&gt;0,'De la BASE'!F249,'De la BASE'!F249+0.001)</f>
        <v>5.4789936</v>
      </c>
      <c r="G253" s="15">
        <v>22402</v>
      </c>
    </row>
    <row r="254" spans="1:7" ht="12.75">
      <c r="A254" s="30" t="str">
        <f>'De la BASE'!A250</f>
        <v>316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0.7153986</v>
      </c>
      <c r="F254" s="9">
        <f>IF('De la BASE'!F250&gt;0,'De la BASE'!F250,'De la BASE'!F250+0.001)</f>
        <v>2.0431299000000003</v>
      </c>
      <c r="G254" s="15">
        <v>22433</v>
      </c>
    </row>
    <row r="255" spans="1:7" ht="12.75">
      <c r="A255" s="30" t="str">
        <f>'De la BASE'!A251</f>
        <v>316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0.593035</v>
      </c>
      <c r="F255" s="9">
        <f>IF('De la BASE'!F251&gt;0,'De la BASE'!F251,'De la BASE'!F251+0.001)</f>
        <v>1.7083694999999999</v>
      </c>
      <c r="G255" s="15">
        <v>22463</v>
      </c>
    </row>
    <row r="256" spans="1:7" ht="12.75">
      <c r="A256" s="30" t="str">
        <f>'De la BASE'!A252</f>
        <v>316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0.2937442</v>
      </c>
      <c r="F256" s="9">
        <f>IF('De la BASE'!F252&gt;0,'De la BASE'!F252,'De la BASE'!F252+0.001)</f>
        <v>0.8489967999999999</v>
      </c>
      <c r="G256" s="15">
        <v>22494</v>
      </c>
    </row>
    <row r="257" spans="1:7" ht="12.75">
      <c r="A257" s="30" t="str">
        <f>'De la BASE'!A253</f>
        <v>316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0.5036471</v>
      </c>
      <c r="F257" s="9">
        <f>IF('De la BASE'!F253&gt;0,'De la BASE'!F253,'De la BASE'!F253+0.001)</f>
        <v>1.6384632</v>
      </c>
      <c r="G257" s="15">
        <v>22525</v>
      </c>
    </row>
    <row r="258" spans="1:7" ht="12.75">
      <c r="A258" s="30" t="str">
        <f>'De la BASE'!A254</f>
        <v>316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0.580788</v>
      </c>
      <c r="F258" s="9">
        <f>IF('De la BASE'!F254&gt;0,'De la BASE'!F254,'De la BASE'!F254+0.001)</f>
        <v>1.7244936</v>
      </c>
      <c r="G258" s="15">
        <v>22555</v>
      </c>
    </row>
    <row r="259" spans="1:7" ht="12.75">
      <c r="A259" s="30" t="str">
        <f>'De la BASE'!A255</f>
        <v>316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1.1291055</v>
      </c>
      <c r="F259" s="9">
        <f>IF('De la BASE'!F255&gt;0,'De la BASE'!F255,'De la BASE'!F255+0.001)</f>
        <v>5.2729800000000004</v>
      </c>
      <c r="G259" s="15">
        <v>22586</v>
      </c>
    </row>
    <row r="260" spans="1:7" ht="12.75">
      <c r="A260" s="30" t="str">
        <f>'De la BASE'!A256</f>
        <v>316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1.3043366</v>
      </c>
      <c r="F260" s="9">
        <f>IF('De la BASE'!F256&gt;0,'De la BASE'!F256,'De la BASE'!F256+0.001)</f>
        <v>4.0077558</v>
      </c>
      <c r="G260" s="15">
        <v>22616</v>
      </c>
    </row>
    <row r="261" spans="1:7" ht="12.75">
      <c r="A261" s="30" t="str">
        <f>'De la BASE'!A257</f>
        <v>316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1.3644768</v>
      </c>
      <c r="F261" s="9">
        <f>IF('De la BASE'!F257&gt;0,'De la BASE'!F257,'De la BASE'!F257+0.001)</f>
        <v>4.4102752</v>
      </c>
      <c r="G261" s="15">
        <v>22647</v>
      </c>
    </row>
    <row r="262" spans="1:7" ht="12.75">
      <c r="A262" s="30" t="str">
        <f>'De la BASE'!A258</f>
        <v>316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3.7105492</v>
      </c>
      <c r="F262" s="9">
        <f>IF('De la BASE'!F258&gt;0,'De la BASE'!F258,'De la BASE'!F258+0.001)</f>
        <v>11.4776816</v>
      </c>
      <c r="G262" s="15">
        <v>22678</v>
      </c>
    </row>
    <row r="263" spans="1:7" ht="12.75">
      <c r="A263" s="30" t="str">
        <f>'De la BASE'!A259</f>
        <v>316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3.2848383</v>
      </c>
      <c r="F263" s="9">
        <f>IF('De la BASE'!F259&gt;0,'De la BASE'!F259,'De la BASE'!F259+0.001)</f>
        <v>11.164335600000001</v>
      </c>
      <c r="G263" s="15">
        <v>22706</v>
      </c>
    </row>
    <row r="264" spans="1:7" ht="12.75">
      <c r="A264" s="30" t="str">
        <f>'De la BASE'!A260</f>
        <v>316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1.9559946</v>
      </c>
      <c r="F264" s="9">
        <f>IF('De la BASE'!F260&gt;0,'De la BASE'!F260,'De la BASE'!F260+0.001)</f>
        <v>6.7702326</v>
      </c>
      <c r="G264" s="15">
        <v>22737</v>
      </c>
    </row>
    <row r="265" spans="1:7" ht="12.75">
      <c r="A265" s="30" t="str">
        <f>'De la BASE'!A261</f>
        <v>316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4.8354768</v>
      </c>
      <c r="F265" s="9">
        <f>IF('De la BASE'!F261&gt;0,'De la BASE'!F261,'De la BASE'!F261+0.001)</f>
        <v>14.3302104</v>
      </c>
      <c r="G265" s="15">
        <v>22767</v>
      </c>
    </row>
    <row r="266" spans="1:7" ht="12.75">
      <c r="A266" s="30" t="str">
        <f>'De la BASE'!A262</f>
        <v>316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3.0043372</v>
      </c>
      <c r="F266" s="9">
        <f>IF('De la BASE'!F262&gt;0,'De la BASE'!F262,'De la BASE'!F262+0.001)</f>
        <v>8.8616596</v>
      </c>
      <c r="G266" s="15">
        <v>22798</v>
      </c>
    </row>
    <row r="267" spans="1:7" ht="12.75">
      <c r="A267" s="30" t="str">
        <f>'De la BASE'!A263</f>
        <v>316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1.8653184</v>
      </c>
      <c r="F267" s="9">
        <f>IF('De la BASE'!F263&gt;0,'De la BASE'!F263,'De la BASE'!F263+0.001)</f>
        <v>5.557657600000001</v>
      </c>
      <c r="G267" s="15">
        <v>22828</v>
      </c>
    </row>
    <row r="268" spans="1:7" ht="12.75">
      <c r="A268" s="30" t="str">
        <f>'De la BASE'!A264</f>
        <v>316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0.9847552</v>
      </c>
      <c r="F268" s="9">
        <f>IF('De la BASE'!F264&gt;0,'De la BASE'!F264,'De la BASE'!F264+0.001)</f>
        <v>2.9696524</v>
      </c>
      <c r="G268" s="15">
        <v>22859</v>
      </c>
    </row>
    <row r="269" spans="1:7" ht="12.75">
      <c r="A269" s="30" t="str">
        <f>'De la BASE'!A265</f>
        <v>316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0.281435</v>
      </c>
      <c r="F269" s="9">
        <f>IF('De la BASE'!F265&gt;0,'De la BASE'!F265,'De la BASE'!F265+0.001)</f>
        <v>0.8666005</v>
      </c>
      <c r="G269" s="15">
        <v>22890</v>
      </c>
    </row>
    <row r="270" spans="1:7" ht="12.75">
      <c r="A270" s="30" t="str">
        <f>'De la BASE'!A266</f>
        <v>316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0.3647535</v>
      </c>
      <c r="F270" s="9">
        <f>IF('De la BASE'!F266&gt;0,'De la BASE'!F266,'De la BASE'!F266+0.001)</f>
        <v>1.1386565000000002</v>
      </c>
      <c r="G270" s="15">
        <v>22920</v>
      </c>
    </row>
    <row r="271" spans="1:7" ht="12.75">
      <c r="A271" s="30" t="str">
        <f>'De la BASE'!A267</f>
        <v>316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0.4710361</v>
      </c>
      <c r="F271" s="9">
        <f>IF('De la BASE'!F267&gt;0,'De la BASE'!F267,'De la BASE'!F267+0.001)</f>
        <v>1.4601215</v>
      </c>
      <c r="G271" s="15">
        <v>22951</v>
      </c>
    </row>
    <row r="272" spans="1:7" ht="12.75">
      <c r="A272" s="30" t="str">
        <f>'De la BASE'!A268</f>
        <v>316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0.3432471</v>
      </c>
      <c r="F272" s="9">
        <f>IF('De la BASE'!F268&gt;0,'De la BASE'!F268,'De la BASE'!F268+0.001)</f>
        <v>1.2922974</v>
      </c>
      <c r="G272" s="15">
        <v>22981</v>
      </c>
    </row>
    <row r="273" spans="1:7" ht="12.75">
      <c r="A273" s="30" t="str">
        <f>'De la BASE'!A269</f>
        <v>316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0.406341</v>
      </c>
      <c r="F273" s="9">
        <f>IF('De la BASE'!F269&gt;0,'De la BASE'!F269,'De la BASE'!F269+0.001)</f>
        <v>1.35447</v>
      </c>
      <c r="G273" s="15">
        <v>23012</v>
      </c>
    </row>
    <row r="274" spans="1:7" ht="12.75">
      <c r="A274" s="30" t="str">
        <f>'De la BASE'!A270</f>
        <v>316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0.5494863</v>
      </c>
      <c r="F274" s="9">
        <f>IF('De la BASE'!F270&gt;0,'De la BASE'!F270,'De la BASE'!F270+0.001)</f>
        <v>1.538834</v>
      </c>
      <c r="G274" s="15">
        <v>23043</v>
      </c>
    </row>
    <row r="275" spans="1:7" ht="12.75">
      <c r="A275" s="30" t="str">
        <f>'De la BASE'!A271</f>
        <v>316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0.6563403</v>
      </c>
      <c r="F275" s="9">
        <f>IF('De la BASE'!F271&gt;0,'De la BASE'!F271,'De la BASE'!F271+0.001)</f>
        <v>2.2588334999999997</v>
      </c>
      <c r="G275" s="15">
        <v>23071</v>
      </c>
    </row>
    <row r="276" spans="1:7" ht="12.75">
      <c r="A276" s="30" t="str">
        <f>'De la BASE'!A272</f>
        <v>316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1.0635318</v>
      </c>
      <c r="F276" s="9">
        <f>IF('De la BASE'!F272&gt;0,'De la BASE'!F272,'De la BASE'!F272+0.001)</f>
        <v>3.3375876</v>
      </c>
      <c r="G276" s="15">
        <v>23102</v>
      </c>
    </row>
    <row r="277" spans="1:7" ht="12.75">
      <c r="A277" s="30" t="str">
        <f>'De la BASE'!A273</f>
        <v>316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1.054368</v>
      </c>
      <c r="F277" s="9">
        <f>IF('De la BASE'!F273&gt;0,'De la BASE'!F273,'De la BASE'!F273+0.001)</f>
        <v>3.037584</v>
      </c>
      <c r="G277" s="15">
        <v>23132</v>
      </c>
    </row>
    <row r="278" spans="1:7" ht="12.75">
      <c r="A278" s="30" t="str">
        <f>'De la BASE'!A274</f>
        <v>316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1.743084</v>
      </c>
      <c r="F278" s="9">
        <f>IF('De la BASE'!F274&gt;0,'De la BASE'!F274,'De la BASE'!F274+0.001)</f>
        <v>5.436762</v>
      </c>
      <c r="G278" s="15">
        <v>23163</v>
      </c>
    </row>
    <row r="279" spans="1:7" ht="12.75">
      <c r="A279" s="30" t="str">
        <f>'De la BASE'!A275</f>
        <v>316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1.36227</v>
      </c>
      <c r="F279" s="9">
        <f>IF('De la BASE'!F275&gt;0,'De la BASE'!F275,'De la BASE'!F275+0.001)</f>
        <v>3.8754834999999996</v>
      </c>
      <c r="G279" s="15">
        <v>23193</v>
      </c>
    </row>
    <row r="280" spans="1:7" ht="12.75">
      <c r="A280" s="30" t="str">
        <f>'De la BASE'!A276</f>
        <v>316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0.6643269</v>
      </c>
      <c r="F280" s="9">
        <f>IF('De la BASE'!F276&gt;0,'De la BASE'!F276,'De la BASE'!F276+0.001)</f>
        <v>1.8977367</v>
      </c>
      <c r="G280" s="15">
        <v>23224</v>
      </c>
    </row>
    <row r="281" spans="1:7" ht="12.75">
      <c r="A281" s="30" t="str">
        <f>'De la BASE'!A277</f>
        <v>316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0.2918075</v>
      </c>
      <c r="F281" s="9">
        <f>IF('De la BASE'!F277&gt;0,'De la BASE'!F277,'De la BASE'!F277+0.001)</f>
        <v>0.851846</v>
      </c>
      <c r="G281" s="15">
        <v>23255</v>
      </c>
    </row>
    <row r="282" spans="1:7" ht="12.75">
      <c r="A282" s="30" t="str">
        <f>'De la BASE'!A278</f>
        <v>316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0.31901</v>
      </c>
      <c r="F282" s="9">
        <f>IF('De la BASE'!F278&gt;0,'De la BASE'!F278,'De la BASE'!F278+0.001)</f>
        <v>0.9338690000000001</v>
      </c>
      <c r="G282" s="15">
        <v>23285</v>
      </c>
    </row>
    <row r="283" spans="1:7" ht="12.75">
      <c r="A283" s="30" t="str">
        <f>'De la BASE'!A279</f>
        <v>316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0.8225536</v>
      </c>
      <c r="F283" s="9">
        <f>IF('De la BASE'!F279&gt;0,'De la BASE'!F279,'De la BASE'!F279+0.001)</f>
        <v>2.9683456</v>
      </c>
      <c r="G283" s="15">
        <v>23316</v>
      </c>
    </row>
    <row r="284" spans="1:7" ht="12.75">
      <c r="A284" s="30" t="str">
        <f>'De la BASE'!A280</f>
        <v>316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0.6667608</v>
      </c>
      <c r="F284" s="9">
        <f>IF('De la BASE'!F280&gt;0,'De la BASE'!F280,'De la BASE'!F280+0.001)</f>
        <v>2.0011472</v>
      </c>
      <c r="G284" s="15">
        <v>23346</v>
      </c>
    </row>
    <row r="285" spans="1:7" ht="12.75">
      <c r="A285" s="30" t="str">
        <f>'De la BASE'!A281</f>
        <v>316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0.4376379</v>
      </c>
      <c r="F285" s="9">
        <f>IF('De la BASE'!F281&gt;0,'De la BASE'!F281,'De la BASE'!F281+0.001)</f>
        <v>1.2569305</v>
      </c>
      <c r="G285" s="15">
        <v>23377</v>
      </c>
    </row>
    <row r="286" spans="1:7" ht="12.75">
      <c r="A286" s="30" t="str">
        <f>'De la BASE'!A282</f>
        <v>316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1.1161033</v>
      </c>
      <c r="F286" s="9">
        <f>IF('De la BASE'!F282&gt;0,'De la BASE'!F282,'De la BASE'!F282+0.001)</f>
        <v>4.0246518</v>
      </c>
      <c r="G286" s="15">
        <v>23408</v>
      </c>
    </row>
    <row r="287" spans="1:7" ht="12.75">
      <c r="A287" s="30" t="str">
        <f>'De la BASE'!A283</f>
        <v>316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0.7409328</v>
      </c>
      <c r="F287" s="9">
        <f>IF('De la BASE'!F283&gt;0,'De la BASE'!F283,'De la BASE'!F283+0.001)</f>
        <v>2.1727968</v>
      </c>
      <c r="G287" s="15">
        <v>23437</v>
      </c>
    </row>
    <row r="288" spans="1:7" ht="12.75">
      <c r="A288" s="30" t="str">
        <f>'De la BASE'!A284</f>
        <v>316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1.4028175</v>
      </c>
      <c r="F288" s="9">
        <f>IF('De la BASE'!F284&gt;0,'De la BASE'!F284,'De la BASE'!F284+0.001)</f>
        <v>4.0270355</v>
      </c>
      <c r="G288" s="15">
        <v>23468</v>
      </c>
    </row>
    <row r="289" spans="1:7" ht="12.75">
      <c r="A289" s="30" t="str">
        <f>'De la BASE'!A285</f>
        <v>316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1.4988739</v>
      </c>
      <c r="F289" s="9">
        <f>IF('De la BASE'!F285&gt;0,'De la BASE'!F285,'De la BASE'!F285+0.001)</f>
        <v>4.2965153</v>
      </c>
      <c r="G289" s="15">
        <v>23498</v>
      </c>
    </row>
    <row r="290" spans="1:7" ht="12.75">
      <c r="A290" s="30" t="str">
        <f>'De la BASE'!A286</f>
        <v>316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1.1789518</v>
      </c>
      <c r="F290" s="9">
        <f>IF('De la BASE'!F286&gt;0,'De la BASE'!F286,'De la BASE'!F286+0.001)</f>
        <v>3.5695608</v>
      </c>
      <c r="G290" s="15">
        <v>23529</v>
      </c>
    </row>
    <row r="291" spans="1:7" ht="12.75">
      <c r="A291" s="30" t="str">
        <f>'De la BASE'!A287</f>
        <v>316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0.7450075</v>
      </c>
      <c r="F291" s="9">
        <f>IF('De la BASE'!F287&gt;0,'De la BASE'!F287,'De la BASE'!F287+0.001)</f>
        <v>2.1523507</v>
      </c>
      <c r="G291" s="15">
        <v>23559</v>
      </c>
    </row>
    <row r="292" spans="1:7" ht="12.75">
      <c r="A292" s="30" t="str">
        <f>'De la BASE'!A288</f>
        <v>316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0.0820402</v>
      </c>
      <c r="F292" s="9">
        <f>IF('De la BASE'!F288&gt;0,'De la BASE'!F288,'De la BASE'!F288+0.001)</f>
        <v>0.23789699999999997</v>
      </c>
      <c r="G292" s="15">
        <v>23590</v>
      </c>
    </row>
    <row r="293" spans="1:7" ht="12.75">
      <c r="A293" s="30" t="str">
        <f>'De la BASE'!A289</f>
        <v>316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0.31104</v>
      </c>
      <c r="F293" s="9">
        <f>IF('De la BASE'!F289&gt;0,'De la BASE'!F289,'De la BASE'!F289+0.001)</f>
        <v>0.9066816</v>
      </c>
      <c r="G293" s="15">
        <v>23621</v>
      </c>
    </row>
    <row r="294" spans="1:7" ht="12.75">
      <c r="A294" s="30" t="str">
        <f>'De la BASE'!A290</f>
        <v>316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0.3944534</v>
      </c>
      <c r="F294" s="9">
        <f>IF('De la BASE'!F290&gt;0,'De la BASE'!F290,'De la BASE'!F290+0.001)</f>
        <v>1.1619003</v>
      </c>
      <c r="G294" s="15">
        <v>23651</v>
      </c>
    </row>
    <row r="295" spans="1:7" ht="12.75">
      <c r="A295" s="30" t="str">
        <f>'De la BASE'!A291</f>
        <v>316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0.355861</v>
      </c>
      <c r="F295" s="9">
        <f>IF('De la BASE'!F291&gt;0,'De la BASE'!F291,'De la BASE'!F291+0.001)</f>
        <v>1.0417022</v>
      </c>
      <c r="G295" s="15">
        <v>23682</v>
      </c>
    </row>
    <row r="296" spans="1:7" ht="12.75">
      <c r="A296" s="30" t="str">
        <f>'De la BASE'!A292</f>
        <v>316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0.1409232</v>
      </c>
      <c r="F296" s="9">
        <f>IF('De la BASE'!F292&gt;0,'De la BASE'!F292,'De la BASE'!F292+0.001)</f>
        <v>0.4205088</v>
      </c>
      <c r="G296" s="15">
        <v>23712</v>
      </c>
    </row>
    <row r="297" spans="1:7" ht="12.75">
      <c r="A297" s="30" t="str">
        <f>'De la BASE'!A293</f>
        <v>316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0.2921824</v>
      </c>
      <c r="F297" s="9">
        <f>IF('De la BASE'!F293&gt;0,'De la BASE'!F293,'De la BASE'!F293+0.001)</f>
        <v>0.8792196000000001</v>
      </c>
      <c r="G297" s="15">
        <v>23743</v>
      </c>
    </row>
    <row r="298" spans="1:7" ht="12.75">
      <c r="A298" s="30" t="str">
        <f>'De la BASE'!A294</f>
        <v>316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0.2746996</v>
      </c>
      <c r="F298" s="9">
        <f>IF('De la BASE'!F294&gt;0,'De la BASE'!F294,'De la BASE'!F294+0.001)</f>
        <v>0.8272047</v>
      </c>
      <c r="G298" s="15">
        <v>23774</v>
      </c>
    </row>
    <row r="299" spans="1:7" ht="12.75">
      <c r="A299" s="30" t="str">
        <f>'De la BASE'!A295</f>
        <v>316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0.8865325</v>
      </c>
      <c r="F299" s="9">
        <f>IF('De la BASE'!F295&gt;0,'De la BASE'!F295,'De la BASE'!F295+0.001)</f>
        <v>3.3036905</v>
      </c>
      <c r="G299" s="15">
        <v>23802</v>
      </c>
    </row>
    <row r="300" spans="1:7" ht="12.75">
      <c r="A300" s="30" t="str">
        <f>'De la BASE'!A296</f>
        <v>316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1.5549063</v>
      </c>
      <c r="F300" s="9">
        <f>IF('De la BASE'!F296&gt;0,'De la BASE'!F296,'De la BASE'!F296+0.001)</f>
        <v>4.5936687</v>
      </c>
      <c r="G300" s="15">
        <v>23833</v>
      </c>
    </row>
    <row r="301" spans="1:7" ht="12.75">
      <c r="A301" s="30" t="str">
        <f>'De la BASE'!A297</f>
        <v>316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1.8806574</v>
      </c>
      <c r="F301" s="9">
        <f>IF('De la BASE'!F297&gt;0,'De la BASE'!F297,'De la BASE'!F297+0.001)</f>
        <v>5.453382599999999</v>
      </c>
      <c r="G301" s="15">
        <v>23863</v>
      </c>
    </row>
    <row r="302" spans="1:7" ht="12.75">
      <c r="A302" s="30" t="str">
        <f>'De la BASE'!A298</f>
        <v>316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1.2217648</v>
      </c>
      <c r="F302" s="9">
        <f>IF('De la BASE'!F298&gt;0,'De la BASE'!F298,'De la BASE'!F298+0.001)</f>
        <v>3.5129472</v>
      </c>
      <c r="G302" s="15">
        <v>23894</v>
      </c>
    </row>
    <row r="303" spans="1:7" ht="12.75">
      <c r="A303" s="30" t="str">
        <f>'De la BASE'!A299</f>
        <v>316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0.6798629</v>
      </c>
      <c r="F303" s="9">
        <f>IF('De la BASE'!F299&gt;0,'De la BASE'!F299,'De la BASE'!F299+0.001)</f>
        <v>1.9624993000000002</v>
      </c>
      <c r="G303" s="15">
        <v>23924</v>
      </c>
    </row>
    <row r="304" spans="1:7" ht="12.75">
      <c r="A304" s="30" t="str">
        <f>'De la BASE'!A300</f>
        <v>316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0.1368565</v>
      </c>
      <c r="F304" s="9">
        <f>IF('De la BASE'!F300&gt;0,'De la BASE'!F300,'De la BASE'!F300+0.001)</f>
        <v>0.3979492</v>
      </c>
      <c r="G304" s="15">
        <v>23955</v>
      </c>
    </row>
    <row r="305" spans="1:7" ht="12.75">
      <c r="A305" s="30" t="str">
        <f>'De la BASE'!A301</f>
        <v>316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0.7418925</v>
      </c>
      <c r="F305" s="9">
        <f>IF('De la BASE'!F301&gt;0,'De la BASE'!F301,'De la BASE'!F301+0.001)</f>
        <v>2.157165</v>
      </c>
      <c r="G305" s="15">
        <v>23986</v>
      </c>
    </row>
    <row r="306" spans="1:7" ht="12.75">
      <c r="A306" s="30" t="str">
        <f>'De la BASE'!A302</f>
        <v>316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0.8596852</v>
      </c>
      <c r="F306" s="9">
        <f>IF('De la BASE'!F302&gt;0,'De la BASE'!F302,'De la BASE'!F302+0.001)</f>
        <v>2.8468264000000003</v>
      </c>
      <c r="G306" s="15">
        <v>24016</v>
      </c>
    </row>
    <row r="307" spans="1:7" ht="12.75">
      <c r="A307" s="30" t="str">
        <f>'De la BASE'!A303</f>
        <v>316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1.0969242</v>
      </c>
      <c r="F307" s="9">
        <f>IF('De la BASE'!F303&gt;0,'De la BASE'!F303,'De la BASE'!F303+0.001)</f>
        <v>3.7997058999999997</v>
      </c>
      <c r="G307" s="15">
        <v>24047</v>
      </c>
    </row>
    <row r="308" spans="1:7" ht="12.75">
      <c r="A308" s="30" t="str">
        <f>'De la BASE'!A304</f>
        <v>316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0.854283</v>
      </c>
      <c r="F308" s="9">
        <f>IF('De la BASE'!F304&gt;0,'De la BASE'!F304,'De la BASE'!F304+0.001)</f>
        <v>2.720079</v>
      </c>
      <c r="G308" s="15">
        <v>24077</v>
      </c>
    </row>
    <row r="309" spans="1:7" ht="12.75">
      <c r="A309" s="30" t="str">
        <f>'De la BASE'!A305</f>
        <v>316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2.7459771</v>
      </c>
      <c r="F309" s="9">
        <f>IF('De la BASE'!F305&gt;0,'De la BASE'!F305,'De la BASE'!F305+0.001)</f>
        <v>8.6188761</v>
      </c>
      <c r="G309" s="15">
        <v>24108</v>
      </c>
    </row>
    <row r="310" spans="1:7" ht="12.75">
      <c r="A310" s="30" t="str">
        <f>'De la BASE'!A306</f>
        <v>316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4.6417536</v>
      </c>
      <c r="F310" s="9">
        <f>IF('De la BASE'!F306&gt;0,'De la BASE'!F306,'De la BASE'!F306+0.001)</f>
        <v>14.382403199999999</v>
      </c>
      <c r="G310" s="15">
        <v>24139</v>
      </c>
    </row>
    <row r="311" spans="1:7" ht="12.75">
      <c r="A311" s="30" t="str">
        <f>'De la BASE'!A307</f>
        <v>316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3.04343</v>
      </c>
      <c r="F311" s="9">
        <f>IF('De la BASE'!F307&gt;0,'De la BASE'!F307,'De la BASE'!F307+0.001)</f>
        <v>8.6589295</v>
      </c>
      <c r="G311" s="15">
        <v>24167</v>
      </c>
    </row>
    <row r="312" spans="1:7" ht="12.75">
      <c r="A312" s="30" t="str">
        <f>'De la BASE'!A308</f>
        <v>316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3.5046585</v>
      </c>
      <c r="F312" s="9">
        <f>IF('De la BASE'!F308&gt;0,'De la BASE'!F308,'De la BASE'!F308+0.001)</f>
        <v>11.1018537</v>
      </c>
      <c r="G312" s="15">
        <v>24198</v>
      </c>
    </row>
    <row r="313" spans="1:7" ht="12.75">
      <c r="A313" s="30" t="str">
        <f>'De la BASE'!A309</f>
        <v>316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3.595844</v>
      </c>
      <c r="F313" s="9">
        <f>IF('De la BASE'!F309&gt;0,'De la BASE'!F309,'De la BASE'!F309+0.001)</f>
        <v>10.189004</v>
      </c>
      <c r="G313" s="15">
        <v>24228</v>
      </c>
    </row>
    <row r="314" spans="1:7" ht="12.75">
      <c r="A314" s="30" t="str">
        <f>'De la BASE'!A310</f>
        <v>316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2.3329908</v>
      </c>
      <c r="F314" s="9">
        <f>IF('De la BASE'!F310&gt;0,'De la BASE'!F310,'De la BASE'!F310+0.001)</f>
        <v>6.778935800000001</v>
      </c>
      <c r="G314" s="15">
        <v>24259</v>
      </c>
    </row>
    <row r="315" spans="1:7" ht="12.75">
      <c r="A315" s="30" t="str">
        <f>'De la BASE'!A311</f>
        <v>316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1.5826304</v>
      </c>
      <c r="F315" s="9">
        <f>IF('De la BASE'!F311&gt;0,'De la BASE'!F311,'De la BASE'!F311+0.001)</f>
        <v>4.5900086</v>
      </c>
      <c r="G315" s="15">
        <v>24289</v>
      </c>
    </row>
    <row r="316" spans="1:7" ht="12.75">
      <c r="A316" s="30" t="str">
        <f>'De la BASE'!A312</f>
        <v>316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0.784433</v>
      </c>
      <c r="F316" s="9">
        <f>IF('De la BASE'!F312&gt;0,'De la BASE'!F312,'De la BASE'!F312+0.001)</f>
        <v>2.2937577000000005</v>
      </c>
      <c r="G316" s="15">
        <v>24320</v>
      </c>
    </row>
    <row r="317" spans="1:7" ht="12.75">
      <c r="A317" s="30" t="str">
        <f>'De la BASE'!A313</f>
        <v>316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0.474428</v>
      </c>
      <c r="F317" s="9">
        <f>IF('De la BASE'!F313&gt;0,'De la BASE'!F313,'De la BASE'!F313+0.001)</f>
        <v>1.3987052000000002</v>
      </c>
      <c r="G317" s="15">
        <v>24351</v>
      </c>
    </row>
    <row r="318" spans="1:7" ht="12.75">
      <c r="A318" s="30" t="str">
        <f>'De la BASE'!A314</f>
        <v>316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1.0358684</v>
      </c>
      <c r="F318" s="9">
        <f>IF('De la BASE'!F314&gt;0,'De la BASE'!F314,'De la BASE'!F314+0.001)</f>
        <v>3.6842216</v>
      </c>
      <c r="G318" s="15">
        <v>24381</v>
      </c>
    </row>
    <row r="319" spans="1:7" ht="12.75">
      <c r="A319" s="30" t="str">
        <f>'De la BASE'!A315</f>
        <v>316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1.1033253</v>
      </c>
      <c r="F319" s="9">
        <f>IF('De la BASE'!F315&gt;0,'De la BASE'!F315,'De la BASE'!F315+0.001)</f>
        <v>3.6443168999999997</v>
      </c>
      <c r="G319" s="15">
        <v>24412</v>
      </c>
    </row>
    <row r="320" spans="1:7" ht="12.75">
      <c r="A320" s="30" t="str">
        <f>'De la BASE'!A316</f>
        <v>316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0.9618345</v>
      </c>
      <c r="F320" s="9">
        <f>IF('De la BASE'!F316&gt;0,'De la BASE'!F316,'De la BASE'!F316+0.001)</f>
        <v>2.7459432</v>
      </c>
      <c r="G320" s="15">
        <v>24442</v>
      </c>
    </row>
    <row r="321" spans="1:7" ht="12.75">
      <c r="A321" s="30" t="str">
        <f>'De la BASE'!A317</f>
        <v>316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1.264704</v>
      </c>
      <c r="F321" s="9">
        <f>IF('De la BASE'!F317&gt;0,'De la BASE'!F317,'De la BASE'!F317+0.001)</f>
        <v>3.677428</v>
      </c>
      <c r="G321" s="15">
        <v>24473</v>
      </c>
    </row>
    <row r="322" spans="1:7" ht="12.75">
      <c r="A322" s="30" t="str">
        <f>'De la BASE'!A318</f>
        <v>316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1.4694585</v>
      </c>
      <c r="F322" s="9">
        <f>IF('De la BASE'!F318&gt;0,'De la BASE'!F318,'De la BASE'!F318+0.001)</f>
        <v>4.3109245000000005</v>
      </c>
      <c r="G322" s="15">
        <v>24504</v>
      </c>
    </row>
    <row r="323" spans="1:7" ht="12.75">
      <c r="A323" s="30" t="str">
        <f>'De la BASE'!A319</f>
        <v>316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1.5581265</v>
      </c>
      <c r="F323" s="9">
        <f>IF('De la BASE'!F319&gt;0,'De la BASE'!F319,'De la BASE'!F319+0.001)</f>
        <v>4.4648835</v>
      </c>
      <c r="G323" s="15">
        <v>24532</v>
      </c>
    </row>
    <row r="324" spans="1:7" ht="12.75">
      <c r="A324" s="30" t="str">
        <f>'De la BASE'!A320</f>
        <v>316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1.4754453</v>
      </c>
      <c r="F324" s="9">
        <f>IF('De la BASE'!F320&gt;0,'De la BASE'!F320,'De la BASE'!F320+0.001)</f>
        <v>4.233988500000001</v>
      </c>
      <c r="G324" s="15">
        <v>24563</v>
      </c>
    </row>
    <row r="325" spans="1:7" ht="12.75">
      <c r="A325" s="30" t="str">
        <f>'De la BASE'!A321</f>
        <v>316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1.1941004</v>
      </c>
      <c r="F325" s="9">
        <f>IF('De la BASE'!F321&gt;0,'De la BASE'!F321,'De la BASE'!F321+0.001)</f>
        <v>3.3852832</v>
      </c>
      <c r="G325" s="15">
        <v>24593</v>
      </c>
    </row>
    <row r="326" spans="1:7" ht="12.75">
      <c r="A326" s="30" t="str">
        <f>'De la BASE'!A322</f>
        <v>316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1.4034355</v>
      </c>
      <c r="F326" s="9">
        <f>IF('De la BASE'!F322&gt;0,'De la BASE'!F322,'De la BASE'!F322+0.001)</f>
        <v>3.9714975</v>
      </c>
      <c r="G326" s="15">
        <v>24624</v>
      </c>
    </row>
    <row r="327" spans="1:7" ht="12.75">
      <c r="A327" s="30" t="str">
        <f>'De la BASE'!A323</f>
        <v>316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0.673995</v>
      </c>
      <c r="F327" s="9">
        <f>IF('De la BASE'!F323&gt;0,'De la BASE'!F323,'De la BASE'!F323+0.001)</f>
        <v>1.908795</v>
      </c>
      <c r="G327" s="15">
        <v>24654</v>
      </c>
    </row>
    <row r="328" spans="1:7" ht="12.75">
      <c r="A328" s="30" t="str">
        <f>'De la BASE'!A324</f>
        <v>316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0.215634</v>
      </c>
      <c r="F328" s="9">
        <f>IF('De la BASE'!F324&gt;0,'De la BASE'!F324,'De la BASE'!F324+0.001)</f>
        <v>0.6152063999999999</v>
      </c>
      <c r="G328" s="15">
        <v>24685</v>
      </c>
    </row>
    <row r="329" spans="1:7" ht="12.75">
      <c r="A329" s="30" t="str">
        <f>'De la BASE'!A325</f>
        <v>316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0.29465</v>
      </c>
      <c r="F329" s="9">
        <f>IF('De la BASE'!F325&gt;0,'De la BASE'!F325,'De la BASE'!F325+0.001)</f>
        <v>0.842415</v>
      </c>
      <c r="G329" s="15">
        <v>24716</v>
      </c>
    </row>
    <row r="330" spans="1:7" ht="12.75">
      <c r="A330" s="30" t="str">
        <f>'De la BASE'!A326</f>
        <v>316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0.605924</v>
      </c>
      <c r="F330" s="9">
        <f>IF('De la BASE'!F326&gt;0,'De la BASE'!F326,'De la BASE'!F326+0.001)</f>
        <v>1.8673476</v>
      </c>
      <c r="G330" s="15">
        <v>24746</v>
      </c>
    </row>
    <row r="331" spans="1:7" ht="12.75">
      <c r="A331" s="30" t="str">
        <f>'De la BASE'!A327</f>
        <v>316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2.475081</v>
      </c>
      <c r="F331" s="9">
        <f>IF('De la BASE'!F327&gt;0,'De la BASE'!F327,'De la BASE'!F327+0.001)</f>
        <v>9.4115475</v>
      </c>
      <c r="G331" s="15">
        <v>24777</v>
      </c>
    </row>
    <row r="332" spans="1:7" ht="12.75">
      <c r="A332" s="30" t="str">
        <f>'De la BASE'!A328</f>
        <v>316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1.1886147</v>
      </c>
      <c r="F332" s="9">
        <f>IF('De la BASE'!F328&gt;0,'De la BASE'!F328,'De la BASE'!F328+0.001)</f>
        <v>3.4511914000000004</v>
      </c>
      <c r="G332" s="15">
        <v>24807</v>
      </c>
    </row>
    <row r="333" spans="1:7" ht="12.75">
      <c r="A333" s="30" t="str">
        <f>'De la BASE'!A329</f>
        <v>316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0.7967547</v>
      </c>
      <c r="F333" s="9">
        <f>IF('De la BASE'!F329&gt;0,'De la BASE'!F329,'De la BASE'!F329+0.001)</f>
        <v>2.3246139</v>
      </c>
      <c r="G333" s="15">
        <v>24838</v>
      </c>
    </row>
    <row r="334" spans="1:7" ht="12.75">
      <c r="A334" s="30" t="str">
        <f>'De la BASE'!A330</f>
        <v>316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0.8084637</v>
      </c>
      <c r="F334" s="9">
        <f>IF('De la BASE'!F330&gt;0,'De la BASE'!F330,'De la BASE'!F330+0.001)</f>
        <v>2.3785938</v>
      </c>
      <c r="G334" s="15">
        <v>24869</v>
      </c>
    </row>
    <row r="335" spans="1:7" ht="12.75">
      <c r="A335" s="30" t="str">
        <f>'De la BASE'!A331</f>
        <v>316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1.52532</v>
      </c>
      <c r="F335" s="9">
        <f>IF('De la BASE'!F331&gt;0,'De la BASE'!F331,'De la BASE'!F331+0.001)</f>
        <v>4.436139</v>
      </c>
      <c r="G335" s="15">
        <v>24898</v>
      </c>
    </row>
    <row r="336" spans="1:7" ht="12.75">
      <c r="A336" s="30" t="str">
        <f>'De la BASE'!A332</f>
        <v>316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1.7759016</v>
      </c>
      <c r="F336" s="9">
        <f>IF('De la BASE'!F332&gt;0,'De la BASE'!F332,'De la BASE'!F332+0.001)</f>
        <v>5.6917488</v>
      </c>
      <c r="G336" s="15">
        <v>24929</v>
      </c>
    </row>
    <row r="337" spans="1:7" ht="12.75">
      <c r="A337" s="30" t="str">
        <f>'De la BASE'!A333</f>
        <v>316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1.5366877</v>
      </c>
      <c r="F337" s="9">
        <f>IF('De la BASE'!F333&gt;0,'De la BASE'!F333,'De la BASE'!F333+0.001)</f>
        <v>4.4264475</v>
      </c>
      <c r="G337" s="15">
        <v>24959</v>
      </c>
    </row>
    <row r="338" spans="1:7" ht="12.75">
      <c r="A338" s="30" t="str">
        <f>'De la BASE'!A334</f>
        <v>316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1.5317664</v>
      </c>
      <c r="F338" s="9">
        <f>IF('De la BASE'!F334&gt;0,'De la BASE'!F334,'De la BASE'!F334+0.001)</f>
        <v>4.402464</v>
      </c>
      <c r="G338" s="15">
        <v>24990</v>
      </c>
    </row>
    <row r="339" spans="1:7" ht="12.75">
      <c r="A339" s="30" t="str">
        <f>'De la BASE'!A335</f>
        <v>316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0.6919744</v>
      </c>
      <c r="F339" s="9">
        <f>IF('De la BASE'!F335&gt;0,'De la BASE'!F335,'De la BASE'!F335+0.001)</f>
        <v>2.0085555</v>
      </c>
      <c r="G339" s="15">
        <v>25020</v>
      </c>
    </row>
    <row r="340" spans="1:7" ht="12.75">
      <c r="A340" s="30" t="str">
        <f>'De la BASE'!A336</f>
        <v>316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0.1171236</v>
      </c>
      <c r="F340" s="9">
        <f>IF('De la BASE'!F336&gt;0,'De la BASE'!F336,'De la BASE'!F336+0.001)</f>
        <v>0.34380540000000004</v>
      </c>
      <c r="G340" s="15">
        <v>25051</v>
      </c>
    </row>
    <row r="341" spans="1:7" ht="12.75">
      <c r="A341" s="30" t="str">
        <f>'De la BASE'!A337</f>
        <v>316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0.1435602</v>
      </c>
      <c r="F341" s="9">
        <f>IF('De la BASE'!F337&gt;0,'De la BASE'!F337,'De la BASE'!F337+0.001)</f>
        <v>0.4239774</v>
      </c>
      <c r="G341" s="15">
        <v>25082</v>
      </c>
    </row>
    <row r="342" spans="1:7" ht="12.75">
      <c r="A342" s="30" t="str">
        <f>'De la BASE'!A338</f>
        <v>316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0.307307</v>
      </c>
      <c r="F342" s="9">
        <f>IF('De la BASE'!F338&gt;0,'De la BASE'!F338,'De la BASE'!F338+0.001)</f>
        <v>0.9047597000000001</v>
      </c>
      <c r="G342" s="15">
        <v>25112</v>
      </c>
    </row>
    <row r="343" spans="1:7" ht="12.75">
      <c r="A343" s="30" t="str">
        <f>'De la BASE'!A339</f>
        <v>316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0.3577446</v>
      </c>
      <c r="F343" s="9">
        <f>IF('De la BASE'!F339&gt;0,'De la BASE'!F339,'De la BASE'!F339+0.001)</f>
        <v>1.2813336</v>
      </c>
      <c r="G343" s="15">
        <v>25143</v>
      </c>
    </row>
    <row r="344" spans="1:7" ht="12.75">
      <c r="A344" s="30" t="str">
        <f>'De la BASE'!A340</f>
        <v>316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0.648795</v>
      </c>
      <c r="F344" s="9">
        <f>IF('De la BASE'!F340&gt;0,'De la BASE'!F340,'De la BASE'!F340+0.001)</f>
        <v>3.2053979999999997</v>
      </c>
      <c r="G344" s="15">
        <v>25173</v>
      </c>
    </row>
    <row r="345" spans="1:7" ht="12.75">
      <c r="A345" s="30" t="str">
        <f>'De la BASE'!A341</f>
        <v>316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0.612788</v>
      </c>
      <c r="F345" s="9">
        <f>IF('De la BASE'!F341&gt;0,'De la BASE'!F341,'De la BASE'!F341+0.001)</f>
        <v>2.1545069000000003</v>
      </c>
      <c r="G345" s="15">
        <v>25204</v>
      </c>
    </row>
    <row r="346" spans="1:7" ht="12.75">
      <c r="A346" s="30" t="str">
        <f>'De la BASE'!A342</f>
        <v>316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0.773568</v>
      </c>
      <c r="F346" s="9">
        <f>IF('De la BASE'!F342&gt;0,'De la BASE'!F342,'De la BASE'!F342+0.001)</f>
        <v>2.5108728</v>
      </c>
      <c r="G346" s="15">
        <v>25235</v>
      </c>
    </row>
    <row r="347" spans="1:7" ht="12.75">
      <c r="A347" s="30" t="str">
        <f>'De la BASE'!A343</f>
        <v>316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0.732105</v>
      </c>
      <c r="F347" s="9">
        <f>IF('De la BASE'!F343&gt;0,'De la BASE'!F343,'De la BASE'!F343+0.001)</f>
        <v>2.72187</v>
      </c>
      <c r="G347" s="15">
        <v>25263</v>
      </c>
    </row>
    <row r="348" spans="1:7" ht="12.75">
      <c r="A348" s="30" t="str">
        <f>'De la BASE'!A344</f>
        <v>316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1.5954576</v>
      </c>
      <c r="F348" s="9">
        <f>IF('De la BASE'!F344&gt;0,'De la BASE'!F344,'De la BASE'!F344+0.001)</f>
        <v>4.7357706</v>
      </c>
      <c r="G348" s="15">
        <v>25294</v>
      </c>
    </row>
    <row r="349" spans="1:7" ht="12.75">
      <c r="A349" s="30" t="str">
        <f>'De la BASE'!A345</f>
        <v>316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1.6031477</v>
      </c>
      <c r="F349" s="9">
        <f>IF('De la BASE'!F345&gt;0,'De la BASE'!F345,'De la BASE'!F345+0.001)</f>
        <v>4.7434156000000005</v>
      </c>
      <c r="G349" s="15">
        <v>25324</v>
      </c>
    </row>
    <row r="350" spans="1:7" ht="12.75">
      <c r="A350" s="30" t="str">
        <f>'De la BASE'!A346</f>
        <v>316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2.2488609</v>
      </c>
      <c r="F350" s="9">
        <f>IF('De la BASE'!F346&gt;0,'De la BASE'!F346,'De la BASE'!F346+0.001)</f>
        <v>6.98027</v>
      </c>
      <c r="G350" s="15">
        <v>25355</v>
      </c>
    </row>
    <row r="351" spans="1:7" ht="12.75">
      <c r="A351" s="30" t="str">
        <f>'De la BASE'!A347</f>
        <v>316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1.6365258</v>
      </c>
      <c r="F351" s="9">
        <f>IF('De la BASE'!F347&gt;0,'De la BASE'!F347,'De la BASE'!F347+0.001)</f>
        <v>4.7916836</v>
      </c>
      <c r="G351" s="15">
        <v>25385</v>
      </c>
    </row>
    <row r="352" spans="1:7" ht="12.75">
      <c r="A352" s="30" t="str">
        <f>'De la BASE'!A348</f>
        <v>316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0.8755663</v>
      </c>
      <c r="F352" s="9">
        <f>IF('De la BASE'!F348&gt;0,'De la BASE'!F348,'De la BASE'!F348+0.001)</f>
        <v>2.5909615</v>
      </c>
      <c r="G352" s="15">
        <v>25416</v>
      </c>
    </row>
    <row r="353" spans="1:7" ht="12.75">
      <c r="A353" s="30" t="str">
        <f>'De la BASE'!A349</f>
        <v>316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0.7959074</v>
      </c>
      <c r="F353" s="9">
        <f>IF('De la BASE'!F349&gt;0,'De la BASE'!F349,'De la BASE'!F349+0.001)</f>
        <v>2.4595993</v>
      </c>
      <c r="G353" s="15">
        <v>25447</v>
      </c>
    </row>
    <row r="354" spans="1:7" ht="12.75">
      <c r="A354" s="30" t="str">
        <f>'De la BASE'!A350</f>
        <v>316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0.822636</v>
      </c>
      <c r="F354" s="9">
        <f>IF('De la BASE'!F350&gt;0,'De la BASE'!F350,'De la BASE'!F350+0.001)</f>
        <v>2.460291</v>
      </c>
      <c r="G354" s="15">
        <v>25477</v>
      </c>
    </row>
    <row r="355" spans="1:7" ht="12.75">
      <c r="A355" s="30" t="str">
        <f>'De la BASE'!A351</f>
        <v>316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0.6813587</v>
      </c>
      <c r="F355" s="9">
        <f>IF('De la BASE'!F351&gt;0,'De la BASE'!F351,'De la BASE'!F351+0.001)</f>
        <v>2.1277811</v>
      </c>
      <c r="G355" s="15">
        <v>25508</v>
      </c>
    </row>
    <row r="356" spans="1:7" ht="12.75">
      <c r="A356" s="30" t="str">
        <f>'De la BASE'!A352</f>
        <v>316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0.1562652</v>
      </c>
      <c r="F356" s="9">
        <f>IF('De la BASE'!F352&gt;0,'De la BASE'!F352,'De la BASE'!F352+0.001)</f>
        <v>0.482274</v>
      </c>
      <c r="G356" s="15">
        <v>25538</v>
      </c>
    </row>
    <row r="357" spans="1:7" ht="12.75">
      <c r="A357" s="30" t="str">
        <f>'De la BASE'!A353</f>
        <v>316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2.068605</v>
      </c>
      <c r="F357" s="9">
        <f>IF('De la BASE'!F353&gt;0,'De la BASE'!F353,'De la BASE'!F353+0.001)</f>
        <v>7.210566</v>
      </c>
      <c r="G357" s="15">
        <v>25569</v>
      </c>
    </row>
    <row r="358" spans="1:7" ht="12.75">
      <c r="A358" s="30" t="str">
        <f>'De la BASE'!A354</f>
        <v>316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2.146347</v>
      </c>
      <c r="F358" s="9">
        <f>IF('De la BASE'!F354&gt;0,'De la BASE'!F354,'De la BASE'!F354+0.001)</f>
        <v>6.124608</v>
      </c>
      <c r="G358" s="15">
        <v>25600</v>
      </c>
    </row>
    <row r="359" spans="1:7" ht="12.75">
      <c r="A359" s="30" t="str">
        <f>'De la BASE'!A355</f>
        <v>316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1.7611575</v>
      </c>
      <c r="F359" s="9">
        <f>IF('De la BASE'!F355&gt;0,'De la BASE'!F355,'De la BASE'!F355+0.001)</f>
        <v>5.101785</v>
      </c>
      <c r="G359" s="15">
        <v>25628</v>
      </c>
    </row>
    <row r="360" spans="1:7" ht="12.75">
      <c r="A360" s="30" t="str">
        <f>'De la BASE'!A356</f>
        <v>316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1.164306</v>
      </c>
      <c r="F360" s="9">
        <f>IF('De la BASE'!F356&gt;0,'De la BASE'!F356,'De la BASE'!F356+0.001)</f>
        <v>3.3488597999999996</v>
      </c>
      <c r="G360" s="15">
        <v>25659</v>
      </c>
    </row>
    <row r="361" spans="1:7" ht="12.75">
      <c r="A361" s="30" t="str">
        <f>'De la BASE'!A357</f>
        <v>316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1.0262521</v>
      </c>
      <c r="F361" s="9">
        <f>IF('De la BASE'!F357&gt;0,'De la BASE'!F357,'De la BASE'!F357+0.001)</f>
        <v>2.9598719</v>
      </c>
      <c r="G361" s="15">
        <v>25689</v>
      </c>
    </row>
    <row r="362" spans="1:7" ht="12.75">
      <c r="A362" s="30" t="str">
        <f>'De la BASE'!A358</f>
        <v>316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0.8611294</v>
      </c>
      <c r="F362" s="9">
        <f>IF('De la BASE'!F358&gt;0,'De la BASE'!F358,'De la BASE'!F358+0.001)</f>
        <v>2.4998992</v>
      </c>
      <c r="G362" s="15">
        <v>25720</v>
      </c>
    </row>
    <row r="363" spans="1:7" ht="12.75">
      <c r="A363" s="30" t="str">
        <f>'De la BASE'!A359</f>
        <v>316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0.5657448</v>
      </c>
      <c r="F363" s="9">
        <f>IF('De la BASE'!F359&gt;0,'De la BASE'!F359,'De la BASE'!F359+0.001)</f>
        <v>1.6264312</v>
      </c>
      <c r="G363" s="15">
        <v>25750</v>
      </c>
    </row>
    <row r="364" spans="1:7" ht="12.75">
      <c r="A364" s="30" t="str">
        <f>'De la BASE'!A360</f>
        <v>316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0.1172604</v>
      </c>
      <c r="F364" s="9">
        <f>IF('De la BASE'!F360&gt;0,'De la BASE'!F360,'De la BASE'!F360+0.001)</f>
        <v>0.3387054</v>
      </c>
      <c r="G364" s="15">
        <v>25781</v>
      </c>
    </row>
    <row r="365" spans="1:7" ht="12.75">
      <c r="A365" s="30" t="str">
        <f>'De la BASE'!A361</f>
        <v>316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0.1782875</v>
      </c>
      <c r="F365" s="9">
        <f>IF('De la BASE'!F361&gt;0,'De la BASE'!F361,'De la BASE'!F361+0.001)</f>
        <v>0.5180750000000001</v>
      </c>
      <c r="G365" s="15">
        <v>25812</v>
      </c>
    </row>
    <row r="366" spans="1:7" ht="12.75">
      <c r="A366" s="30" t="str">
        <f>'De la BASE'!A362</f>
        <v>316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0.118326</v>
      </c>
      <c r="F366" s="9">
        <f>IF('De la BASE'!F362&gt;0,'De la BASE'!F362,'De la BASE'!F362+0.001)</f>
        <v>0.34747439999999996</v>
      </c>
      <c r="G366" s="15">
        <v>25842</v>
      </c>
    </row>
    <row r="367" spans="1:7" ht="12.75">
      <c r="A367" s="30" t="str">
        <f>'De la BASE'!A363</f>
        <v>316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0.6591936</v>
      </c>
      <c r="F367" s="9">
        <f>IF('De la BASE'!F363&gt;0,'De la BASE'!F363,'De la BASE'!F363+0.001)</f>
        <v>2.2291152</v>
      </c>
      <c r="G367" s="15">
        <v>25873</v>
      </c>
    </row>
    <row r="368" spans="1:7" ht="12.75">
      <c r="A368" s="30" t="str">
        <f>'De la BASE'!A364</f>
        <v>316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0.4730607</v>
      </c>
      <c r="F368" s="9">
        <f>IF('De la BASE'!F364&gt;0,'De la BASE'!F364,'De la BASE'!F364+0.001)</f>
        <v>1.3692069</v>
      </c>
      <c r="G368" s="15">
        <v>25903</v>
      </c>
    </row>
    <row r="369" spans="1:7" ht="12.75">
      <c r="A369" s="30" t="str">
        <f>'De la BASE'!A365</f>
        <v>316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0.3506084</v>
      </c>
      <c r="F369" s="9">
        <f>IF('De la BASE'!F365&gt;0,'De la BASE'!F365,'De la BASE'!F365+0.001)</f>
        <v>1.0652072000000001</v>
      </c>
      <c r="G369" s="15">
        <v>25934</v>
      </c>
    </row>
    <row r="370" spans="1:7" ht="12.75">
      <c r="A370" s="30" t="str">
        <f>'De la BASE'!A366</f>
        <v>316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0.5297808</v>
      </c>
      <c r="F370" s="9">
        <f>IF('De la BASE'!F366&gt;0,'De la BASE'!F366,'De la BASE'!F366+0.001)</f>
        <v>1.5669699000000001</v>
      </c>
      <c r="G370" s="15">
        <v>25965</v>
      </c>
    </row>
    <row r="371" spans="1:7" ht="12.75">
      <c r="A371" s="30" t="str">
        <f>'De la BASE'!A367</f>
        <v>316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0.4093075</v>
      </c>
      <c r="F371" s="9">
        <f>IF('De la BASE'!F367&gt;0,'De la BASE'!F367,'De la BASE'!F367+0.001)</f>
        <v>1.3201244</v>
      </c>
      <c r="G371" s="15">
        <v>25993</v>
      </c>
    </row>
    <row r="372" spans="1:7" ht="12.75">
      <c r="A372" s="30" t="str">
        <f>'De la BASE'!A368</f>
        <v>316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0.1541521</v>
      </c>
      <c r="F372" s="9">
        <f>IF('De la BASE'!F368&gt;0,'De la BASE'!F368,'De la BASE'!F368+0.001)</f>
        <v>0.5351980000000001</v>
      </c>
      <c r="G372" s="15">
        <v>26024</v>
      </c>
    </row>
    <row r="373" spans="1:7" ht="12.75">
      <c r="A373" s="30" t="str">
        <f>'De la BASE'!A369</f>
        <v>316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1.0400242</v>
      </c>
      <c r="F373" s="9">
        <f>IF('De la BASE'!F369&gt;0,'De la BASE'!F369,'De la BASE'!F369+0.001)</f>
        <v>3.3209437</v>
      </c>
      <c r="G373" s="15">
        <v>26054</v>
      </c>
    </row>
    <row r="374" spans="1:7" ht="12.75">
      <c r="A374" s="30" t="str">
        <f>'De la BASE'!A370</f>
        <v>316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0.8087168</v>
      </c>
      <c r="F374" s="9">
        <f>IF('De la BASE'!F370&gt;0,'De la BASE'!F370,'De la BASE'!F370+0.001)</f>
        <v>2.3646176</v>
      </c>
      <c r="G374" s="15">
        <v>26085</v>
      </c>
    </row>
    <row r="375" spans="1:7" ht="12.75">
      <c r="A375" s="30" t="str">
        <f>'De la BASE'!A371</f>
        <v>316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1.6694958</v>
      </c>
      <c r="F375" s="9">
        <f>IF('De la BASE'!F371&gt;0,'De la BASE'!F371,'De la BASE'!F371+0.001)</f>
        <v>4.8599483</v>
      </c>
      <c r="G375" s="15">
        <v>26115</v>
      </c>
    </row>
    <row r="376" spans="1:7" ht="12.75">
      <c r="A376" s="30" t="str">
        <f>'De la BASE'!A372</f>
        <v>316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0.8106812</v>
      </c>
      <c r="F376" s="9">
        <f>IF('De la BASE'!F372&gt;0,'De la BASE'!F372,'De la BASE'!F372+0.001)</f>
        <v>2.3449776</v>
      </c>
      <c r="G376" s="15">
        <v>26146</v>
      </c>
    </row>
    <row r="377" spans="1:7" ht="12.75">
      <c r="A377" s="30" t="str">
        <f>'De la BASE'!A373</f>
        <v>316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0.4224874</v>
      </c>
      <c r="F377" s="9">
        <f>IF('De la BASE'!F373&gt;0,'De la BASE'!F373,'De la BASE'!F373+0.001)</f>
        <v>1.2366004</v>
      </c>
      <c r="G377" s="15">
        <v>26177</v>
      </c>
    </row>
    <row r="378" spans="1:7" ht="12.75">
      <c r="A378" s="30" t="str">
        <f>'De la BASE'!A374</f>
        <v>316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0.343308</v>
      </c>
      <c r="F378" s="9">
        <f>IF('De la BASE'!F374&gt;0,'De la BASE'!F374,'De la BASE'!F374+0.001)</f>
        <v>1.0053288</v>
      </c>
      <c r="G378" s="15">
        <v>26207</v>
      </c>
    </row>
    <row r="379" spans="1:7" ht="12.75">
      <c r="A379" s="30" t="str">
        <f>'De la BASE'!A375</f>
        <v>316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0.445179</v>
      </c>
      <c r="F379" s="9">
        <f>IF('De la BASE'!F375&gt;0,'De la BASE'!F375,'De la BASE'!F375+0.001)</f>
        <v>1.3643775</v>
      </c>
      <c r="G379" s="15">
        <v>26238</v>
      </c>
    </row>
    <row r="380" spans="1:7" ht="12.75">
      <c r="A380" s="30" t="str">
        <f>'De la BASE'!A376</f>
        <v>316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0.423752</v>
      </c>
      <c r="F380" s="9">
        <f>IF('De la BASE'!F376&gt;0,'De la BASE'!F376,'De la BASE'!F376+0.001)</f>
        <v>1.3209819999999999</v>
      </c>
      <c r="G380" s="15">
        <v>26268</v>
      </c>
    </row>
    <row r="381" spans="1:7" ht="12.75">
      <c r="A381" s="30" t="str">
        <f>'De la BASE'!A377</f>
        <v>316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0.3883594</v>
      </c>
      <c r="F381" s="9">
        <f>IF('De la BASE'!F377&gt;0,'De la BASE'!F377,'De la BASE'!F377+0.001)</f>
        <v>1.1207079</v>
      </c>
      <c r="G381" s="15">
        <v>26299</v>
      </c>
    </row>
    <row r="382" spans="1:7" ht="12.75">
      <c r="A382" s="30" t="str">
        <f>'De la BASE'!A378</f>
        <v>316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0.7450225</v>
      </c>
      <c r="F382" s="9">
        <f>IF('De la BASE'!F378&gt;0,'De la BASE'!F378,'De la BASE'!F378+0.001)</f>
        <v>2.7856265000000002</v>
      </c>
      <c r="G382" s="15">
        <v>26330</v>
      </c>
    </row>
    <row r="383" spans="1:7" ht="12.75">
      <c r="A383" s="30" t="str">
        <f>'De la BASE'!A379</f>
        <v>316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2.1556712</v>
      </c>
      <c r="F383" s="9">
        <f>IF('De la BASE'!F379&gt;0,'De la BASE'!F379,'De la BASE'!F379+0.001)</f>
        <v>7.045484999999999</v>
      </c>
      <c r="G383" s="15">
        <v>26359</v>
      </c>
    </row>
    <row r="384" spans="1:7" ht="12.75">
      <c r="A384" s="30" t="str">
        <f>'De la BASE'!A380</f>
        <v>316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0.9690562</v>
      </c>
      <c r="F384" s="9">
        <f>IF('De la BASE'!F380&gt;0,'De la BASE'!F380,'De la BASE'!F380+0.001)</f>
        <v>2.762263</v>
      </c>
      <c r="G384" s="15">
        <v>26390</v>
      </c>
    </row>
    <row r="385" spans="1:7" ht="12.75">
      <c r="A385" s="30" t="str">
        <f>'De la BASE'!A381</f>
        <v>316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0.4729938</v>
      </c>
      <c r="F385" s="9">
        <f>IF('De la BASE'!F381&gt;0,'De la BASE'!F381,'De la BASE'!F381+0.001)</f>
        <v>1.3585044</v>
      </c>
      <c r="G385" s="15">
        <v>26420</v>
      </c>
    </row>
    <row r="386" spans="1:7" ht="12.75">
      <c r="A386" s="30" t="str">
        <f>'De la BASE'!A382</f>
        <v>316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0.7319648</v>
      </c>
      <c r="F386" s="9">
        <f>IF('De la BASE'!F382&gt;0,'De la BASE'!F382,'De la BASE'!F382+0.001)</f>
        <v>2.1055146</v>
      </c>
      <c r="G386" s="15">
        <v>26451</v>
      </c>
    </row>
    <row r="387" spans="1:7" ht="12.75">
      <c r="A387" s="30" t="str">
        <f>'De la BASE'!A383</f>
        <v>316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0.3583356</v>
      </c>
      <c r="F387" s="9">
        <f>IF('De la BASE'!F383&gt;0,'De la BASE'!F383,'De la BASE'!F383+0.001)</f>
        <v>1.0242573</v>
      </c>
      <c r="G387" s="15">
        <v>26481</v>
      </c>
    </row>
    <row r="388" spans="1:7" ht="12.75">
      <c r="A388" s="30" t="str">
        <f>'De la BASE'!A384</f>
        <v>316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0.331098</v>
      </c>
      <c r="F388" s="9">
        <f>IF('De la BASE'!F384&gt;0,'De la BASE'!F384,'De la BASE'!F384+0.001)</f>
        <v>0.9531969999999998</v>
      </c>
      <c r="G388" s="15">
        <v>26512</v>
      </c>
    </row>
    <row r="389" spans="1:7" ht="12.75">
      <c r="A389" s="30" t="str">
        <f>'De la BASE'!A385</f>
        <v>316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0.2603626</v>
      </c>
      <c r="F389" s="9">
        <f>IF('De la BASE'!F385&gt;0,'De la BASE'!F385,'De la BASE'!F385+0.001)</f>
        <v>0.8492364000000001</v>
      </c>
      <c r="G389" s="15">
        <v>26543</v>
      </c>
    </row>
    <row r="390" spans="1:7" ht="12.75">
      <c r="A390" s="30" t="str">
        <f>'De la BASE'!A386</f>
        <v>316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0.4573524</v>
      </c>
      <c r="F390" s="9">
        <f>IF('De la BASE'!F386&gt;0,'De la BASE'!F386,'De la BASE'!F386+0.001)</f>
        <v>1.5869288</v>
      </c>
      <c r="G390" s="15">
        <v>26573</v>
      </c>
    </row>
    <row r="391" spans="1:7" ht="12.75">
      <c r="A391" s="30" t="str">
        <f>'De la BASE'!A387</f>
        <v>316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0.480678</v>
      </c>
      <c r="F391" s="9">
        <f>IF('De la BASE'!F387&gt;0,'De la BASE'!F387,'De la BASE'!F387+0.001)</f>
        <v>1.6983956</v>
      </c>
      <c r="G391" s="15">
        <v>26604</v>
      </c>
    </row>
    <row r="392" spans="1:7" ht="12.75">
      <c r="A392" s="30" t="str">
        <f>'De la BASE'!A388</f>
        <v>316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0.3480477</v>
      </c>
      <c r="F392" s="9">
        <f>IF('De la BASE'!F388&gt;0,'De la BASE'!F388,'De la BASE'!F388+0.001)</f>
        <v>1.2500059</v>
      </c>
      <c r="G392" s="15">
        <v>26634</v>
      </c>
    </row>
    <row r="393" spans="1:7" ht="12.75">
      <c r="A393" s="30" t="str">
        <f>'De la BASE'!A389</f>
        <v>316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2.2517226</v>
      </c>
      <c r="F393" s="9">
        <f>IF('De la BASE'!F389&gt;0,'De la BASE'!F389,'De la BASE'!F389+0.001)</f>
        <v>6.8485228</v>
      </c>
      <c r="G393" s="15">
        <v>26665</v>
      </c>
    </row>
    <row r="394" spans="1:7" ht="12.75">
      <c r="A394" s="30" t="str">
        <f>'De la BASE'!A390</f>
        <v>316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2.226344</v>
      </c>
      <c r="F394" s="9">
        <f>IF('De la BASE'!F390&gt;0,'De la BASE'!F390,'De la BASE'!F390+0.001)</f>
        <v>6.409527199999999</v>
      </c>
      <c r="G394" s="15">
        <v>26696</v>
      </c>
    </row>
    <row r="395" spans="1:7" ht="12.75">
      <c r="A395" s="30" t="str">
        <f>'De la BASE'!A391</f>
        <v>316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1.470717</v>
      </c>
      <c r="F395" s="9">
        <f>IF('De la BASE'!F391&gt;0,'De la BASE'!F391,'De la BASE'!F391+0.001)</f>
        <v>4.2958107000000005</v>
      </c>
      <c r="G395" s="15">
        <v>26724</v>
      </c>
    </row>
    <row r="396" spans="1:7" ht="12.75">
      <c r="A396" s="30" t="str">
        <f>'De la BASE'!A392</f>
        <v>316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0.6711524</v>
      </c>
      <c r="F396" s="9">
        <f>IF('De la BASE'!F392&gt;0,'De la BASE'!F392,'De la BASE'!F392+0.001)</f>
        <v>2.000754</v>
      </c>
      <c r="G396" s="15">
        <v>26755</v>
      </c>
    </row>
    <row r="397" spans="1:7" ht="12.75">
      <c r="A397" s="30" t="str">
        <f>'De la BASE'!A393</f>
        <v>316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1.0477084</v>
      </c>
      <c r="F397" s="9">
        <f>IF('De la BASE'!F393&gt;0,'De la BASE'!F393,'De la BASE'!F393+0.001)</f>
        <v>3.0815987000000002</v>
      </c>
      <c r="G397" s="15">
        <v>26785</v>
      </c>
    </row>
    <row r="398" spans="1:7" ht="12.75">
      <c r="A398" s="30" t="str">
        <f>'De la BASE'!A394</f>
        <v>316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1.6609476</v>
      </c>
      <c r="F398" s="9">
        <f>IF('De la BASE'!F394&gt;0,'De la BASE'!F394,'De la BASE'!F394+0.001)</f>
        <v>4.9703168</v>
      </c>
      <c r="G398" s="15">
        <v>26816</v>
      </c>
    </row>
    <row r="399" spans="1:7" ht="12.75">
      <c r="A399" s="30" t="str">
        <f>'De la BASE'!A395</f>
        <v>316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1.440738</v>
      </c>
      <c r="F399" s="9">
        <f>IF('De la BASE'!F395&gt;0,'De la BASE'!F395,'De la BASE'!F395+0.001)</f>
        <v>4.30755</v>
      </c>
      <c r="G399" s="15">
        <v>26846</v>
      </c>
    </row>
    <row r="400" spans="1:7" ht="12.75">
      <c r="A400" s="30" t="str">
        <f>'De la BASE'!A396</f>
        <v>316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0.7158768</v>
      </c>
      <c r="F400" s="9">
        <f>IF('De la BASE'!F396&gt;0,'De la BASE'!F396,'De la BASE'!F396+0.001)</f>
        <v>2.0765691</v>
      </c>
      <c r="G400" s="15">
        <v>26877</v>
      </c>
    </row>
    <row r="401" spans="1:7" ht="12.75">
      <c r="A401" s="30" t="str">
        <f>'De la BASE'!A397</f>
        <v>316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0.257508</v>
      </c>
      <c r="F401" s="9">
        <f>IF('De la BASE'!F397&gt;0,'De la BASE'!F397,'De la BASE'!F397+0.001)</f>
        <v>0.750443</v>
      </c>
      <c r="G401" s="15">
        <v>26908</v>
      </c>
    </row>
    <row r="402" spans="1:7" ht="12.75">
      <c r="A402" s="30" t="str">
        <f>'De la BASE'!A398</f>
        <v>316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0.5141948</v>
      </c>
      <c r="F402" s="9">
        <f>IF('De la BASE'!F398&gt;0,'De la BASE'!F398,'De la BASE'!F398+0.001)</f>
        <v>1.5803004</v>
      </c>
      <c r="G402" s="15">
        <v>26938</v>
      </c>
    </row>
    <row r="403" spans="1:7" ht="12.75">
      <c r="A403" s="30" t="str">
        <f>'De la BASE'!A399</f>
        <v>316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0.574222</v>
      </c>
      <c r="F403" s="9">
        <f>IF('De la BASE'!F399&gt;0,'De la BASE'!F399,'De la BASE'!F399+0.001)</f>
        <v>2.0395760000000003</v>
      </c>
      <c r="G403" s="15">
        <v>26969</v>
      </c>
    </row>
    <row r="404" spans="1:7" ht="12.75">
      <c r="A404" s="30" t="str">
        <f>'De la BASE'!A400</f>
        <v>316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0.7131825</v>
      </c>
      <c r="F404" s="9">
        <f>IF('De la BASE'!F400&gt;0,'De la BASE'!F400,'De la BASE'!F400+0.001)</f>
        <v>2.6871405</v>
      </c>
      <c r="G404" s="15">
        <v>26999</v>
      </c>
    </row>
    <row r="405" spans="1:7" ht="12.75">
      <c r="A405" s="30" t="str">
        <f>'De la BASE'!A401</f>
        <v>316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0.4260704</v>
      </c>
      <c r="F405" s="9">
        <f>IF('De la BASE'!F401&gt;0,'De la BASE'!F401,'De la BASE'!F401+0.001)</f>
        <v>1.5402048000000002</v>
      </c>
      <c r="G405" s="15">
        <v>27030</v>
      </c>
    </row>
    <row r="406" spans="1:7" ht="12.75">
      <c r="A406" s="30" t="str">
        <f>'De la BASE'!A402</f>
        <v>316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0.5104678</v>
      </c>
      <c r="F406" s="9">
        <f>IF('De la BASE'!F402&gt;0,'De la BASE'!F402,'De la BASE'!F402+0.001)</f>
        <v>1.640485</v>
      </c>
      <c r="G406" s="15">
        <v>27061</v>
      </c>
    </row>
    <row r="407" spans="1:7" ht="12.75">
      <c r="A407" s="30" t="str">
        <f>'De la BASE'!A403</f>
        <v>316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1.768361</v>
      </c>
      <c r="F407" s="9">
        <f>IF('De la BASE'!F403&gt;0,'De la BASE'!F403,'De la BASE'!F403+0.001)</f>
        <v>6.7161629000000005</v>
      </c>
      <c r="G407" s="15">
        <v>27089</v>
      </c>
    </row>
    <row r="408" spans="1:7" ht="12.75">
      <c r="A408" s="30" t="str">
        <f>'De la BASE'!A404</f>
        <v>316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0.993333</v>
      </c>
      <c r="F408" s="9">
        <f>IF('De la BASE'!F404&gt;0,'De la BASE'!F404,'De la BASE'!F404+0.001)</f>
        <v>3.1416705</v>
      </c>
      <c r="G408" s="15">
        <v>27120</v>
      </c>
    </row>
    <row r="409" spans="1:7" ht="12.75">
      <c r="A409" s="30" t="str">
        <f>'De la BASE'!A405</f>
        <v>316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0.5985792</v>
      </c>
      <c r="F409" s="9">
        <f>IF('De la BASE'!F405&gt;0,'De la BASE'!F405,'De la BASE'!F405+0.001)</f>
        <v>1.769238</v>
      </c>
      <c r="G409" s="15">
        <v>27150</v>
      </c>
    </row>
    <row r="410" spans="1:7" ht="12.75">
      <c r="A410" s="30" t="str">
        <f>'De la BASE'!A406</f>
        <v>316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1.276202</v>
      </c>
      <c r="F410" s="9">
        <f>IF('De la BASE'!F406&gt;0,'De la BASE'!F406,'De la BASE'!F406+0.001)</f>
        <v>3.8208124000000003</v>
      </c>
      <c r="G410" s="15">
        <v>27181</v>
      </c>
    </row>
    <row r="411" spans="1:7" ht="12.75">
      <c r="A411" s="30" t="str">
        <f>'De la BASE'!A407</f>
        <v>316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0.9068751</v>
      </c>
      <c r="F411" s="9">
        <f>IF('De la BASE'!F407&gt;0,'De la BASE'!F407,'De la BASE'!F407+0.001)</f>
        <v>2.6006454000000003</v>
      </c>
      <c r="G411" s="15">
        <v>27211</v>
      </c>
    </row>
    <row r="412" spans="1:7" ht="12.75">
      <c r="A412" s="30" t="str">
        <f>'De la BASE'!A408</f>
        <v>316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0.5103201</v>
      </c>
      <c r="F412" s="9">
        <f>IF('De la BASE'!F408&gt;0,'De la BASE'!F408,'De la BASE'!F408+0.001)</f>
        <v>1.4826274000000002</v>
      </c>
      <c r="G412" s="15">
        <v>27242</v>
      </c>
    </row>
    <row r="413" spans="1:7" ht="12.75">
      <c r="A413" s="30" t="str">
        <f>'De la BASE'!A409</f>
        <v>316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0.347778</v>
      </c>
      <c r="F413" s="9">
        <f>IF('De la BASE'!F409&gt;0,'De la BASE'!F409,'De la BASE'!F409+0.001)</f>
        <v>1.017897</v>
      </c>
      <c r="G413" s="15">
        <v>27273</v>
      </c>
    </row>
    <row r="414" spans="1:7" ht="12.75">
      <c r="A414" s="30" t="str">
        <f>'De la BASE'!A410</f>
        <v>316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0.2623252</v>
      </c>
      <c r="F414" s="9">
        <f>IF('De la BASE'!F410&gt;0,'De la BASE'!F410,'De la BASE'!F410+0.001)</f>
        <v>0.7746583</v>
      </c>
      <c r="G414" s="15">
        <v>27303</v>
      </c>
    </row>
    <row r="415" spans="1:7" ht="12.75">
      <c r="A415" s="30" t="str">
        <f>'De la BASE'!A411</f>
        <v>316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0.451041</v>
      </c>
      <c r="F415" s="9">
        <f>IF('De la BASE'!F411&gt;0,'De la BASE'!F411,'De la BASE'!F411+0.001)</f>
        <v>1.5050280000000003</v>
      </c>
      <c r="G415" s="15">
        <v>27334</v>
      </c>
    </row>
    <row r="416" spans="1:7" ht="12.75">
      <c r="A416" s="30" t="str">
        <f>'De la BASE'!A412</f>
        <v>316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0.279336</v>
      </c>
      <c r="F416" s="9">
        <f>IF('De la BASE'!F412&gt;0,'De la BASE'!F412,'De la BASE'!F412+0.001)</f>
        <v>0.815295</v>
      </c>
      <c r="G416" s="15">
        <v>27364</v>
      </c>
    </row>
    <row r="417" spans="1:7" ht="12.75">
      <c r="A417" s="30" t="str">
        <f>'De la BASE'!A413</f>
        <v>316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0.1086426</v>
      </c>
      <c r="F417" s="9">
        <f>IF('De la BASE'!F413&gt;0,'De la BASE'!F413,'De la BASE'!F413+0.001)</f>
        <v>0.3152547</v>
      </c>
      <c r="G417" s="15">
        <v>27395</v>
      </c>
    </row>
    <row r="418" spans="1:7" ht="12.75">
      <c r="A418" s="30" t="str">
        <f>'De la BASE'!A414</f>
        <v>316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0.11037</v>
      </c>
      <c r="F418" s="9">
        <f>IF('De la BASE'!F414&gt;0,'De la BASE'!F414,'De la BASE'!F414+0.001)</f>
        <v>0.34125</v>
      </c>
      <c r="G418" s="15">
        <v>27426</v>
      </c>
    </row>
    <row r="419" spans="1:7" ht="12.75">
      <c r="A419" s="30" t="str">
        <f>'De la BASE'!A415</f>
        <v>316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0.2540993</v>
      </c>
      <c r="F419" s="9">
        <f>IF('De la BASE'!F415&gt;0,'De la BASE'!F415,'De la BASE'!F415+0.001)</f>
        <v>0.7730682</v>
      </c>
      <c r="G419" s="15">
        <v>27454</v>
      </c>
    </row>
    <row r="420" spans="1:7" ht="12.75">
      <c r="A420" s="30" t="str">
        <f>'De la BASE'!A416</f>
        <v>316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0.3044056</v>
      </c>
      <c r="F420" s="9">
        <f>IF('De la BASE'!F416&gt;0,'De la BASE'!F416,'De la BASE'!F416+0.001)</f>
        <v>1.0937364</v>
      </c>
      <c r="G420" s="15">
        <v>27485</v>
      </c>
    </row>
    <row r="421" spans="1:7" ht="12.75">
      <c r="A421" s="30" t="str">
        <f>'De la BASE'!A417</f>
        <v>316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1.3845304</v>
      </c>
      <c r="F421" s="9">
        <f>IF('De la BASE'!F417&gt;0,'De la BASE'!F417,'De la BASE'!F417+0.001)</f>
        <v>4.5740994</v>
      </c>
      <c r="G421" s="15">
        <v>27515</v>
      </c>
    </row>
    <row r="422" spans="1:7" ht="12.75">
      <c r="A422" s="30" t="str">
        <f>'De la BASE'!A418</f>
        <v>316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0.8547136</v>
      </c>
      <c r="F422" s="9">
        <f>IF('De la BASE'!F418&gt;0,'De la BASE'!F418,'De la BASE'!F418+0.001)</f>
        <v>2.4768203</v>
      </c>
      <c r="G422" s="15">
        <v>27546</v>
      </c>
    </row>
    <row r="423" spans="1:7" ht="12.75">
      <c r="A423" s="30" t="str">
        <f>'De la BASE'!A419</f>
        <v>316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0.6368022</v>
      </c>
      <c r="F423" s="9">
        <f>IF('De la BASE'!F419&gt;0,'De la BASE'!F419,'De la BASE'!F419+0.001)</f>
        <v>1.8393989999999998</v>
      </c>
      <c r="G423" s="15">
        <v>27576</v>
      </c>
    </row>
    <row r="424" spans="1:7" ht="12.75">
      <c r="A424" s="30" t="str">
        <f>'De la BASE'!A420</f>
        <v>316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0.31344</v>
      </c>
      <c r="F424" s="9">
        <f>IF('De la BASE'!F420&gt;0,'De la BASE'!F420,'De la BASE'!F420+0.001)</f>
        <v>0.9292799999999999</v>
      </c>
      <c r="G424" s="15">
        <v>27607</v>
      </c>
    </row>
    <row r="425" spans="1:7" ht="12.75">
      <c r="A425" s="30" t="str">
        <f>'De la BASE'!A421</f>
        <v>316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0.327712</v>
      </c>
      <c r="F425" s="9">
        <f>IF('De la BASE'!F421&gt;0,'De la BASE'!F421,'De la BASE'!F421+0.001)</f>
        <v>0.9630719999999999</v>
      </c>
      <c r="G425" s="15">
        <v>27638</v>
      </c>
    </row>
    <row r="426" spans="1:7" ht="12.75">
      <c r="A426" s="30" t="str">
        <f>'De la BASE'!A422</f>
        <v>316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0.2289872</v>
      </c>
      <c r="F426" s="9">
        <f>IF('De la BASE'!F422&gt;0,'De la BASE'!F422,'De la BASE'!F422+0.001)</f>
        <v>0.6719414</v>
      </c>
      <c r="G426" s="15">
        <v>27668</v>
      </c>
    </row>
    <row r="427" spans="1:7" ht="12.75">
      <c r="A427" s="30" t="str">
        <f>'De la BASE'!A423</f>
        <v>316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0.3646125</v>
      </c>
      <c r="F427" s="9">
        <f>IF('De la BASE'!F423&gt;0,'De la BASE'!F423,'De la BASE'!F423+0.001)</f>
        <v>1.1492586</v>
      </c>
      <c r="G427" s="15">
        <v>27699</v>
      </c>
    </row>
    <row r="428" spans="1:7" ht="12.75">
      <c r="A428" s="30" t="str">
        <f>'De la BASE'!A424</f>
        <v>316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0.034293</v>
      </c>
      <c r="F428" s="9">
        <f>IF('De la BASE'!F424&gt;0,'De la BASE'!F424,'De la BASE'!F424+0.001)</f>
        <v>0.1091909</v>
      </c>
      <c r="G428" s="15">
        <v>27729</v>
      </c>
    </row>
    <row r="429" spans="1:7" ht="12.75">
      <c r="A429" s="30" t="str">
        <f>'De la BASE'!A425</f>
        <v>316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0.1346463</v>
      </c>
      <c r="F429" s="9">
        <f>IF('De la BASE'!F425&gt;0,'De la BASE'!F425,'De la BASE'!F425+0.001)</f>
        <v>0.4024613</v>
      </c>
      <c r="G429" s="15">
        <v>27760</v>
      </c>
    </row>
    <row r="430" spans="1:7" ht="12.75">
      <c r="A430" s="30" t="str">
        <f>'De la BASE'!A426</f>
        <v>316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0.1815872</v>
      </c>
      <c r="F430" s="9">
        <f>IF('De la BASE'!F426&gt;0,'De la BASE'!F426,'De la BASE'!F426+0.001)</f>
        <v>0.6772802</v>
      </c>
      <c r="G430" s="15">
        <v>27791</v>
      </c>
    </row>
    <row r="431" spans="1:7" ht="12.75">
      <c r="A431" s="30" t="str">
        <f>'De la BASE'!A427</f>
        <v>316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0.1951872</v>
      </c>
      <c r="F431" s="9">
        <f>IF('De la BASE'!F427&gt;0,'De la BASE'!F427,'De la BASE'!F427+0.001)</f>
        <v>0.5952768</v>
      </c>
      <c r="G431" s="15">
        <v>27820</v>
      </c>
    </row>
    <row r="432" spans="1:7" ht="12.75">
      <c r="A432" s="30" t="str">
        <f>'De la BASE'!A428</f>
        <v>316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0.24335</v>
      </c>
      <c r="F432" s="9">
        <f>IF('De la BASE'!F428&gt;0,'De la BASE'!F428,'De la BASE'!F428+0.001)</f>
        <v>0.8794669</v>
      </c>
      <c r="G432" s="15">
        <v>27851</v>
      </c>
    </row>
    <row r="433" spans="1:7" ht="12.75">
      <c r="A433" s="30" t="str">
        <f>'De la BASE'!A429</f>
        <v>316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0.2572266</v>
      </c>
      <c r="F433" s="9">
        <f>IF('De la BASE'!F429&gt;0,'De la BASE'!F429,'De la BASE'!F429+0.001)</f>
        <v>0.7834506</v>
      </c>
      <c r="G433" s="15">
        <v>27881</v>
      </c>
    </row>
    <row r="434" spans="1:7" ht="12.75">
      <c r="A434" s="30" t="str">
        <f>'De la BASE'!A430</f>
        <v>316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0.1682625</v>
      </c>
      <c r="F434" s="9">
        <f>IF('De la BASE'!F430&gt;0,'De la BASE'!F430,'De la BASE'!F430+0.001)</f>
        <v>0.5675250000000001</v>
      </c>
      <c r="G434" s="15">
        <v>27912</v>
      </c>
    </row>
    <row r="435" spans="1:7" ht="12.75">
      <c r="A435" s="30" t="str">
        <f>'De la BASE'!A431</f>
        <v>316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0.1878626</v>
      </c>
      <c r="F435" s="9">
        <f>IF('De la BASE'!F431&gt;0,'De la BASE'!F431,'De la BASE'!F431+0.001)</f>
        <v>0.5827941999999999</v>
      </c>
      <c r="G435" s="15">
        <v>27942</v>
      </c>
    </row>
    <row r="436" spans="1:7" ht="12.75">
      <c r="A436" s="30" t="str">
        <f>'De la BASE'!A432</f>
        <v>316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0.072065</v>
      </c>
      <c r="F436" s="9">
        <f>IF('De la BASE'!F432&gt;0,'De la BASE'!F432,'De la BASE'!F432+0.001)</f>
        <v>0.21639380000000003</v>
      </c>
      <c r="G436" s="15">
        <v>27973</v>
      </c>
    </row>
    <row r="437" spans="1:7" ht="12.75">
      <c r="A437" s="30" t="str">
        <f>'De la BASE'!A433</f>
        <v>316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0.1823002</v>
      </c>
      <c r="F437" s="9">
        <f>IF('De la BASE'!F433&gt;0,'De la BASE'!F433,'De la BASE'!F433+0.001)</f>
        <v>0.5512169</v>
      </c>
      <c r="G437" s="15">
        <v>28004</v>
      </c>
    </row>
    <row r="438" spans="1:7" ht="12.75">
      <c r="A438" s="30" t="str">
        <f>'De la BASE'!A434</f>
        <v>316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0.542004</v>
      </c>
      <c r="F438" s="9">
        <f>IF('De la BASE'!F434&gt;0,'De la BASE'!F434,'De la BASE'!F434+0.001)</f>
        <v>1.7658375</v>
      </c>
      <c r="G438" s="15">
        <v>28034</v>
      </c>
    </row>
    <row r="439" spans="1:7" ht="12.75">
      <c r="A439" s="30" t="str">
        <f>'De la BASE'!A435</f>
        <v>316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0.4864405</v>
      </c>
      <c r="F439" s="9">
        <f>IF('De la BASE'!F435&gt;0,'De la BASE'!F435,'De la BASE'!F435+0.001)</f>
        <v>1.5598169</v>
      </c>
      <c r="G439" s="15">
        <v>28065</v>
      </c>
    </row>
    <row r="440" spans="1:7" ht="12.75">
      <c r="A440" s="30" t="str">
        <f>'De la BASE'!A436</f>
        <v>316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0.4539721</v>
      </c>
      <c r="F440" s="9">
        <f>IF('De la BASE'!F436&gt;0,'De la BASE'!F436,'De la BASE'!F436+0.001)</f>
        <v>2.0004207</v>
      </c>
      <c r="G440" s="15">
        <v>28095</v>
      </c>
    </row>
    <row r="441" spans="1:7" ht="12.75">
      <c r="A441" s="30" t="str">
        <f>'De la BASE'!A437</f>
        <v>316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1.3572096</v>
      </c>
      <c r="F441" s="9">
        <f>IF('De la BASE'!F437&gt;0,'De la BASE'!F437,'De la BASE'!F437+0.001)</f>
        <v>4.5282432</v>
      </c>
      <c r="G441" s="15">
        <v>28126</v>
      </c>
    </row>
    <row r="442" spans="1:7" ht="12.75">
      <c r="A442" s="30" t="str">
        <f>'De la BASE'!A438</f>
        <v>316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1.672342</v>
      </c>
      <c r="F442" s="9">
        <f>IF('De la BASE'!F438&gt;0,'De la BASE'!F438,'De la BASE'!F438+0.001)</f>
        <v>5.4979815</v>
      </c>
      <c r="G442" s="15">
        <v>28157</v>
      </c>
    </row>
    <row r="443" spans="1:7" ht="12.75">
      <c r="A443" s="30" t="str">
        <f>'De la BASE'!A439</f>
        <v>316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0.885782</v>
      </c>
      <c r="F443" s="9">
        <f>IF('De la BASE'!F439&gt;0,'De la BASE'!F439,'De la BASE'!F439+0.001)</f>
        <v>2.6282243999999997</v>
      </c>
      <c r="G443" s="15">
        <v>28185</v>
      </c>
    </row>
    <row r="444" spans="1:7" ht="12.75">
      <c r="A444" s="30" t="str">
        <f>'De la BASE'!A440</f>
        <v>316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0.69866</v>
      </c>
      <c r="F444" s="9">
        <f>IF('De la BASE'!F440&gt;0,'De la BASE'!F440,'De la BASE'!F440+0.001)</f>
        <v>2.067995</v>
      </c>
      <c r="G444" s="15">
        <v>28216</v>
      </c>
    </row>
    <row r="445" spans="1:7" ht="12.75">
      <c r="A445" s="30" t="str">
        <f>'De la BASE'!A441</f>
        <v>316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1.5290934</v>
      </c>
      <c r="F445" s="9">
        <f>IF('De la BASE'!F441&gt;0,'De la BASE'!F441,'De la BASE'!F441+0.001)</f>
        <v>4.7023005</v>
      </c>
      <c r="G445" s="15">
        <v>28246</v>
      </c>
    </row>
    <row r="446" spans="1:7" ht="12.75">
      <c r="A446" s="30" t="str">
        <f>'De la BASE'!A442</f>
        <v>316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0.8966835</v>
      </c>
      <c r="F446" s="9">
        <f>IF('De la BASE'!F442&gt;0,'De la BASE'!F442,'De la BASE'!F442+0.001)</f>
        <v>2.8538541</v>
      </c>
      <c r="G446" s="15">
        <v>28277</v>
      </c>
    </row>
    <row r="447" spans="1:7" ht="12.75">
      <c r="A447" s="30" t="str">
        <f>'De la BASE'!A443</f>
        <v>316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1.067346</v>
      </c>
      <c r="F447" s="9">
        <f>IF('De la BASE'!F443&gt;0,'De la BASE'!F443,'De la BASE'!F443+0.001)</f>
        <v>3.2061015</v>
      </c>
      <c r="G447" s="15">
        <v>28307</v>
      </c>
    </row>
    <row r="448" spans="1:7" ht="12.75">
      <c r="A448" s="30" t="str">
        <f>'De la BASE'!A444</f>
        <v>316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0.3447547</v>
      </c>
      <c r="F448" s="9">
        <f>IF('De la BASE'!F444&gt;0,'De la BASE'!F444,'De la BASE'!F444+0.001)</f>
        <v>1.0447366</v>
      </c>
      <c r="G448" s="15">
        <v>28338</v>
      </c>
    </row>
    <row r="449" spans="1:7" ht="12.75">
      <c r="A449" s="30" t="str">
        <f>'De la BASE'!A445</f>
        <v>316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0.2830702</v>
      </c>
      <c r="F449" s="9">
        <f>IF('De la BASE'!F445&gt;0,'De la BASE'!F445,'De la BASE'!F445+0.001)</f>
        <v>0.870458</v>
      </c>
      <c r="G449" s="15">
        <v>28369</v>
      </c>
    </row>
    <row r="450" spans="1:7" ht="12.75">
      <c r="A450" s="30" t="str">
        <f>'De la BASE'!A446</f>
        <v>316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0.3218541</v>
      </c>
      <c r="F450" s="9">
        <f>IF('De la BASE'!F446&gt;0,'De la BASE'!F446,'De la BASE'!F446+0.001)</f>
        <v>1.0806779999999998</v>
      </c>
      <c r="G450" s="15">
        <v>28399</v>
      </c>
    </row>
    <row r="451" spans="1:7" ht="12.75">
      <c r="A451" s="30" t="str">
        <f>'De la BASE'!A447</f>
        <v>316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0.3643125</v>
      </c>
      <c r="F451" s="9">
        <f>IF('De la BASE'!F447&gt;0,'De la BASE'!F447,'De la BASE'!F447+0.001)</f>
        <v>1.1049975</v>
      </c>
      <c r="G451" s="15">
        <v>28430</v>
      </c>
    </row>
    <row r="452" spans="1:7" ht="12.75">
      <c r="A452" s="30" t="str">
        <f>'De la BASE'!A448</f>
        <v>316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0.2354772</v>
      </c>
      <c r="F452" s="9">
        <f>IF('De la BASE'!F448&gt;0,'De la BASE'!F448,'De la BASE'!F448+0.001)</f>
        <v>0.8828372</v>
      </c>
      <c r="G452" s="15">
        <v>28460</v>
      </c>
    </row>
    <row r="453" spans="1:7" ht="12.75">
      <c r="A453" s="30" t="str">
        <f>'De la BASE'!A449</f>
        <v>316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1.1183265</v>
      </c>
      <c r="F453" s="9">
        <f>IF('De la BASE'!F449&gt;0,'De la BASE'!F449,'De la BASE'!F449+0.001)</f>
        <v>3.09474</v>
      </c>
      <c r="G453" s="15">
        <v>28491</v>
      </c>
    </row>
    <row r="454" spans="1:7" ht="12.75">
      <c r="A454" s="30" t="str">
        <f>'De la BASE'!A450</f>
        <v>316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0.875347</v>
      </c>
      <c r="F454" s="9">
        <f>IF('De la BASE'!F450&gt;0,'De la BASE'!F450,'De la BASE'!F450+0.001)</f>
        <v>2.936648</v>
      </c>
      <c r="G454" s="15">
        <v>28522</v>
      </c>
    </row>
    <row r="455" spans="1:7" ht="12.75">
      <c r="A455" s="30" t="str">
        <f>'De la BASE'!A451</f>
        <v>316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1.380521</v>
      </c>
      <c r="F455" s="9">
        <f>IF('De la BASE'!F451&gt;0,'De la BASE'!F451,'De la BASE'!F451+0.001)</f>
        <v>4.042801</v>
      </c>
      <c r="G455" s="15">
        <v>28550</v>
      </c>
    </row>
    <row r="456" spans="1:7" ht="12.75">
      <c r="A456" s="30" t="str">
        <f>'De la BASE'!A452</f>
        <v>316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2.7970327</v>
      </c>
      <c r="F456" s="9">
        <f>IF('De la BASE'!F452&gt;0,'De la BASE'!F452,'De la BASE'!F452+0.001)</f>
        <v>8.5882915</v>
      </c>
      <c r="G456" s="15">
        <v>28581</v>
      </c>
    </row>
    <row r="457" spans="1:7" ht="12.75">
      <c r="A457" s="30" t="str">
        <f>'De la BASE'!A453</f>
        <v>316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1.1050404</v>
      </c>
      <c r="F457" s="9">
        <f>IF('De la BASE'!F453&gt;0,'De la BASE'!F453,'De la BASE'!F453+0.001)</f>
        <v>3.1640836</v>
      </c>
      <c r="G457" s="15">
        <v>28611</v>
      </c>
    </row>
    <row r="458" spans="1:7" ht="12.75">
      <c r="A458" s="30" t="str">
        <f>'De la BASE'!A454</f>
        <v>316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2.2641625</v>
      </c>
      <c r="F458" s="9">
        <f>IF('De la BASE'!F454&gt;0,'De la BASE'!F454,'De la BASE'!F454+0.001)</f>
        <v>6.433142999999999</v>
      </c>
      <c r="G458" s="15">
        <v>28642</v>
      </c>
    </row>
    <row r="459" spans="1:7" ht="12.75">
      <c r="A459" s="30" t="str">
        <f>'De la BASE'!A455</f>
        <v>316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1.7292968</v>
      </c>
      <c r="F459" s="9">
        <f>IF('De la BASE'!F455&gt;0,'De la BASE'!F455,'De la BASE'!F455+0.001)</f>
        <v>4.9258132</v>
      </c>
      <c r="G459" s="15">
        <v>28672</v>
      </c>
    </row>
    <row r="460" spans="1:7" ht="12.75">
      <c r="A460" s="30" t="str">
        <f>'De la BASE'!A456</f>
        <v>316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0.9170172</v>
      </c>
      <c r="F460" s="9">
        <f>IF('De la BASE'!F456&gt;0,'De la BASE'!F456,'De la BASE'!F456+0.001)</f>
        <v>2.6272488000000003</v>
      </c>
      <c r="G460" s="15">
        <v>28703</v>
      </c>
    </row>
    <row r="461" spans="1:7" ht="12.75">
      <c r="A461" s="30" t="str">
        <f>'De la BASE'!A457</f>
        <v>316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0.3580588</v>
      </c>
      <c r="F461" s="9">
        <f>IF('De la BASE'!F457&gt;0,'De la BASE'!F457,'De la BASE'!F457+0.001)</f>
        <v>1.0326313</v>
      </c>
      <c r="G461" s="15">
        <v>28734</v>
      </c>
    </row>
    <row r="462" spans="1:7" ht="12.75">
      <c r="A462" s="30" t="str">
        <f>'De la BASE'!A458</f>
        <v>316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0.252976</v>
      </c>
      <c r="F462" s="9">
        <f>IF('De la BASE'!F458&gt;0,'De la BASE'!F458,'De la BASE'!F458+0.001)</f>
        <v>0.7337855999999999</v>
      </c>
      <c r="G462" s="15">
        <v>28764</v>
      </c>
    </row>
    <row r="463" spans="1:7" ht="12.75">
      <c r="A463" s="30" t="str">
        <f>'De la BASE'!A459</f>
        <v>316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0.1942525</v>
      </c>
      <c r="F463" s="9">
        <f>IF('De la BASE'!F459&gt;0,'De la BASE'!F459,'De la BASE'!F459+0.001)</f>
        <v>0.5704595</v>
      </c>
      <c r="G463" s="15">
        <v>28795</v>
      </c>
    </row>
    <row r="464" spans="1:7" ht="12.75">
      <c r="A464" s="30" t="str">
        <f>'De la BASE'!A460</f>
        <v>316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0.823834</v>
      </c>
      <c r="F464" s="9">
        <f>IF('De la BASE'!F460&gt;0,'De la BASE'!F460,'De la BASE'!F460+0.001)</f>
        <v>3.8083598999999997</v>
      </c>
      <c r="G464" s="15">
        <v>28825</v>
      </c>
    </row>
    <row r="465" spans="1:7" ht="12.75">
      <c r="A465" s="30" t="str">
        <f>'De la BASE'!A461</f>
        <v>316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0.4777056</v>
      </c>
      <c r="F465" s="9">
        <f>IF('De la BASE'!F461&gt;0,'De la BASE'!F461,'De la BASE'!F461+0.001)</f>
        <v>1.822824</v>
      </c>
      <c r="G465" s="15">
        <v>28856</v>
      </c>
    </row>
    <row r="466" spans="1:7" ht="12.75">
      <c r="A466" s="30" t="str">
        <f>'De la BASE'!A462</f>
        <v>316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3.03291</v>
      </c>
      <c r="F466" s="9">
        <f>IF('De la BASE'!F462&gt;0,'De la BASE'!F462,'De la BASE'!F462+0.001)</f>
        <v>9.9018895</v>
      </c>
      <c r="G466" s="15">
        <v>28887</v>
      </c>
    </row>
    <row r="467" spans="1:7" ht="12.75">
      <c r="A467" s="30" t="str">
        <f>'De la BASE'!A463</f>
        <v>316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3.6904385</v>
      </c>
      <c r="F467" s="9">
        <f>IF('De la BASE'!F463&gt;0,'De la BASE'!F463,'De la BASE'!F463+0.001)</f>
        <v>11.228965299999999</v>
      </c>
      <c r="G467" s="15">
        <v>28915</v>
      </c>
    </row>
    <row r="468" spans="1:7" ht="12.75">
      <c r="A468" s="30" t="str">
        <f>'De la BASE'!A464</f>
        <v>316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2.00604</v>
      </c>
      <c r="F468" s="9">
        <f>IF('De la BASE'!F464&gt;0,'De la BASE'!F464,'De la BASE'!F464+0.001)</f>
        <v>5.92881</v>
      </c>
      <c r="G468" s="15">
        <v>28946</v>
      </c>
    </row>
    <row r="469" spans="1:7" ht="12.75">
      <c r="A469" s="30" t="str">
        <f>'De la BASE'!A465</f>
        <v>316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2.8021294</v>
      </c>
      <c r="F469" s="9">
        <f>IF('De la BASE'!F465&gt;0,'De la BASE'!F465,'De la BASE'!F465+0.001)</f>
        <v>8.2714019</v>
      </c>
      <c r="G469" s="15">
        <v>28976</v>
      </c>
    </row>
    <row r="470" spans="1:7" ht="12.75">
      <c r="A470" s="30" t="str">
        <f>'De la BASE'!A466</f>
        <v>316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1.8371633</v>
      </c>
      <c r="F470" s="9">
        <f>IF('De la BASE'!F466&gt;0,'De la BASE'!F466,'De la BASE'!F466+0.001)</f>
        <v>5.3488876</v>
      </c>
      <c r="G470" s="15">
        <v>29007</v>
      </c>
    </row>
    <row r="471" spans="1:7" ht="12.75">
      <c r="A471" s="30" t="str">
        <f>'De la BASE'!A467</f>
        <v>316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1.1959584</v>
      </c>
      <c r="F471" s="9">
        <f>IF('De la BASE'!F467&gt;0,'De la BASE'!F467,'De la BASE'!F467+0.001)</f>
        <v>3.5278464000000005</v>
      </c>
      <c r="G471" s="15">
        <v>29037</v>
      </c>
    </row>
    <row r="472" spans="1:7" ht="12.75">
      <c r="A472" s="30" t="str">
        <f>'De la BASE'!A468</f>
        <v>316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0.7485216</v>
      </c>
      <c r="F472" s="9">
        <f>IF('De la BASE'!F468&gt;0,'De la BASE'!F468,'De la BASE'!F468+0.001)</f>
        <v>2.2055952000000003</v>
      </c>
      <c r="G472" s="15">
        <v>29068</v>
      </c>
    </row>
    <row r="473" spans="1:7" ht="12.75">
      <c r="A473" s="30" t="str">
        <f>'De la BASE'!A469</f>
        <v>316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0.3898684</v>
      </c>
      <c r="F473" s="9">
        <f>IF('De la BASE'!F469&gt;0,'De la BASE'!F469,'De la BASE'!F469+0.001)</f>
        <v>1.159216</v>
      </c>
      <c r="G473" s="15">
        <v>29099</v>
      </c>
    </row>
    <row r="474" spans="1:7" ht="12.75">
      <c r="A474" s="30" t="str">
        <f>'De la BASE'!A470</f>
        <v>316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0.9512132</v>
      </c>
      <c r="F474" s="9">
        <f>IF('De la BASE'!F470&gt;0,'De la BASE'!F470,'De la BASE'!F470+0.001)</f>
        <v>3.9309172</v>
      </c>
      <c r="G474" s="15">
        <v>29129</v>
      </c>
    </row>
    <row r="475" spans="1:7" ht="12.75">
      <c r="A475" s="30" t="str">
        <f>'De la BASE'!A471</f>
        <v>316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0.8342478</v>
      </c>
      <c r="F475" s="9">
        <f>IF('De la BASE'!F471&gt;0,'De la BASE'!F471,'De la BASE'!F471+0.001)</f>
        <v>2.4552318</v>
      </c>
      <c r="G475" s="15">
        <v>29160</v>
      </c>
    </row>
    <row r="476" spans="1:7" ht="12.75">
      <c r="A476" s="30" t="str">
        <f>'De la BASE'!A472</f>
        <v>316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1.0942399</v>
      </c>
      <c r="F476" s="9">
        <f>IF('De la BASE'!F472&gt;0,'De la BASE'!F472,'De la BASE'!F472+0.001)</f>
        <v>3.2021292</v>
      </c>
      <c r="G476" s="15">
        <v>29190</v>
      </c>
    </row>
    <row r="477" spans="1:7" ht="12.75">
      <c r="A477" s="30" t="str">
        <f>'De la BASE'!A473</f>
        <v>316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0.519441</v>
      </c>
      <c r="F477" s="9">
        <f>IF('De la BASE'!F473&gt;0,'De la BASE'!F473,'De la BASE'!F473+0.001)</f>
        <v>1.532386</v>
      </c>
      <c r="G477" s="15">
        <v>29221</v>
      </c>
    </row>
    <row r="478" spans="1:7" ht="12.75">
      <c r="A478" s="30" t="str">
        <f>'De la BASE'!A474</f>
        <v>316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0.0100724</v>
      </c>
      <c r="F478" s="9">
        <f>IF('De la BASE'!F474&gt;0,'De la BASE'!F474,'De la BASE'!F474+0.001)</f>
        <v>0.0329212</v>
      </c>
      <c r="G478" s="15">
        <v>29252</v>
      </c>
    </row>
    <row r="479" spans="1:7" ht="12.75">
      <c r="A479" s="30" t="str">
        <f>'De la BASE'!A475</f>
        <v>316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0.3077595</v>
      </c>
      <c r="F479" s="9">
        <f>IF('De la BASE'!F475&gt;0,'De la BASE'!F475,'De la BASE'!F475+0.001)</f>
        <v>1.0815165000000002</v>
      </c>
      <c r="G479" s="15">
        <v>29281</v>
      </c>
    </row>
    <row r="480" spans="1:7" ht="12.75">
      <c r="A480" s="30" t="str">
        <f>'De la BASE'!A476</f>
        <v>316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0.0717939</v>
      </c>
      <c r="F480" s="9">
        <f>IF('De la BASE'!F476&gt;0,'De la BASE'!F476,'De la BASE'!F476+0.001)</f>
        <v>0.21230339999999998</v>
      </c>
      <c r="G480" s="15">
        <v>29312</v>
      </c>
    </row>
    <row r="481" spans="1:7" ht="12.75">
      <c r="A481" s="30" t="str">
        <f>'De la BASE'!A477</f>
        <v>316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0.3820946</v>
      </c>
      <c r="F481" s="9">
        <f>IF('De la BASE'!F477&gt;0,'De la BASE'!F477,'De la BASE'!F477+0.001)</f>
        <v>1.2335144</v>
      </c>
      <c r="G481" s="15">
        <v>29342</v>
      </c>
    </row>
    <row r="482" spans="1:7" ht="12.75">
      <c r="A482" s="30" t="str">
        <f>'De la BASE'!A478</f>
        <v>316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0.2498538</v>
      </c>
      <c r="F482" s="9">
        <f>IF('De la BASE'!F478&gt;0,'De la BASE'!F478,'De la BASE'!F478+0.001)</f>
        <v>0.7320278</v>
      </c>
      <c r="G482" s="15">
        <v>29373</v>
      </c>
    </row>
    <row r="483" spans="1:7" ht="12.75">
      <c r="A483" s="30" t="str">
        <f>'De la BASE'!A479</f>
        <v>316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1.0406534</v>
      </c>
      <c r="F483" s="9">
        <f>IF('De la BASE'!F479&gt;0,'De la BASE'!F479,'De la BASE'!F479+0.001)</f>
        <v>3.0019324000000003</v>
      </c>
      <c r="G483" s="15">
        <v>29403</v>
      </c>
    </row>
    <row r="484" spans="1:7" ht="12.75">
      <c r="A484" s="30" t="str">
        <f>'De la BASE'!A480</f>
        <v>316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0.4993479</v>
      </c>
      <c r="F484" s="9">
        <f>IF('De la BASE'!F480&gt;0,'De la BASE'!F480,'De la BASE'!F480+0.001)</f>
        <v>1.4523753</v>
      </c>
      <c r="G484" s="15">
        <v>29434</v>
      </c>
    </row>
    <row r="485" spans="1:7" ht="12.75">
      <c r="A485" s="30" t="str">
        <f>'De la BASE'!A481</f>
        <v>316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0.288982</v>
      </c>
      <c r="F485" s="9">
        <f>IF('De la BASE'!F481&gt;0,'De la BASE'!F481,'De la BASE'!F481+0.001)</f>
        <v>0.8464612</v>
      </c>
      <c r="G485" s="15">
        <v>29465</v>
      </c>
    </row>
    <row r="486" spans="1:7" ht="12.75">
      <c r="A486" s="30" t="str">
        <f>'De la BASE'!A482</f>
        <v>316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0.4279678</v>
      </c>
      <c r="F486" s="9">
        <f>IF('De la BASE'!F482&gt;0,'De la BASE'!F482,'De la BASE'!F482+0.001)</f>
        <v>1.2481872</v>
      </c>
      <c r="G486" s="15">
        <v>29495</v>
      </c>
    </row>
    <row r="487" spans="1:7" ht="12.75">
      <c r="A487" s="30" t="str">
        <f>'De la BASE'!A483</f>
        <v>316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0.4173741</v>
      </c>
      <c r="F487" s="9">
        <f>IF('De la BASE'!F483&gt;0,'De la BASE'!F483,'De la BASE'!F483+0.001)</f>
        <v>1.4732949</v>
      </c>
      <c r="G487" s="15">
        <v>29526</v>
      </c>
    </row>
    <row r="488" spans="1:7" ht="12.75">
      <c r="A488" s="30" t="str">
        <f>'De la BASE'!A484</f>
        <v>316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0.11223</v>
      </c>
      <c r="F488" s="9">
        <f>IF('De la BASE'!F484&gt;0,'De la BASE'!F484,'De la BASE'!F484+0.001)</f>
        <v>0.32886000000000004</v>
      </c>
      <c r="G488" s="15">
        <v>29556</v>
      </c>
    </row>
    <row r="489" spans="1:7" ht="12.75">
      <c r="A489" s="30" t="str">
        <f>'De la BASE'!A485</f>
        <v>316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0.0993472</v>
      </c>
      <c r="F489" s="9">
        <f>IF('De la BASE'!F485&gt;0,'De la BASE'!F485,'De la BASE'!F485+0.001)</f>
        <v>0.2896664</v>
      </c>
      <c r="G489" s="15">
        <v>29587</v>
      </c>
    </row>
    <row r="490" spans="1:7" ht="12.75">
      <c r="A490" s="30" t="str">
        <f>'De la BASE'!A486</f>
        <v>316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0.25506</v>
      </c>
      <c r="F490" s="9">
        <f>IF('De la BASE'!F486&gt;0,'De la BASE'!F486,'De la BASE'!F486+0.001)</f>
        <v>0.7480199999999999</v>
      </c>
      <c r="G490" s="15">
        <v>29618</v>
      </c>
    </row>
    <row r="491" spans="1:7" ht="12.75">
      <c r="A491" s="30" t="str">
        <f>'De la BASE'!A487</f>
        <v>316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0.4069989</v>
      </c>
      <c r="F491" s="9">
        <f>IF('De la BASE'!F487&gt;0,'De la BASE'!F487,'De la BASE'!F487+0.001)</f>
        <v>1.2043845</v>
      </c>
      <c r="G491" s="15">
        <v>29646</v>
      </c>
    </row>
    <row r="492" spans="1:7" ht="12.75">
      <c r="A492" s="30" t="str">
        <f>'De la BASE'!A488</f>
        <v>316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0.5618382</v>
      </c>
      <c r="F492" s="9">
        <f>IF('De la BASE'!F488&gt;0,'De la BASE'!F488,'De la BASE'!F488+0.001)</f>
        <v>2.2303274</v>
      </c>
      <c r="G492" s="15">
        <v>29677</v>
      </c>
    </row>
    <row r="493" spans="1:7" ht="12.75">
      <c r="A493" s="30" t="str">
        <f>'De la BASE'!A489</f>
        <v>316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0.4844634</v>
      </c>
      <c r="F493" s="9">
        <f>IF('De la BASE'!F489&gt;0,'De la BASE'!F489,'De la BASE'!F489+0.001)</f>
        <v>1.4455648</v>
      </c>
      <c r="G493" s="15">
        <v>29707</v>
      </c>
    </row>
    <row r="494" spans="1:7" ht="12.75">
      <c r="A494" s="30" t="str">
        <f>'De la BASE'!A490</f>
        <v>316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0.6696076</v>
      </c>
      <c r="F494" s="9">
        <f>IF('De la BASE'!F490&gt;0,'De la BASE'!F490,'De la BASE'!F490+0.001)</f>
        <v>1.9313408</v>
      </c>
      <c r="G494" s="15">
        <v>29738</v>
      </c>
    </row>
    <row r="495" spans="1:7" ht="12.75">
      <c r="A495" s="30" t="str">
        <f>'De la BASE'!A491</f>
        <v>316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0.4365504</v>
      </c>
      <c r="F495" s="9">
        <f>IF('De la BASE'!F491&gt;0,'De la BASE'!F491,'De la BASE'!F491+0.001)</f>
        <v>1.2587553</v>
      </c>
      <c r="G495" s="15">
        <v>29768</v>
      </c>
    </row>
    <row r="496" spans="1:7" ht="12.75">
      <c r="A496" s="30" t="str">
        <f>'De la BASE'!A492</f>
        <v>316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0.2530056</v>
      </c>
      <c r="F496" s="9">
        <f>IF('De la BASE'!F492&gt;0,'De la BASE'!F492,'De la BASE'!F492+0.001)</f>
        <v>0.7427568</v>
      </c>
      <c r="G496" s="15">
        <v>29799</v>
      </c>
    </row>
    <row r="497" spans="1:7" ht="12.75">
      <c r="A497" s="30" t="str">
        <f>'De la BASE'!A493</f>
        <v>316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0.2767787</v>
      </c>
      <c r="F497" s="9">
        <f>IF('De la BASE'!F493&gt;0,'De la BASE'!F493,'De la BASE'!F493+0.001)</f>
        <v>0.8077014</v>
      </c>
      <c r="G497" s="15">
        <v>29830</v>
      </c>
    </row>
    <row r="498" spans="1:7" ht="12.75">
      <c r="A498" s="30" t="str">
        <f>'De la BASE'!A494</f>
        <v>316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0.1811862</v>
      </c>
      <c r="F498" s="9">
        <f>IF('De la BASE'!F494&gt;0,'De la BASE'!F494,'De la BASE'!F494+0.001)</f>
        <v>0.5296746</v>
      </c>
      <c r="G498" s="15">
        <v>29860</v>
      </c>
    </row>
    <row r="499" spans="1:7" ht="12.75">
      <c r="A499" s="30" t="str">
        <f>'De la BASE'!A495</f>
        <v>316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0.1438885</v>
      </c>
      <c r="F499" s="9">
        <f>IF('De la BASE'!F495&gt;0,'De la BASE'!F495,'De la BASE'!F495+0.001)</f>
        <v>0.4172595</v>
      </c>
      <c r="G499" s="15">
        <v>29891</v>
      </c>
    </row>
    <row r="500" spans="1:7" ht="12.75">
      <c r="A500" s="30" t="str">
        <f>'De la BASE'!A496</f>
        <v>316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0.727907</v>
      </c>
      <c r="F500" s="9">
        <f>IF('De la BASE'!F496&gt;0,'De la BASE'!F496,'De la BASE'!F496+0.001)</f>
        <v>3.596293</v>
      </c>
      <c r="G500" s="15">
        <v>29921</v>
      </c>
    </row>
    <row r="501" spans="1:7" ht="12.75">
      <c r="A501" s="30" t="str">
        <f>'De la BASE'!A497</f>
        <v>316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0.7861192</v>
      </c>
      <c r="F501" s="9">
        <f>IF('De la BASE'!F497&gt;0,'De la BASE'!F497,'De la BASE'!F497+0.001)</f>
        <v>2.2747509999999997</v>
      </c>
      <c r="G501" s="15">
        <v>29952</v>
      </c>
    </row>
    <row r="502" spans="1:7" ht="12.75">
      <c r="A502" s="30" t="str">
        <f>'De la BASE'!A498</f>
        <v>316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1.789018</v>
      </c>
      <c r="F502" s="9">
        <f>IF('De la BASE'!F498&gt;0,'De la BASE'!F498,'De la BASE'!F498+0.001)</f>
        <v>5.146331</v>
      </c>
      <c r="G502" s="15">
        <v>29983</v>
      </c>
    </row>
    <row r="503" spans="1:7" ht="12.75">
      <c r="A503" s="30" t="str">
        <f>'De la BASE'!A499</f>
        <v>316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1.236614</v>
      </c>
      <c r="F503" s="9">
        <f>IF('De la BASE'!F499&gt;0,'De la BASE'!F499,'De la BASE'!F499+0.001)</f>
        <v>3.6045627</v>
      </c>
      <c r="G503" s="15">
        <v>30011</v>
      </c>
    </row>
    <row r="504" spans="1:7" ht="12.75">
      <c r="A504" s="30" t="str">
        <f>'De la BASE'!A500</f>
        <v>316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0.7517952</v>
      </c>
      <c r="F504" s="9">
        <f>IF('De la BASE'!F500&gt;0,'De la BASE'!F500,'De la BASE'!F500+0.001)</f>
        <v>2.1745152</v>
      </c>
      <c r="G504" s="15">
        <v>30042</v>
      </c>
    </row>
    <row r="505" spans="1:7" ht="12.75">
      <c r="A505" s="30" t="str">
        <f>'De la BASE'!A501</f>
        <v>316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1.0339029</v>
      </c>
      <c r="F505" s="9">
        <f>IF('De la BASE'!F501&gt;0,'De la BASE'!F501,'De la BASE'!F501+0.001)</f>
        <v>3.0517617</v>
      </c>
      <c r="G505" s="15">
        <v>30072</v>
      </c>
    </row>
    <row r="506" spans="1:7" ht="12.75">
      <c r="A506" s="30" t="str">
        <f>'De la BASE'!A502</f>
        <v>316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0.7246119</v>
      </c>
      <c r="F506" s="9">
        <f>IF('De la BASE'!F502&gt;0,'De la BASE'!F502,'De la BASE'!F502+0.001)</f>
        <v>2.0968516999999998</v>
      </c>
      <c r="G506" s="15">
        <v>30103</v>
      </c>
    </row>
    <row r="507" spans="1:7" ht="12.75">
      <c r="A507" s="30" t="str">
        <f>'De la BASE'!A503</f>
        <v>316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0.381975</v>
      </c>
      <c r="F507" s="9">
        <f>IF('De la BASE'!F503&gt;0,'De la BASE'!F503,'De la BASE'!F503+0.001)</f>
        <v>1.115367</v>
      </c>
      <c r="G507" s="15">
        <v>30133</v>
      </c>
    </row>
    <row r="508" spans="1:7" ht="12.75">
      <c r="A508" s="30" t="str">
        <f>'De la BASE'!A504</f>
        <v>316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0.1581712</v>
      </c>
      <c r="F508" s="9">
        <f>IF('De la BASE'!F504&gt;0,'De la BASE'!F504,'De la BASE'!F504+0.001)</f>
        <v>0.4694052</v>
      </c>
      <c r="G508" s="15">
        <v>30164</v>
      </c>
    </row>
    <row r="509" spans="1:7" ht="12.75">
      <c r="A509" s="30" t="str">
        <f>'De la BASE'!A505</f>
        <v>316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0.3125572</v>
      </c>
      <c r="F509" s="9">
        <f>IF('De la BASE'!F505&gt;0,'De la BASE'!F505,'De la BASE'!F505+0.001)</f>
        <v>0.9474974999999999</v>
      </c>
      <c r="G509" s="15">
        <v>30195</v>
      </c>
    </row>
    <row r="510" spans="1:7" ht="12.75">
      <c r="A510" s="30" t="str">
        <f>'De la BASE'!A506</f>
        <v>316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0.6548802</v>
      </c>
      <c r="F510" s="9">
        <f>IF('De la BASE'!F506&gt;0,'De la BASE'!F506,'De la BASE'!F506+0.001)</f>
        <v>1.9781632</v>
      </c>
      <c r="G510" s="15">
        <v>30225</v>
      </c>
    </row>
    <row r="511" spans="1:7" ht="12.75">
      <c r="A511" s="30" t="str">
        <f>'De la BASE'!A507</f>
        <v>316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0.9061734</v>
      </c>
      <c r="F511" s="9">
        <f>IF('De la BASE'!F507&gt;0,'De la BASE'!F507,'De la BASE'!F507+0.001)</f>
        <v>3.6220362</v>
      </c>
      <c r="G511" s="15">
        <v>30256</v>
      </c>
    </row>
    <row r="512" spans="1:7" ht="12.75">
      <c r="A512" s="30" t="str">
        <f>'De la BASE'!A508</f>
        <v>316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0.6484346</v>
      </c>
      <c r="F512" s="9">
        <f>IF('De la BASE'!F508&gt;0,'De la BASE'!F508,'De la BASE'!F508+0.001)</f>
        <v>2.0462013</v>
      </c>
      <c r="G512" s="15">
        <v>30286</v>
      </c>
    </row>
    <row r="513" spans="1:7" ht="12.75">
      <c r="A513" s="30" t="str">
        <f>'De la BASE'!A509</f>
        <v>316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0.6432852</v>
      </c>
      <c r="F513" s="9">
        <f>IF('De la BASE'!F509&gt;0,'De la BASE'!F509,'De la BASE'!F509+0.001)</f>
        <v>1.8465696</v>
      </c>
      <c r="G513" s="15">
        <v>30317</v>
      </c>
    </row>
    <row r="514" spans="1:7" ht="12.75">
      <c r="A514" s="30" t="str">
        <f>'De la BASE'!A510</f>
        <v>316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0.452634</v>
      </c>
      <c r="F514" s="9">
        <f>IF('De la BASE'!F510&gt;0,'De la BASE'!F510,'De la BASE'!F510+0.001)</f>
        <v>1.3062553000000001</v>
      </c>
      <c r="G514" s="15">
        <v>30348</v>
      </c>
    </row>
    <row r="515" spans="1:7" ht="12.75">
      <c r="A515" s="30" t="str">
        <f>'De la BASE'!A511</f>
        <v>316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0.3565943</v>
      </c>
      <c r="F515" s="9">
        <f>IF('De la BASE'!F511&gt;0,'De la BASE'!F511,'De la BASE'!F511+0.001)</f>
        <v>1.0290591</v>
      </c>
      <c r="G515" s="15">
        <v>30376</v>
      </c>
    </row>
    <row r="516" spans="1:7" ht="12.75">
      <c r="A516" s="30" t="str">
        <f>'De la BASE'!A512</f>
        <v>316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0.8584362</v>
      </c>
      <c r="F516" s="9">
        <f>IF('De la BASE'!F512&gt;0,'De la BASE'!F512,'De la BASE'!F512+0.001)</f>
        <v>2.6926487999999997</v>
      </c>
      <c r="G516" s="15">
        <v>30407</v>
      </c>
    </row>
    <row r="517" spans="1:7" ht="12.75">
      <c r="A517" s="30" t="str">
        <f>'De la BASE'!A513</f>
        <v>316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0.8691874</v>
      </c>
      <c r="F517" s="9">
        <f>IF('De la BASE'!F513&gt;0,'De la BASE'!F513,'De la BASE'!F513+0.001)</f>
        <v>2.4594443999999998</v>
      </c>
      <c r="G517" s="15">
        <v>30437</v>
      </c>
    </row>
    <row r="518" spans="1:7" ht="12.75">
      <c r="A518" s="30" t="str">
        <f>'De la BASE'!A514</f>
        <v>316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1.0486528</v>
      </c>
      <c r="F518" s="9">
        <f>IF('De la BASE'!F514&gt;0,'De la BASE'!F514,'De la BASE'!F514+0.001)</f>
        <v>2.9669816</v>
      </c>
      <c r="G518" s="15">
        <v>30468</v>
      </c>
    </row>
    <row r="519" spans="1:7" ht="12.75">
      <c r="A519" s="30" t="str">
        <f>'De la BASE'!A515</f>
        <v>316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0.6802041</v>
      </c>
      <c r="F519" s="9">
        <f>IF('De la BASE'!F515&gt;0,'De la BASE'!F515,'De la BASE'!F515+0.001)</f>
        <v>1.9982615999999997</v>
      </c>
      <c r="G519" s="15">
        <v>30498</v>
      </c>
    </row>
    <row r="520" spans="1:7" ht="12.75">
      <c r="A520" s="30" t="str">
        <f>'De la BASE'!A516</f>
        <v>316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0.873088</v>
      </c>
      <c r="F520" s="9">
        <f>IF('De la BASE'!F516&gt;0,'De la BASE'!F516,'De la BASE'!F516+0.001)</f>
        <v>2.953493</v>
      </c>
      <c r="G520" s="15">
        <v>30529</v>
      </c>
    </row>
    <row r="521" spans="1:7" ht="12.75">
      <c r="A521" s="30" t="str">
        <f>'De la BASE'!A517</f>
        <v>316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0.442764</v>
      </c>
      <c r="F521" s="9">
        <f>IF('De la BASE'!F517&gt;0,'De la BASE'!F517,'De la BASE'!F517+0.001)</f>
        <v>1.2908678999999998</v>
      </c>
      <c r="G521" s="15">
        <v>30560</v>
      </c>
    </row>
    <row r="522" spans="1:7" ht="12.75">
      <c r="A522" s="30" t="str">
        <f>'De la BASE'!A518</f>
        <v>316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0.4648716</v>
      </c>
      <c r="F522" s="9">
        <f>IF('De la BASE'!F518&gt;0,'De la BASE'!F518,'De la BASE'!F518+0.001)</f>
        <v>1.3706466000000002</v>
      </c>
      <c r="G522" s="15">
        <v>30590</v>
      </c>
    </row>
    <row r="523" spans="1:7" ht="12.75">
      <c r="A523" s="30" t="str">
        <f>'De la BASE'!A519</f>
        <v>316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0.3538466</v>
      </c>
      <c r="F523" s="9">
        <f>IF('De la BASE'!F519&gt;0,'De la BASE'!F519,'De la BASE'!F519+0.001)</f>
        <v>1.139349</v>
      </c>
      <c r="G523" s="15">
        <v>30621</v>
      </c>
    </row>
    <row r="524" spans="1:7" ht="12.75">
      <c r="A524" s="30" t="str">
        <f>'De la BASE'!A520</f>
        <v>316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0.588588</v>
      </c>
      <c r="F524" s="9">
        <f>IF('De la BASE'!F520&gt;0,'De la BASE'!F520,'De la BASE'!F520+0.001)</f>
        <v>2.000376</v>
      </c>
      <c r="G524" s="15">
        <v>30651</v>
      </c>
    </row>
    <row r="525" spans="1:7" ht="12.75">
      <c r="A525" s="30" t="str">
        <f>'De la BASE'!A521</f>
        <v>316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0.4572645</v>
      </c>
      <c r="F525" s="9">
        <f>IF('De la BASE'!F521&gt;0,'De la BASE'!F521,'De la BASE'!F521+0.001)</f>
        <v>1.3168484999999999</v>
      </c>
      <c r="G525" s="15">
        <v>30682</v>
      </c>
    </row>
    <row r="526" spans="1:7" ht="12.75">
      <c r="A526" s="30" t="str">
        <f>'De la BASE'!A522</f>
        <v>316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0.4624282</v>
      </c>
      <c r="F526" s="9">
        <f>IF('De la BASE'!F522&gt;0,'De la BASE'!F522,'De la BASE'!F522+0.001)</f>
        <v>1.3744053</v>
      </c>
      <c r="G526" s="15">
        <v>30713</v>
      </c>
    </row>
    <row r="527" spans="1:7" ht="12.75">
      <c r="A527" s="30" t="str">
        <f>'De la BASE'!A523</f>
        <v>316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0.2252832</v>
      </c>
      <c r="F527" s="9">
        <f>IF('De la BASE'!F523&gt;0,'De la BASE'!F523,'De la BASE'!F523+0.001)</f>
        <v>0.7344413999999999</v>
      </c>
      <c r="G527" s="15">
        <v>30742</v>
      </c>
    </row>
    <row r="528" spans="1:7" ht="12.75">
      <c r="A528" s="30" t="str">
        <f>'De la BASE'!A524</f>
        <v>316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0.6184245</v>
      </c>
      <c r="F528" s="9">
        <f>IF('De la BASE'!F524&gt;0,'De la BASE'!F524,'De la BASE'!F524+0.001)</f>
        <v>1.7606421</v>
      </c>
      <c r="G528" s="15">
        <v>30773</v>
      </c>
    </row>
    <row r="529" spans="1:7" ht="12.75">
      <c r="A529" s="30" t="str">
        <f>'De la BASE'!A525</f>
        <v>316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0.2972515</v>
      </c>
      <c r="F529" s="9">
        <f>IF('De la BASE'!F525&gt;0,'De la BASE'!F525,'De la BASE'!F525+0.001)</f>
        <v>0.930188</v>
      </c>
      <c r="G529" s="15">
        <v>30803</v>
      </c>
    </row>
    <row r="530" spans="1:7" ht="12.75">
      <c r="A530" s="30" t="str">
        <f>'De la BASE'!A526</f>
        <v>316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0.793632</v>
      </c>
      <c r="F530" s="9">
        <f>IF('De la BASE'!F526&gt;0,'De la BASE'!F526,'De la BASE'!F526+0.001)</f>
        <v>2.396249</v>
      </c>
      <c r="G530" s="15">
        <v>30834</v>
      </c>
    </row>
    <row r="531" spans="1:7" ht="12.75">
      <c r="A531" s="30" t="str">
        <f>'De la BASE'!A527</f>
        <v>316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0.9297519</v>
      </c>
      <c r="F531" s="9">
        <f>IF('De la BASE'!F527&gt;0,'De la BASE'!F527,'De la BASE'!F527+0.001)</f>
        <v>2.645457</v>
      </c>
      <c r="G531" s="15">
        <v>30864</v>
      </c>
    </row>
    <row r="532" spans="1:7" ht="12.75">
      <c r="A532" s="30" t="str">
        <f>'De la BASE'!A528</f>
        <v>316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0.466368</v>
      </c>
      <c r="F532" s="9">
        <f>IF('De la BASE'!F528&gt;0,'De la BASE'!F528,'De la BASE'!F528+0.001)</f>
        <v>1.3385872</v>
      </c>
      <c r="G532" s="15">
        <v>30895</v>
      </c>
    </row>
    <row r="533" spans="1:7" ht="12.75">
      <c r="A533" s="30" t="str">
        <f>'De la BASE'!A529</f>
        <v>316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0.2410645</v>
      </c>
      <c r="F533" s="9">
        <f>IF('De la BASE'!F529&gt;0,'De la BASE'!F529,'De la BASE'!F529+0.001)</f>
        <v>0.6974992</v>
      </c>
      <c r="G533" s="15">
        <v>30926</v>
      </c>
    </row>
    <row r="534" spans="1:7" ht="12.75">
      <c r="A534" s="30" t="str">
        <f>'De la BASE'!A530</f>
        <v>316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0.282316</v>
      </c>
      <c r="F534" s="9">
        <f>IF('De la BASE'!F530&gt;0,'De la BASE'!F530,'De la BASE'!F530+0.001)</f>
        <v>0.852164</v>
      </c>
      <c r="G534" s="15">
        <v>30956</v>
      </c>
    </row>
    <row r="535" spans="1:7" ht="12.75">
      <c r="A535" s="30" t="str">
        <f>'De la BASE'!A531</f>
        <v>316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0.7268384</v>
      </c>
      <c r="F535" s="9">
        <f>IF('De la BASE'!F531&gt;0,'De la BASE'!F531,'De la BASE'!F531+0.001)</f>
        <v>3.3642998</v>
      </c>
      <c r="G535" s="15">
        <v>30987</v>
      </c>
    </row>
    <row r="536" spans="1:7" ht="12.75">
      <c r="A536" s="30" t="str">
        <f>'De la BASE'!A532</f>
        <v>316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0.6272214</v>
      </c>
      <c r="F536" s="9">
        <f>IF('De la BASE'!F532&gt;0,'De la BASE'!F532,'De la BASE'!F532+0.001)</f>
        <v>1.7908722</v>
      </c>
      <c r="G536" s="15">
        <v>31017</v>
      </c>
    </row>
    <row r="537" spans="1:7" ht="12.75">
      <c r="A537" s="30" t="str">
        <f>'De la BASE'!A533</f>
        <v>316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0.7315296</v>
      </c>
      <c r="F537" s="9">
        <f>IF('De la BASE'!F533&gt;0,'De la BASE'!F533,'De la BASE'!F533+0.001)</f>
        <v>2.076432</v>
      </c>
      <c r="G537" s="15">
        <v>31048</v>
      </c>
    </row>
    <row r="538" spans="1:7" ht="12.75">
      <c r="A538" s="30" t="str">
        <f>'De la BASE'!A534</f>
        <v>316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0.5702592</v>
      </c>
      <c r="F538" s="9">
        <f>IF('De la BASE'!F534&gt;0,'De la BASE'!F534,'De la BASE'!F534+0.001)</f>
        <v>2.0659167</v>
      </c>
      <c r="G538" s="15">
        <v>31079</v>
      </c>
    </row>
    <row r="539" spans="1:7" ht="12.75">
      <c r="A539" s="30" t="str">
        <f>'De la BASE'!A535</f>
        <v>316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2.5393134</v>
      </c>
      <c r="F539" s="9">
        <f>IF('De la BASE'!F535&gt;0,'De la BASE'!F535,'De la BASE'!F535+0.001)</f>
        <v>7.265882000000001</v>
      </c>
      <c r="G539" s="15">
        <v>31107</v>
      </c>
    </row>
    <row r="540" spans="1:7" ht="12.75">
      <c r="A540" s="30" t="str">
        <f>'De la BASE'!A536</f>
        <v>316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1.7030736</v>
      </c>
      <c r="F540" s="9">
        <f>IF('De la BASE'!F536&gt;0,'De la BASE'!F536,'De la BASE'!F536+0.001)</f>
        <v>4.9778108</v>
      </c>
      <c r="G540" s="15">
        <v>31138</v>
      </c>
    </row>
    <row r="541" spans="1:7" ht="12.75">
      <c r="A541" s="30" t="str">
        <f>'De la BASE'!A537</f>
        <v>316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2.8070924</v>
      </c>
      <c r="F541" s="9">
        <f>IF('De la BASE'!F537&gt;0,'De la BASE'!F537,'De la BASE'!F537+0.001)</f>
        <v>8.1077948</v>
      </c>
      <c r="G541" s="15">
        <v>31168</v>
      </c>
    </row>
    <row r="542" spans="1:7" ht="12.75">
      <c r="A542" s="30" t="str">
        <f>'De la BASE'!A538</f>
        <v>316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1.8552091</v>
      </c>
      <c r="F542" s="9">
        <f>IF('De la BASE'!F538&gt;0,'De la BASE'!F538,'De la BASE'!F538+0.001)</f>
        <v>5.2964313</v>
      </c>
      <c r="G542" s="15">
        <v>31199</v>
      </c>
    </row>
    <row r="543" spans="1:7" ht="12.75">
      <c r="A543" s="30" t="str">
        <f>'De la BASE'!A539</f>
        <v>316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1.4368298</v>
      </c>
      <c r="F543" s="9">
        <f>IF('De la BASE'!F539&gt;0,'De la BASE'!F539,'De la BASE'!F539+0.001)</f>
        <v>4.126325</v>
      </c>
      <c r="G543" s="15">
        <v>31229</v>
      </c>
    </row>
    <row r="544" spans="1:7" ht="12.75">
      <c r="A544" s="30" t="str">
        <f>'De la BASE'!A540</f>
        <v>316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0.8171338</v>
      </c>
      <c r="F544" s="9">
        <f>IF('De la BASE'!F540&gt;0,'De la BASE'!F540,'De la BASE'!F540+0.001)</f>
        <v>2.3616922000000002</v>
      </c>
      <c r="G544" s="15">
        <v>31260</v>
      </c>
    </row>
    <row r="545" spans="1:7" ht="12.75">
      <c r="A545" s="30" t="str">
        <f>'De la BASE'!A541</f>
        <v>316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0.4280504</v>
      </c>
      <c r="F545" s="9">
        <f>IF('De la BASE'!F541&gt;0,'De la BASE'!F541,'De la BASE'!F541+0.001)</f>
        <v>1.2468628</v>
      </c>
      <c r="G545" s="15">
        <v>31291</v>
      </c>
    </row>
    <row r="546" spans="1:7" ht="12.75">
      <c r="A546" s="30" t="str">
        <f>'De la BASE'!A542</f>
        <v>316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0.2165155</v>
      </c>
      <c r="F546" s="9">
        <f>IF('De la BASE'!F542&gt;0,'De la BASE'!F542,'De la BASE'!F542+0.001)</f>
        <v>0.6363222</v>
      </c>
      <c r="G546" s="15">
        <v>31321</v>
      </c>
    </row>
    <row r="547" spans="1:7" ht="12.75">
      <c r="A547" s="30" t="str">
        <f>'De la BASE'!A543</f>
        <v>316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0.40488</v>
      </c>
      <c r="F547" s="9">
        <f>IF('De la BASE'!F543&gt;0,'De la BASE'!F543,'De la BASE'!F543+0.001)</f>
        <v>1.33032</v>
      </c>
      <c r="G547" s="15">
        <v>31352</v>
      </c>
    </row>
    <row r="548" spans="1:7" ht="12.75">
      <c r="A548" s="30" t="str">
        <f>'De la BASE'!A544</f>
        <v>316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0.866289</v>
      </c>
      <c r="F548" s="9">
        <f>IF('De la BASE'!F544&gt;0,'De la BASE'!F544,'De la BASE'!F544+0.001)</f>
        <v>2.7911409</v>
      </c>
      <c r="G548" s="15">
        <v>31382</v>
      </c>
    </row>
    <row r="549" spans="1:7" ht="12.75">
      <c r="A549" s="30" t="str">
        <f>'De la BASE'!A545</f>
        <v>316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0.468198</v>
      </c>
      <c r="F549" s="9">
        <f>IF('De la BASE'!F545&gt;0,'De la BASE'!F545,'De la BASE'!F545+0.001)</f>
        <v>1.4103438000000001</v>
      </c>
      <c r="G549" s="15">
        <v>31413</v>
      </c>
    </row>
    <row r="550" spans="1:7" ht="12.75">
      <c r="A550" s="30" t="str">
        <f>'De la BASE'!A546</f>
        <v>316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0.908206</v>
      </c>
      <c r="F550" s="9">
        <f>IF('De la BASE'!F546&gt;0,'De la BASE'!F546,'De la BASE'!F546+0.001)</f>
        <v>2.9946615</v>
      </c>
      <c r="G550" s="15">
        <v>31444</v>
      </c>
    </row>
    <row r="551" spans="1:7" ht="12.75">
      <c r="A551" s="30" t="str">
        <f>'De la BASE'!A547</f>
        <v>316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0.3727876</v>
      </c>
      <c r="F551" s="9">
        <f>IF('De la BASE'!F547&gt;0,'De la BASE'!F547,'De la BASE'!F547+0.001)</f>
        <v>1.0653281</v>
      </c>
      <c r="G551" s="15">
        <v>31472</v>
      </c>
    </row>
    <row r="552" spans="1:7" ht="12.75">
      <c r="A552" s="30" t="str">
        <f>'De la BASE'!A548</f>
        <v>316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1.148</v>
      </c>
      <c r="F552" s="9">
        <f>IF('De la BASE'!F548&gt;0,'De la BASE'!F548,'De la BASE'!F548+0.001)</f>
        <v>3.3701999999999996</v>
      </c>
      <c r="G552" s="15">
        <v>31503</v>
      </c>
    </row>
    <row r="553" spans="1:7" ht="12.75">
      <c r="A553" s="30" t="str">
        <f>'De la BASE'!A549</f>
        <v>316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0.2783056</v>
      </c>
      <c r="F553" s="9">
        <f>IF('De la BASE'!F549&gt;0,'De la BASE'!F549,'De la BASE'!F549+0.001)</f>
        <v>0.7991676</v>
      </c>
      <c r="G553" s="15">
        <v>31533</v>
      </c>
    </row>
    <row r="554" spans="1:7" ht="12.75">
      <c r="A554" s="30" t="str">
        <f>'De la BASE'!A550</f>
        <v>316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1.0881894</v>
      </c>
      <c r="F554" s="9">
        <f>IF('De la BASE'!F550&gt;0,'De la BASE'!F550,'De la BASE'!F550+0.001)</f>
        <v>3.0895546</v>
      </c>
      <c r="G554" s="15">
        <v>31564</v>
      </c>
    </row>
    <row r="555" spans="1:7" ht="12.75">
      <c r="A555" s="30" t="str">
        <f>'De la BASE'!A551</f>
        <v>316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0.620312</v>
      </c>
      <c r="F555" s="9">
        <f>IF('De la BASE'!F551&gt;0,'De la BASE'!F551,'De la BASE'!F551+0.001)</f>
        <v>1.7704119999999999</v>
      </c>
      <c r="G555" s="15">
        <v>31594</v>
      </c>
    </row>
    <row r="556" spans="1:7" ht="12.75">
      <c r="A556" s="30" t="str">
        <f>'De la BASE'!A552</f>
        <v>316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0.299964</v>
      </c>
      <c r="F556" s="9">
        <f>IF('De la BASE'!F552&gt;0,'De la BASE'!F552,'De la BASE'!F552+0.001)</f>
        <v>0.8609681</v>
      </c>
      <c r="G556" s="15">
        <v>31625</v>
      </c>
    </row>
    <row r="557" spans="1:7" ht="12.75">
      <c r="A557" s="30" t="str">
        <f>'De la BASE'!A553</f>
        <v>316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0.227328</v>
      </c>
      <c r="F557" s="9">
        <f>IF('De la BASE'!F553&gt;0,'De la BASE'!F553,'De la BASE'!F553+0.001)</f>
        <v>0.731136</v>
      </c>
      <c r="G557" s="15">
        <v>31656</v>
      </c>
    </row>
    <row r="558" spans="1:7" ht="12.75">
      <c r="A558" s="30" t="str">
        <f>'De la BASE'!A554</f>
        <v>316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0.2783295</v>
      </c>
      <c r="F558" s="9">
        <f>IF('De la BASE'!F554&gt;0,'De la BASE'!F554,'De la BASE'!F554+0.001)</f>
        <v>0.844908</v>
      </c>
      <c r="G558" s="15">
        <v>31686</v>
      </c>
    </row>
    <row r="559" spans="1:7" ht="12.75">
      <c r="A559" s="30" t="str">
        <f>'De la BASE'!A555</f>
        <v>316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0.4157794</v>
      </c>
      <c r="F559" s="9">
        <f>IF('De la BASE'!F555&gt;0,'De la BASE'!F555,'De la BASE'!F555+0.001)</f>
        <v>1.2312754000000001</v>
      </c>
      <c r="G559" s="15">
        <v>31717</v>
      </c>
    </row>
    <row r="560" spans="1:7" ht="12.75">
      <c r="A560" s="30" t="str">
        <f>'De la BASE'!A556</f>
        <v>316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0.3648509</v>
      </c>
      <c r="F560" s="9">
        <f>IF('De la BASE'!F556&gt;0,'De la BASE'!F556,'De la BASE'!F556+0.001)</f>
        <v>1.0774979</v>
      </c>
      <c r="G560" s="15">
        <v>31747</v>
      </c>
    </row>
    <row r="561" spans="1:7" ht="12.75">
      <c r="A561" s="30" t="str">
        <f>'De la BASE'!A557</f>
        <v>316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0.2041074</v>
      </c>
      <c r="F561" s="9">
        <f>IF('De la BASE'!F557&gt;0,'De la BASE'!F557,'De la BASE'!F557+0.001)</f>
        <v>0.6852678</v>
      </c>
      <c r="G561" s="15">
        <v>31778</v>
      </c>
    </row>
    <row r="562" spans="1:7" ht="12.75">
      <c r="A562" s="30" t="str">
        <f>'De la BASE'!A558</f>
        <v>316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0.413824</v>
      </c>
      <c r="F562" s="9">
        <f>IF('De la BASE'!F558&gt;0,'De la BASE'!F558,'De la BASE'!F558+0.001)</f>
        <v>1.499136</v>
      </c>
      <c r="G562" s="15">
        <v>31809</v>
      </c>
    </row>
    <row r="563" spans="1:7" ht="12.75">
      <c r="A563" s="30" t="str">
        <f>'De la BASE'!A559</f>
        <v>316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0.5453448</v>
      </c>
      <c r="F563" s="9">
        <f>IF('De la BASE'!F559&gt;0,'De la BASE'!F559,'De la BASE'!F559+0.001)</f>
        <v>1.6935788999999999</v>
      </c>
      <c r="G563" s="15">
        <v>31837</v>
      </c>
    </row>
    <row r="564" spans="1:7" ht="12.75">
      <c r="A564" s="30" t="str">
        <f>'De la BASE'!A560</f>
        <v>316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0.751431</v>
      </c>
      <c r="F564" s="9">
        <f>IF('De la BASE'!F560&gt;0,'De la BASE'!F560,'De la BASE'!F560+0.001)</f>
        <v>2.3558021</v>
      </c>
      <c r="G564" s="15">
        <v>31868</v>
      </c>
    </row>
    <row r="565" spans="1:7" ht="12.75">
      <c r="A565" s="30" t="str">
        <f>'De la BASE'!A561</f>
        <v>316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1.070328</v>
      </c>
      <c r="F565" s="9">
        <f>IF('De la BASE'!F561&gt;0,'De la BASE'!F561,'De la BASE'!F561+0.001)</f>
        <v>3.0793536</v>
      </c>
      <c r="G565" s="15">
        <v>31898</v>
      </c>
    </row>
    <row r="566" spans="1:7" ht="12.75">
      <c r="A566" s="30" t="str">
        <f>'De la BASE'!A562</f>
        <v>316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0.6193332</v>
      </c>
      <c r="F566" s="9">
        <f>IF('De la BASE'!F562&gt;0,'De la BASE'!F562,'De la BASE'!F562+0.001)</f>
        <v>1.7791332</v>
      </c>
      <c r="G566" s="15">
        <v>31929</v>
      </c>
    </row>
    <row r="567" spans="1:7" ht="12.75">
      <c r="A567" s="30" t="str">
        <f>'De la BASE'!A563</f>
        <v>316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0.4271599</v>
      </c>
      <c r="F567" s="9">
        <f>IF('De la BASE'!F563&gt;0,'De la BASE'!F563,'De la BASE'!F563+0.001)</f>
        <v>1.3164093000000001</v>
      </c>
      <c r="G567" s="15">
        <v>31959</v>
      </c>
    </row>
    <row r="568" spans="1:7" ht="12.75">
      <c r="A568" s="30" t="str">
        <f>'De la BASE'!A564</f>
        <v>316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0.551322</v>
      </c>
      <c r="F568" s="9">
        <f>IF('De la BASE'!F564&gt;0,'De la BASE'!F564,'De la BASE'!F564+0.001)</f>
        <v>1.5610979999999999</v>
      </c>
      <c r="G568" s="15">
        <v>31990</v>
      </c>
    </row>
    <row r="569" spans="1:7" ht="12.75">
      <c r="A569" s="30" t="str">
        <f>'De la BASE'!A565</f>
        <v>316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0.3446088</v>
      </c>
      <c r="F569" s="9">
        <f>IF('De la BASE'!F565&gt;0,'De la BASE'!F565,'De la BASE'!F565+0.001)</f>
        <v>0.9796971999999999</v>
      </c>
      <c r="G569" s="15">
        <v>32021</v>
      </c>
    </row>
    <row r="570" spans="1:7" ht="12.75">
      <c r="A570" s="30" t="str">
        <f>'De la BASE'!A566</f>
        <v>316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0.5538274</v>
      </c>
      <c r="F570" s="9">
        <f>IF('De la BASE'!F566&gt;0,'De la BASE'!F566,'De la BASE'!F566+0.001)</f>
        <v>2.0532449</v>
      </c>
      <c r="G570" s="15">
        <v>32051</v>
      </c>
    </row>
    <row r="571" spans="1:7" ht="12.75">
      <c r="A571" s="30" t="str">
        <f>'De la BASE'!A567</f>
        <v>316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0.4157799</v>
      </c>
      <c r="F571" s="9">
        <f>IF('De la BASE'!F567&gt;0,'De la BASE'!F567,'De la BASE'!F567+0.001)</f>
        <v>1.2401586999999998</v>
      </c>
      <c r="G571" s="15">
        <v>32082</v>
      </c>
    </row>
    <row r="572" spans="1:7" ht="12.75">
      <c r="A572" s="30" t="str">
        <f>'De la BASE'!A568</f>
        <v>316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0.1119143</v>
      </c>
      <c r="F572" s="9">
        <f>IF('De la BASE'!F568&gt;0,'De la BASE'!F568,'De la BASE'!F568+0.001)</f>
        <v>0.46118839999999994</v>
      </c>
      <c r="G572" s="15">
        <v>32112</v>
      </c>
    </row>
    <row r="573" spans="1:7" ht="12.75">
      <c r="A573" s="30" t="str">
        <f>'De la BASE'!A569</f>
        <v>316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0.3303984</v>
      </c>
      <c r="F573" s="9">
        <f>IF('De la BASE'!F569&gt;0,'De la BASE'!F569,'De la BASE'!F569+0.001)</f>
        <v>1.4819339999999999</v>
      </c>
      <c r="G573" s="15">
        <v>32143</v>
      </c>
    </row>
    <row r="574" spans="1:7" ht="12.75">
      <c r="A574" s="30" t="str">
        <f>'De la BASE'!A570</f>
        <v>316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0.7645144</v>
      </c>
      <c r="F574" s="9">
        <f>IF('De la BASE'!F570&gt;0,'De la BASE'!F570,'De la BASE'!F570+0.001)</f>
        <v>2.3290504</v>
      </c>
      <c r="G574" s="15">
        <v>32174</v>
      </c>
    </row>
    <row r="575" spans="1:7" ht="12.75">
      <c r="A575" s="30" t="str">
        <f>'De la BASE'!A571</f>
        <v>316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0.4528475</v>
      </c>
      <c r="F575" s="9">
        <f>IF('De la BASE'!F571&gt;0,'De la BASE'!F571,'De la BASE'!F571+0.001)</f>
        <v>1.3138874999999999</v>
      </c>
      <c r="G575" s="15">
        <v>32203</v>
      </c>
    </row>
    <row r="576" spans="1:7" ht="12.75">
      <c r="A576" s="30" t="str">
        <f>'De la BASE'!A572</f>
        <v>316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0.872344</v>
      </c>
      <c r="F576" s="9">
        <f>IF('De la BASE'!F572&gt;0,'De la BASE'!F572,'De la BASE'!F572+0.001)</f>
        <v>3.73246</v>
      </c>
      <c r="G576" s="15">
        <v>32234</v>
      </c>
    </row>
    <row r="577" spans="1:7" ht="12.75">
      <c r="A577" s="30" t="str">
        <f>'De la BASE'!A573</f>
        <v>316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1.1900828</v>
      </c>
      <c r="F577" s="9">
        <f>IF('De la BASE'!F573&gt;0,'De la BASE'!F573,'De la BASE'!F573+0.001)</f>
        <v>4.20579</v>
      </c>
      <c r="G577" s="15">
        <v>32264</v>
      </c>
    </row>
    <row r="578" spans="1:7" ht="12.75">
      <c r="A578" s="30" t="str">
        <f>'De la BASE'!A574</f>
        <v>316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1.292265</v>
      </c>
      <c r="F578" s="9">
        <f>IF('De la BASE'!F574&gt;0,'De la BASE'!F574,'De la BASE'!F574+0.001)</f>
        <v>5.1312861000000005</v>
      </c>
      <c r="G578" s="15">
        <v>32295</v>
      </c>
    </row>
    <row r="579" spans="1:7" ht="12.75">
      <c r="A579" s="30" t="str">
        <f>'De la BASE'!A575</f>
        <v>316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0.8374289</v>
      </c>
      <c r="F579" s="9">
        <f>IF('De la BASE'!F575&gt;0,'De la BASE'!F575,'De la BASE'!F575+0.001)</f>
        <v>2.550846</v>
      </c>
      <c r="G579" s="15">
        <v>32325</v>
      </c>
    </row>
    <row r="580" spans="1:7" ht="12.75">
      <c r="A580" s="30" t="str">
        <f>'De la BASE'!A576</f>
        <v>316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0.643848</v>
      </c>
      <c r="F580" s="9">
        <f>IF('De la BASE'!F576&gt;0,'De la BASE'!F576,'De la BASE'!F576+0.001)</f>
        <v>2.010288</v>
      </c>
      <c r="G580" s="15">
        <v>32356</v>
      </c>
    </row>
    <row r="581" spans="1:7" ht="12.75">
      <c r="A581" s="30" t="str">
        <f>'De la BASE'!A577</f>
        <v>316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0.3067321</v>
      </c>
      <c r="F581" s="9">
        <f>IF('De la BASE'!F577&gt;0,'De la BASE'!F577,'De la BASE'!F577+0.001)</f>
        <v>0.9794556</v>
      </c>
      <c r="G581" s="15">
        <v>32387</v>
      </c>
    </row>
    <row r="582" spans="1:7" ht="12.75">
      <c r="A582" s="30" t="str">
        <f>'De la BASE'!A578</f>
        <v>316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0.2507216</v>
      </c>
      <c r="F582" s="9">
        <f>IF('De la BASE'!F578&gt;0,'De la BASE'!F578,'De la BASE'!F578+0.001)</f>
        <v>0.8443008</v>
      </c>
      <c r="G582" s="15">
        <v>32417</v>
      </c>
    </row>
    <row r="583" spans="1:7" ht="12.75">
      <c r="A583" s="30" t="str">
        <f>'De la BASE'!A579</f>
        <v>316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0.1624821</v>
      </c>
      <c r="F583" s="9">
        <f>IF('De la BASE'!F579&gt;0,'De la BASE'!F579,'De la BASE'!F579+0.001)</f>
        <v>0.5247921</v>
      </c>
      <c r="G583" s="15">
        <v>32448</v>
      </c>
    </row>
    <row r="584" spans="1:7" ht="12.75">
      <c r="A584" s="30" t="str">
        <f>'De la BASE'!A580</f>
        <v>316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0.128097</v>
      </c>
      <c r="F584" s="9">
        <f>IF('De la BASE'!F580&gt;0,'De la BASE'!F580,'De la BASE'!F580+0.001)</f>
        <v>0.3963725</v>
      </c>
      <c r="G584" s="15">
        <v>32478</v>
      </c>
    </row>
    <row r="585" spans="1:7" ht="12.75">
      <c r="A585" s="30" t="str">
        <f>'De la BASE'!A581</f>
        <v>316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0.0308505</v>
      </c>
      <c r="F585" s="9">
        <f>IF('De la BASE'!F581&gt;0,'De la BASE'!F581,'De la BASE'!F581+0.001)</f>
        <v>0.0953418</v>
      </c>
      <c r="G585" s="15">
        <v>32509</v>
      </c>
    </row>
    <row r="586" spans="1:7" ht="12.75">
      <c r="A586" s="30" t="str">
        <f>'De la BASE'!A582</f>
        <v>316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0.5044858</v>
      </c>
      <c r="F586" s="9">
        <f>IF('De la BASE'!F582&gt;0,'De la BASE'!F582,'De la BASE'!F582+0.001)</f>
        <v>2.053298</v>
      </c>
      <c r="G586" s="15">
        <v>32540</v>
      </c>
    </row>
    <row r="587" spans="1:7" ht="12.75">
      <c r="A587" s="30" t="str">
        <f>'De la BASE'!A583</f>
        <v>316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0.2719774</v>
      </c>
      <c r="F587" s="9">
        <f>IF('De la BASE'!F583&gt;0,'De la BASE'!F583,'De la BASE'!F583+0.001)</f>
        <v>0.8355206</v>
      </c>
      <c r="G587" s="15">
        <v>32568</v>
      </c>
    </row>
    <row r="588" spans="1:7" ht="12.75">
      <c r="A588" s="30" t="str">
        <f>'De la BASE'!A584</f>
        <v>316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0.2770976</v>
      </c>
      <c r="F588" s="9">
        <f>IF('De la BASE'!F584&gt;0,'De la BASE'!F584,'De la BASE'!F584+0.001)</f>
        <v>1.0071432</v>
      </c>
      <c r="G588" s="15">
        <v>32599</v>
      </c>
    </row>
    <row r="589" spans="1:7" ht="12.75">
      <c r="A589" s="30" t="str">
        <f>'De la BASE'!A585</f>
        <v>316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0.9821575</v>
      </c>
      <c r="F589" s="9">
        <f>IF('De la BASE'!F585&gt;0,'De la BASE'!F585,'De la BASE'!F585+0.001)</f>
        <v>3.2628306</v>
      </c>
      <c r="G589" s="15">
        <v>32629</v>
      </c>
    </row>
    <row r="590" spans="1:7" ht="12.75">
      <c r="A590" s="30" t="str">
        <f>'De la BASE'!A586</f>
        <v>316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0.5479614</v>
      </c>
      <c r="F590" s="9">
        <f>IF('De la BASE'!F586&gt;0,'De la BASE'!F586,'De la BASE'!F586+0.001)</f>
        <v>1.5779442000000001</v>
      </c>
      <c r="G590" s="15">
        <v>32660</v>
      </c>
    </row>
    <row r="591" spans="1:7" ht="12.75">
      <c r="A591" s="30" t="str">
        <f>'De la BASE'!A587</f>
        <v>316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0.5555403</v>
      </c>
      <c r="F591" s="9">
        <f>IF('De la BASE'!F587&gt;0,'De la BASE'!F587,'De la BASE'!F587+0.001)</f>
        <v>1.6027578</v>
      </c>
      <c r="G591" s="15">
        <v>32690</v>
      </c>
    </row>
    <row r="592" spans="1:7" ht="12.75">
      <c r="A592" s="30" t="str">
        <f>'De la BASE'!A588</f>
        <v>316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0.2335495</v>
      </c>
      <c r="F592" s="9">
        <f>IF('De la BASE'!F588&gt;0,'De la BASE'!F588,'De la BASE'!F588+0.001)</f>
        <v>0.6765943000000001</v>
      </c>
      <c r="G592" s="15">
        <v>32721</v>
      </c>
    </row>
    <row r="593" spans="1:7" ht="12.75">
      <c r="A593" s="30" t="str">
        <f>'De la BASE'!A589</f>
        <v>316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0.0079148</v>
      </c>
      <c r="F593" s="9">
        <f>IF('De la BASE'!F589&gt;0,'De la BASE'!F589,'De la BASE'!F589+0.001)</f>
        <v>0.023011200000000002</v>
      </c>
      <c r="G593" s="15">
        <v>32752</v>
      </c>
    </row>
    <row r="594" spans="1:7" ht="12.75">
      <c r="A594" s="30" t="str">
        <f>'De la BASE'!A590</f>
        <v>316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0.0366876</v>
      </c>
      <c r="F594" s="9">
        <f>IF('De la BASE'!F590&gt;0,'De la BASE'!F590,'De la BASE'!F590+0.001)</f>
        <v>0.10731360000000001</v>
      </c>
      <c r="G594" s="15">
        <v>32782</v>
      </c>
    </row>
    <row r="595" spans="1:7" ht="12.75">
      <c r="A595" s="30" t="str">
        <f>'De la BASE'!A591</f>
        <v>316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0.4723354</v>
      </c>
      <c r="F595" s="9">
        <f>IF('De la BASE'!F591&gt;0,'De la BASE'!F591,'De la BASE'!F591+0.001)</f>
        <v>2.2667974</v>
      </c>
      <c r="G595" s="15">
        <v>32813</v>
      </c>
    </row>
    <row r="596" spans="1:7" ht="12.75">
      <c r="A596" s="30" t="str">
        <f>'De la BASE'!A592</f>
        <v>316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1.3910318</v>
      </c>
      <c r="F596" s="9">
        <f>IF('De la BASE'!F592&gt;0,'De la BASE'!F592,'De la BASE'!F592+0.001)</f>
        <v>6.8001214</v>
      </c>
      <c r="G596" s="15">
        <v>32843</v>
      </c>
    </row>
    <row r="597" spans="1:7" ht="12.75">
      <c r="A597" s="30" t="str">
        <f>'De la BASE'!A593</f>
        <v>316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1.1235528</v>
      </c>
      <c r="F597" s="9">
        <f>IF('De la BASE'!F593&gt;0,'De la BASE'!F593,'De la BASE'!F593+0.001)</f>
        <v>3.6596180999999994</v>
      </c>
      <c r="G597" s="15">
        <v>32874</v>
      </c>
    </row>
    <row r="598" spans="1:7" ht="12.75">
      <c r="A598" s="30" t="str">
        <f>'De la BASE'!A594</f>
        <v>316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0.41488</v>
      </c>
      <c r="F598" s="9">
        <f>IF('De la BASE'!F594&gt;0,'De la BASE'!F594,'De la BASE'!F594+0.001)</f>
        <v>1.2166356</v>
      </c>
      <c r="G598" s="15">
        <v>32905</v>
      </c>
    </row>
    <row r="599" spans="1:7" ht="12.75">
      <c r="A599" s="30" t="str">
        <f>'De la BASE'!A595</f>
        <v>316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0.6037746</v>
      </c>
      <c r="F599" s="9">
        <f>IF('De la BASE'!F595&gt;0,'De la BASE'!F595,'De la BASE'!F595+0.001)</f>
        <v>1.7708724</v>
      </c>
      <c r="G599" s="15">
        <v>32933</v>
      </c>
    </row>
    <row r="600" spans="1:7" ht="12.75">
      <c r="A600" s="30" t="str">
        <f>'De la BASE'!A596</f>
        <v>316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0.477465</v>
      </c>
      <c r="F600" s="9">
        <f>IF('De la BASE'!F596&gt;0,'De la BASE'!F596,'De la BASE'!F596+0.001)</f>
        <v>1.411545</v>
      </c>
      <c r="G600" s="15">
        <v>32964</v>
      </c>
    </row>
    <row r="601" spans="1:7" ht="12.75">
      <c r="A601" s="30" t="str">
        <f>'De la BASE'!A597</f>
        <v>316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0.485541</v>
      </c>
      <c r="F601" s="9">
        <f>IF('De la BASE'!F597&gt;0,'De la BASE'!F597,'De la BASE'!F597+0.001)</f>
        <v>1.5282981</v>
      </c>
      <c r="G601" s="15">
        <v>32994</v>
      </c>
    </row>
    <row r="602" spans="1:7" ht="12.75">
      <c r="A602" s="30" t="str">
        <f>'De la BASE'!A598</f>
        <v>316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0.6699132</v>
      </c>
      <c r="F602" s="9">
        <f>IF('De la BASE'!F598&gt;0,'De la BASE'!F598,'De la BASE'!F598+0.001)</f>
        <v>2.058235</v>
      </c>
      <c r="G602" s="15">
        <v>33025</v>
      </c>
    </row>
    <row r="603" spans="1:7" ht="12.75">
      <c r="A603" s="30" t="str">
        <f>'De la BASE'!A599</f>
        <v>316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0.4852209</v>
      </c>
      <c r="F603" s="9">
        <f>IF('De la BASE'!F599&gt;0,'De la BASE'!F599,'De la BASE'!F599+0.001)</f>
        <v>1.4101184999999998</v>
      </c>
      <c r="G603" s="15">
        <v>33055</v>
      </c>
    </row>
    <row r="604" spans="1:7" ht="12.75">
      <c r="A604" s="30" t="str">
        <f>'De la BASE'!A600</f>
        <v>316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0.242317</v>
      </c>
      <c r="F604" s="9">
        <f>IF('De la BASE'!F600&gt;0,'De la BASE'!F600,'De la BASE'!F600+0.001)</f>
        <v>0.7101194</v>
      </c>
      <c r="G604" s="15">
        <v>33086</v>
      </c>
    </row>
    <row r="605" spans="1:7" ht="12.75">
      <c r="A605" s="30" t="str">
        <f>'De la BASE'!A601</f>
        <v>316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0.0779824</v>
      </c>
      <c r="F605" s="9">
        <f>IF('De la BASE'!F601&gt;0,'De la BASE'!F601,'De la BASE'!F601+0.001)</f>
        <v>0.23101919999999998</v>
      </c>
      <c r="G605" s="15">
        <v>33117</v>
      </c>
    </row>
    <row r="606" spans="1:7" ht="12.75">
      <c r="A606" s="30" t="str">
        <f>'De la BASE'!A602</f>
        <v>316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0.5531802</v>
      </c>
      <c r="F606" s="9">
        <f>IF('De la BASE'!F602&gt;0,'De la BASE'!F602,'De la BASE'!F602+0.001)</f>
        <v>1.6970679</v>
      </c>
      <c r="G606" s="15">
        <v>33147</v>
      </c>
    </row>
    <row r="607" spans="1:7" ht="12.75">
      <c r="A607" s="30" t="str">
        <f>'De la BASE'!A603</f>
        <v>316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0.3980013</v>
      </c>
      <c r="F607" s="9">
        <f>IF('De la BASE'!F603&gt;0,'De la BASE'!F603,'De la BASE'!F603+0.001)</f>
        <v>1.2410325</v>
      </c>
      <c r="G607" s="15">
        <v>33178</v>
      </c>
    </row>
    <row r="608" spans="1:7" ht="12.75">
      <c r="A608" s="30" t="str">
        <f>'De la BASE'!A604</f>
        <v>316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0.5086172</v>
      </c>
      <c r="F608" s="9">
        <f>IF('De la BASE'!F604&gt;0,'De la BASE'!F604,'De la BASE'!F604+0.001)</f>
        <v>1.4882971999999999</v>
      </c>
      <c r="G608" s="15">
        <v>33208</v>
      </c>
    </row>
    <row r="609" spans="1:7" ht="12.75">
      <c r="A609" s="30" t="str">
        <f>'De la BASE'!A605</f>
        <v>316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0.397969</v>
      </c>
      <c r="F609" s="9">
        <f>IF('De la BASE'!F605&gt;0,'De la BASE'!F605,'De la BASE'!F605+0.001)</f>
        <v>1.154945</v>
      </c>
      <c r="G609" s="15">
        <v>33239</v>
      </c>
    </row>
    <row r="610" spans="1:7" ht="12.75">
      <c r="A610" s="30" t="str">
        <f>'De la BASE'!A606</f>
        <v>316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0.6197248</v>
      </c>
      <c r="F610" s="9">
        <f>IF('De la BASE'!F606&gt;0,'De la BASE'!F606,'De la BASE'!F606+0.001)</f>
        <v>2.084736</v>
      </c>
      <c r="G610" s="15">
        <v>33270</v>
      </c>
    </row>
    <row r="611" spans="1:7" ht="12.75">
      <c r="A611" s="30" t="str">
        <f>'De la BASE'!A607</f>
        <v>316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0.128469</v>
      </c>
      <c r="F611" s="9">
        <f>IF('De la BASE'!F607&gt;0,'De la BASE'!F607,'De la BASE'!F607+0.001)</f>
        <v>0.467313</v>
      </c>
      <c r="G611" s="15">
        <v>33298</v>
      </c>
    </row>
    <row r="612" spans="1:7" ht="12.75">
      <c r="A612" s="30" t="str">
        <f>'De la BASE'!A608</f>
        <v>316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1.1892622</v>
      </c>
      <c r="F612" s="9">
        <f>IF('De la BASE'!F608&gt;0,'De la BASE'!F608,'De la BASE'!F608+0.001)</f>
        <v>4.4972956</v>
      </c>
      <c r="G612" s="15">
        <v>33329</v>
      </c>
    </row>
    <row r="613" spans="1:7" ht="12.75">
      <c r="A613" s="30" t="str">
        <f>'De la BASE'!A609</f>
        <v>316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1.11276</v>
      </c>
      <c r="F613" s="9">
        <f>IF('De la BASE'!F609&gt;0,'De la BASE'!F609,'De la BASE'!F609+0.001)</f>
        <v>3.264096</v>
      </c>
      <c r="G613" s="15">
        <v>33359</v>
      </c>
    </row>
    <row r="614" spans="1:7" ht="12.75">
      <c r="A614" s="30" t="str">
        <f>'De la BASE'!A610</f>
        <v>316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0.7063007</v>
      </c>
      <c r="F614" s="9">
        <f>IF('De la BASE'!F610&gt;0,'De la BASE'!F610,'De la BASE'!F610+0.001)</f>
        <v>2.0468306</v>
      </c>
      <c r="G614" s="15">
        <v>33390</v>
      </c>
    </row>
    <row r="615" spans="1:7" ht="12.75">
      <c r="A615" s="30" t="str">
        <f>'De la BASE'!A611</f>
        <v>316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0.550857</v>
      </c>
      <c r="F615" s="9">
        <f>IF('De la BASE'!F611&gt;0,'De la BASE'!F611,'De la BASE'!F611+0.001)</f>
        <v>1.6136015</v>
      </c>
      <c r="G615" s="15">
        <v>33420</v>
      </c>
    </row>
    <row r="616" spans="1:7" ht="12.75">
      <c r="A616" s="30" t="str">
        <f>'De la BASE'!A612</f>
        <v>316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0.2346042</v>
      </c>
      <c r="F616" s="9">
        <f>IF('De la BASE'!F612&gt;0,'De la BASE'!F612,'De la BASE'!F612+0.001)</f>
        <v>0.6934045</v>
      </c>
      <c r="G616" s="15">
        <v>33451</v>
      </c>
    </row>
    <row r="617" spans="1:7" ht="12.75">
      <c r="A617" s="30" t="str">
        <f>'De la BASE'!A613</f>
        <v>316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0.1830633</v>
      </c>
      <c r="F617" s="9">
        <f>IF('De la BASE'!F613&gt;0,'De la BASE'!F613,'De la BASE'!F613+0.001)</f>
        <v>0.6044472000000001</v>
      </c>
      <c r="G617" s="15">
        <v>33482</v>
      </c>
    </row>
    <row r="618" spans="1:7" ht="12.75">
      <c r="A618" s="30" t="str">
        <f>'De la BASE'!A614</f>
        <v>316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0.5004879</v>
      </c>
      <c r="F618" s="9">
        <f>IF('De la BASE'!F614&gt;0,'De la BASE'!F614,'De la BASE'!F614+0.001)</f>
        <v>1.7695383</v>
      </c>
      <c r="G618" s="15">
        <v>33512</v>
      </c>
    </row>
    <row r="619" spans="1:7" ht="12.75">
      <c r="A619" s="30" t="str">
        <f>'De la BASE'!A615</f>
        <v>316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0.4681452</v>
      </c>
      <c r="F619" s="9">
        <f>IF('De la BASE'!F615&gt;0,'De la BASE'!F615,'De la BASE'!F615+0.001)</f>
        <v>1.441428</v>
      </c>
      <c r="G619" s="15">
        <v>33543</v>
      </c>
    </row>
    <row r="620" spans="1:7" ht="12.75">
      <c r="A620" s="30" t="str">
        <f>'De la BASE'!A616</f>
        <v>316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0.1057</v>
      </c>
      <c r="F620" s="9">
        <f>IF('De la BASE'!F616&gt;0,'De la BASE'!F616,'De la BASE'!F616+0.001)</f>
        <v>0.30422</v>
      </c>
      <c r="G620" s="15">
        <v>33573</v>
      </c>
    </row>
    <row r="621" spans="1:7" ht="12.75">
      <c r="A621" s="30" t="str">
        <f>'De la BASE'!A617</f>
        <v>316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0.488556</v>
      </c>
      <c r="F621" s="9">
        <f>IF('De la BASE'!F617&gt;0,'De la BASE'!F617,'De la BASE'!F617+0.001)</f>
        <v>1.4084712</v>
      </c>
      <c r="G621" s="15">
        <v>33604</v>
      </c>
    </row>
    <row r="622" spans="1:7" ht="12.75">
      <c r="A622" s="30" t="str">
        <f>'De la BASE'!A618</f>
        <v>316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0.3585718</v>
      </c>
      <c r="F622" s="9">
        <f>IF('De la BASE'!F618&gt;0,'De la BASE'!F618,'De la BASE'!F618+0.001)</f>
        <v>1.0342118</v>
      </c>
      <c r="G622" s="15">
        <v>33635</v>
      </c>
    </row>
    <row r="623" spans="1:7" ht="12.75">
      <c r="A623" s="30" t="str">
        <f>'De la BASE'!A619</f>
        <v>316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0.5568878</v>
      </c>
      <c r="F623" s="9">
        <f>IF('De la BASE'!F619&gt;0,'De la BASE'!F619,'De la BASE'!F619+0.001)</f>
        <v>1.6030958000000002</v>
      </c>
      <c r="G623" s="15">
        <v>33664</v>
      </c>
    </row>
    <row r="624" spans="1:7" ht="12.75">
      <c r="A624" s="30" t="str">
        <f>'De la BASE'!A620</f>
        <v>316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0.4597472</v>
      </c>
      <c r="F624" s="9">
        <f>IF('De la BASE'!F620&gt;0,'De la BASE'!F620,'De la BASE'!F620+0.001)</f>
        <v>1.3108656</v>
      </c>
      <c r="G624" s="15">
        <v>33695</v>
      </c>
    </row>
    <row r="625" spans="1:7" ht="12.75">
      <c r="A625" s="30" t="str">
        <f>'De la BASE'!A621</f>
        <v>316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0.2578611</v>
      </c>
      <c r="F625" s="9">
        <f>IF('De la BASE'!F621&gt;0,'De la BASE'!F621,'De la BASE'!F621+0.001)</f>
        <v>0.7391226</v>
      </c>
      <c r="G625" s="15">
        <v>33725</v>
      </c>
    </row>
    <row r="626" spans="1:7" ht="12.75">
      <c r="A626" s="30" t="str">
        <f>'De la BASE'!A622</f>
        <v>316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0.7277382</v>
      </c>
      <c r="F626" s="9">
        <f>IF('De la BASE'!F622&gt;0,'De la BASE'!F622,'De la BASE'!F622+0.001)</f>
        <v>2.2158486</v>
      </c>
      <c r="G626" s="15">
        <v>33756</v>
      </c>
    </row>
    <row r="627" spans="1:7" ht="12.75">
      <c r="A627" s="30" t="str">
        <f>'De la BASE'!A623</f>
        <v>316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0.6377347</v>
      </c>
      <c r="F627" s="9">
        <f>IF('De la BASE'!F623&gt;0,'De la BASE'!F623,'De la BASE'!F623+0.001)</f>
        <v>1.8280677</v>
      </c>
      <c r="G627" s="15">
        <v>33786</v>
      </c>
    </row>
    <row r="628" spans="1:7" ht="12.75">
      <c r="A628" s="30" t="str">
        <f>'De la BASE'!A624</f>
        <v>316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0.285437</v>
      </c>
      <c r="F628" s="9">
        <f>IF('De la BASE'!F624&gt;0,'De la BASE'!F624,'De la BASE'!F624+0.001)</f>
        <v>0.8164186</v>
      </c>
      <c r="G628" s="15">
        <v>33817</v>
      </c>
    </row>
    <row r="629" spans="1:7" ht="12.75">
      <c r="A629" s="30" t="str">
        <f>'De la BASE'!A625</f>
        <v>316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0.1810445</v>
      </c>
      <c r="F629" s="9">
        <f>IF('De la BASE'!F625&gt;0,'De la BASE'!F625,'De la BASE'!F625+0.001)</f>
        <v>0.5224427</v>
      </c>
      <c r="G629" s="15">
        <v>33848</v>
      </c>
    </row>
    <row r="630" spans="1:7" ht="12.75">
      <c r="A630" s="30" t="str">
        <f>'De la BASE'!A626</f>
        <v>316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0.8727225</v>
      </c>
      <c r="F630" s="9">
        <f>IF('De la BASE'!F626&gt;0,'De la BASE'!F626,'De la BASE'!F626+0.001)</f>
        <v>3.0478155</v>
      </c>
      <c r="G630" s="15">
        <v>33878</v>
      </c>
    </row>
    <row r="631" spans="1:7" ht="12.75">
      <c r="A631" s="30" t="str">
        <f>'De la BASE'!A627</f>
        <v>316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0.4638926</v>
      </c>
      <c r="F631" s="9">
        <f>IF('De la BASE'!F627&gt;0,'De la BASE'!F627,'De la BASE'!F627+0.001)</f>
        <v>1.3297876</v>
      </c>
      <c r="G631" s="15">
        <v>33909</v>
      </c>
    </row>
    <row r="632" spans="1:7" ht="12.75">
      <c r="A632" s="30" t="str">
        <f>'De la BASE'!A628</f>
        <v>316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0.4762527</v>
      </c>
      <c r="F632" s="9">
        <f>IF('De la BASE'!F628&gt;0,'De la BASE'!F628,'De la BASE'!F628+0.001)</f>
        <v>1.5328236</v>
      </c>
      <c r="G632" s="15">
        <v>33939</v>
      </c>
    </row>
    <row r="633" spans="1:7" ht="12.75">
      <c r="A633" s="30" t="str">
        <f>'De la BASE'!A629</f>
        <v>316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0.6887565</v>
      </c>
      <c r="F633" s="9">
        <f>IF('De la BASE'!F629&gt;0,'De la BASE'!F629,'De la BASE'!F629+0.001)</f>
        <v>1.9589418</v>
      </c>
      <c r="G633" s="15">
        <v>33970</v>
      </c>
    </row>
    <row r="634" spans="1:7" ht="12.75">
      <c r="A634" s="30" t="str">
        <f>'De la BASE'!A630</f>
        <v>316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0.5582007</v>
      </c>
      <c r="F634" s="9">
        <f>IF('De la BASE'!F630&gt;0,'De la BASE'!F630,'De la BASE'!F630+0.001)</f>
        <v>1.5940444</v>
      </c>
      <c r="G634" s="15">
        <v>34001</v>
      </c>
    </row>
    <row r="635" spans="1:7" ht="12.75">
      <c r="A635" s="30" t="str">
        <f>'De la BASE'!A631</f>
        <v>316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0.354568</v>
      </c>
      <c r="F635" s="9">
        <f>IF('De la BASE'!F631&gt;0,'De la BASE'!F631,'De la BASE'!F631+0.001)</f>
        <v>1.0588395</v>
      </c>
      <c r="G635" s="15">
        <v>34029</v>
      </c>
    </row>
    <row r="636" spans="1:7" ht="12.75">
      <c r="A636" s="30" t="str">
        <f>'De la BASE'!A632</f>
        <v>316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0.6266596</v>
      </c>
      <c r="F636" s="9">
        <f>IF('De la BASE'!F632&gt;0,'De la BASE'!F632,'De la BASE'!F632+0.001)</f>
        <v>1.8482492000000001</v>
      </c>
      <c r="G636" s="15">
        <v>34060</v>
      </c>
    </row>
    <row r="637" spans="1:7" ht="12.75">
      <c r="A637" s="30" t="str">
        <f>'De la BASE'!A633</f>
        <v>316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1.4160852</v>
      </c>
      <c r="F637" s="9">
        <f>IF('De la BASE'!F633&gt;0,'De la BASE'!F633,'De la BASE'!F633+0.001)</f>
        <v>4.1954166</v>
      </c>
      <c r="G637" s="15">
        <v>34090</v>
      </c>
    </row>
    <row r="638" spans="1:7" ht="12.75">
      <c r="A638" s="30" t="str">
        <f>'De la BASE'!A634</f>
        <v>316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1.199184</v>
      </c>
      <c r="F638" s="9">
        <f>IF('De la BASE'!F634&gt;0,'De la BASE'!F634,'De la BASE'!F634+0.001)</f>
        <v>3.3938352000000003</v>
      </c>
      <c r="G638" s="15">
        <v>34121</v>
      </c>
    </row>
    <row r="639" spans="1:7" ht="12.75">
      <c r="A639" s="30" t="str">
        <f>'De la BASE'!A635</f>
        <v>316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0.7280774</v>
      </c>
      <c r="F639" s="9">
        <f>IF('De la BASE'!F635&gt;0,'De la BASE'!F635,'De la BASE'!F635+0.001)</f>
        <v>2.0700917999999997</v>
      </c>
      <c r="G639" s="15">
        <v>34151</v>
      </c>
    </row>
    <row r="640" spans="1:7" ht="12.75">
      <c r="A640" s="30" t="str">
        <f>'De la BASE'!A636</f>
        <v>316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0.204742</v>
      </c>
      <c r="F640" s="9">
        <f>IF('De la BASE'!F636&gt;0,'De la BASE'!F636,'De la BASE'!F636+0.001)</f>
        <v>0.5865184</v>
      </c>
      <c r="G640" s="15">
        <v>34182</v>
      </c>
    </row>
    <row r="641" spans="1:7" ht="12.75">
      <c r="A641" s="30" t="str">
        <f>'De la BASE'!A637</f>
        <v>316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0.1048</v>
      </c>
      <c r="F641" s="9">
        <f>IF('De la BASE'!F637&gt;0,'De la BASE'!F637,'De la BASE'!F637+0.001)</f>
        <v>0.30512000000000006</v>
      </c>
      <c r="G641" s="15">
        <v>34213</v>
      </c>
    </row>
    <row r="642" spans="1:7" ht="12.75">
      <c r="A642" s="30" t="str">
        <f>'De la BASE'!A638</f>
        <v>316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1.1894912</v>
      </c>
      <c r="F642" s="9">
        <f>IF('De la BASE'!F638&gt;0,'De la BASE'!F638,'De la BASE'!F638+0.001)</f>
        <v>3.9597536</v>
      </c>
      <c r="G642" s="15">
        <v>34243</v>
      </c>
    </row>
    <row r="643" spans="1:7" ht="12.75">
      <c r="A643" s="30" t="str">
        <f>'De la BASE'!A639</f>
        <v>316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0.7327192</v>
      </c>
      <c r="F643" s="9">
        <f>IF('De la BASE'!F639&gt;0,'De la BASE'!F639,'De la BASE'!F639+0.001)</f>
        <v>2.1106841000000003</v>
      </c>
      <c r="G643" s="15">
        <v>34274</v>
      </c>
    </row>
    <row r="644" spans="1:7" ht="12.75">
      <c r="A644" s="30" t="str">
        <f>'De la BASE'!A640</f>
        <v>316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0.6387478</v>
      </c>
      <c r="F644" s="9">
        <f>IF('De la BASE'!F640&gt;0,'De la BASE'!F640,'De la BASE'!F640+0.001)</f>
        <v>1.8332324</v>
      </c>
      <c r="G644" s="15">
        <v>34304</v>
      </c>
    </row>
    <row r="645" spans="1:7" ht="12.75">
      <c r="A645" s="30" t="str">
        <f>'De la BASE'!A641</f>
        <v>316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0.0894761</v>
      </c>
      <c r="F645" s="9">
        <f>IF('De la BASE'!F641&gt;0,'De la BASE'!F641,'De la BASE'!F641+0.001)</f>
        <v>0.2666773</v>
      </c>
      <c r="G645" s="15">
        <v>34335</v>
      </c>
    </row>
    <row r="646" spans="1:7" ht="12.75">
      <c r="A646" s="30" t="str">
        <f>'De la BASE'!A642</f>
        <v>316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2.198676</v>
      </c>
      <c r="F646" s="9">
        <f>IF('De la BASE'!F642&gt;0,'De la BASE'!F642,'De la BASE'!F642+0.001)</f>
        <v>6.3165064</v>
      </c>
      <c r="G646" s="15">
        <v>34366</v>
      </c>
    </row>
    <row r="647" spans="1:7" ht="12.75">
      <c r="A647" s="30" t="str">
        <f>'De la BASE'!A643</f>
        <v>316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1.3769936</v>
      </c>
      <c r="F647" s="9">
        <f>IF('De la BASE'!F643&gt;0,'De la BASE'!F643,'De la BASE'!F643+0.001)</f>
        <v>3.885576</v>
      </c>
      <c r="G647" s="15">
        <v>34394</v>
      </c>
    </row>
    <row r="648" spans="1:7" ht="12.75">
      <c r="A648" s="30" t="str">
        <f>'De la BASE'!A644</f>
        <v>316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1.2111888</v>
      </c>
      <c r="F648" s="9">
        <f>IF('De la BASE'!F644&gt;0,'De la BASE'!F644,'De la BASE'!F644+0.001)</f>
        <v>3.4227958000000003</v>
      </c>
      <c r="G648" s="15">
        <v>34425</v>
      </c>
    </row>
    <row r="649" spans="1:7" ht="12.75">
      <c r="A649" s="30" t="str">
        <f>'De la BASE'!A645</f>
        <v>316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0.9331337</v>
      </c>
      <c r="F649" s="9">
        <f>IF('De la BASE'!F645&gt;0,'De la BASE'!F645,'De la BASE'!F645+0.001)</f>
        <v>2.6921118999999996</v>
      </c>
      <c r="G649" s="15">
        <v>34455</v>
      </c>
    </row>
    <row r="650" spans="1:7" ht="12.75">
      <c r="A650" s="30" t="str">
        <f>'De la BASE'!A646</f>
        <v>316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1.3075712</v>
      </c>
      <c r="F650" s="9">
        <f>IF('De la BASE'!F646&gt;0,'De la BASE'!F646,'De la BASE'!F646+0.001)</f>
        <v>3.7058327999999996</v>
      </c>
      <c r="G650" s="15">
        <v>34486</v>
      </c>
    </row>
    <row r="651" spans="1:7" ht="12.75">
      <c r="A651" s="30" t="str">
        <f>'De la BASE'!A647</f>
        <v>316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0.910644</v>
      </c>
      <c r="F651" s="9">
        <f>IF('De la BASE'!F647&gt;0,'De la BASE'!F647,'De la BASE'!F647+0.001)</f>
        <v>2.5855785</v>
      </c>
      <c r="G651" s="15">
        <v>34516</v>
      </c>
    </row>
    <row r="652" spans="1:7" ht="12.75">
      <c r="A652" s="30" t="str">
        <f>'De la BASE'!A648</f>
        <v>316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0.5318044</v>
      </c>
      <c r="F652" s="9">
        <f>IF('De la BASE'!F648&gt;0,'De la BASE'!F648,'De la BASE'!F648+0.001)</f>
        <v>1.5172808</v>
      </c>
      <c r="G652" s="15">
        <v>34547</v>
      </c>
    </row>
    <row r="653" spans="1:7" ht="12.75">
      <c r="A653" s="30" t="str">
        <f>'De la BASE'!A649</f>
        <v>316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0.4665696</v>
      </c>
      <c r="F653" s="9">
        <f>IF('De la BASE'!F649&gt;0,'De la BASE'!F649,'De la BASE'!F649+0.001)</f>
        <v>1.3500336</v>
      </c>
      <c r="G653" s="15">
        <v>34578</v>
      </c>
    </row>
    <row r="654" spans="1:7" ht="12.75">
      <c r="A654" s="30" t="str">
        <f>'De la BASE'!A650</f>
        <v>316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0.8331606</v>
      </c>
      <c r="F654" s="9">
        <f>IF('De la BASE'!F650&gt;0,'De la BASE'!F650,'De la BASE'!F650+0.001)</f>
        <v>4.0996314</v>
      </c>
      <c r="G654" s="15">
        <v>34608</v>
      </c>
    </row>
    <row r="655" spans="1:7" ht="12.75">
      <c r="A655" s="30" t="str">
        <f>'De la BASE'!A651</f>
        <v>316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0.7011939</v>
      </c>
      <c r="F655" s="9">
        <f>IF('De la BASE'!F651&gt;0,'De la BASE'!F651,'De la BASE'!F651+0.001)</f>
        <v>2.0760839000000004</v>
      </c>
      <c r="G655" s="15">
        <v>34639</v>
      </c>
    </row>
    <row r="656" spans="1:7" ht="12.75">
      <c r="A656" s="30" t="str">
        <f>'De la BASE'!A652</f>
        <v>316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1.1886376</v>
      </c>
      <c r="F656" s="9">
        <f>IF('De la BASE'!F652&gt;0,'De la BASE'!F652,'De la BASE'!F652+0.001)</f>
        <v>3.6943461</v>
      </c>
      <c r="G656" s="15">
        <v>34669</v>
      </c>
    </row>
    <row r="657" spans="1:7" ht="12.75">
      <c r="A657" s="30" t="str">
        <f>'De la BASE'!A653</f>
        <v>316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0.918012</v>
      </c>
      <c r="F657" s="9">
        <f>IF('De la BASE'!F653&gt;0,'De la BASE'!F653,'De la BASE'!F653+0.001)</f>
        <v>3.111492</v>
      </c>
      <c r="G657" s="15">
        <v>34700</v>
      </c>
    </row>
    <row r="658" spans="1:7" ht="12.75">
      <c r="A658" s="30" t="str">
        <f>'De la BASE'!A654</f>
        <v>316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1.071364</v>
      </c>
      <c r="F658" s="9">
        <f>IF('De la BASE'!F654&gt;0,'De la BASE'!F654,'De la BASE'!F654+0.001)</f>
        <v>3.120048</v>
      </c>
      <c r="G658" s="15">
        <v>34731</v>
      </c>
    </row>
    <row r="659" spans="1:7" ht="12.75">
      <c r="A659" s="30" t="str">
        <f>'De la BASE'!A655</f>
        <v>316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1.076985</v>
      </c>
      <c r="F659" s="9">
        <f>IF('De la BASE'!F655&gt;0,'De la BASE'!F655,'De la BASE'!F655+0.001)</f>
        <v>3.05214</v>
      </c>
      <c r="G659" s="15">
        <v>34759</v>
      </c>
    </row>
    <row r="660" spans="1:7" ht="12.75">
      <c r="A660" s="30" t="str">
        <f>'De la BASE'!A656</f>
        <v>316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1.3701907</v>
      </c>
      <c r="F660" s="9">
        <f>IF('De la BASE'!F656&gt;0,'De la BASE'!F656,'De la BASE'!F656+0.001)</f>
        <v>3.8791322999999998</v>
      </c>
      <c r="G660" s="15">
        <v>34790</v>
      </c>
    </row>
    <row r="661" spans="1:7" ht="12.75">
      <c r="A661" s="30" t="str">
        <f>'De la BASE'!A657</f>
        <v>316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1.091233</v>
      </c>
      <c r="F661" s="9">
        <f>IF('De la BASE'!F657&gt;0,'De la BASE'!F657,'De la BASE'!F657+0.001)</f>
        <v>3.1882318</v>
      </c>
      <c r="G661" s="15">
        <v>34820</v>
      </c>
    </row>
    <row r="662" spans="1:7" ht="12.75">
      <c r="A662" s="30" t="str">
        <f>'De la BASE'!A658</f>
        <v>316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0.9822904</v>
      </c>
      <c r="F662" s="9">
        <f>IF('De la BASE'!F658&gt;0,'De la BASE'!F658,'De la BASE'!F658+0.001)</f>
        <v>2.8097797</v>
      </c>
      <c r="G662" s="15">
        <v>34851</v>
      </c>
    </row>
    <row r="663" spans="1:7" ht="12.75">
      <c r="A663" s="30" t="str">
        <f>'De la BASE'!A659</f>
        <v>316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0.5633874</v>
      </c>
      <c r="F663" s="9">
        <f>IF('De la BASE'!F659&gt;0,'De la BASE'!F659,'De la BASE'!F659+0.001)</f>
        <v>1.6236045</v>
      </c>
      <c r="G663" s="15">
        <v>34881</v>
      </c>
    </row>
    <row r="664" spans="1:7" ht="12.75">
      <c r="A664" s="30" t="str">
        <f>'De la BASE'!A660</f>
        <v>316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0.3061968</v>
      </c>
      <c r="F664" s="9">
        <f>IF('De la BASE'!F660&gt;0,'De la BASE'!F660,'De la BASE'!F660+0.001)</f>
        <v>1.074633</v>
      </c>
      <c r="G664" s="15">
        <v>34912</v>
      </c>
    </row>
    <row r="665" spans="1:7" ht="12.75">
      <c r="A665" s="30" t="str">
        <f>'De la BASE'!A661</f>
        <v>316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0.2655354</v>
      </c>
      <c r="F665" s="9">
        <f>IF('De la BASE'!F661&gt;0,'De la BASE'!F661,'De la BASE'!F661+0.001)</f>
        <v>0.7934904</v>
      </c>
      <c r="G665" s="15">
        <v>34943</v>
      </c>
    </row>
    <row r="666" spans="1:7" ht="12.75">
      <c r="A666" s="30" t="str">
        <f>'De la BASE'!A662</f>
        <v>316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0.2343229</v>
      </c>
      <c r="F666" s="9">
        <f>IF('De la BASE'!F662&gt;0,'De la BASE'!F662,'De la BASE'!F662+0.001)</f>
        <v>0.6950923</v>
      </c>
      <c r="G666" s="15">
        <v>34973</v>
      </c>
    </row>
    <row r="667" spans="1:7" ht="12.75">
      <c r="A667" s="30" t="str">
        <f>'De la BASE'!A663</f>
        <v>316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0.56782</v>
      </c>
      <c r="F667" s="9">
        <f>IF('De la BASE'!F663&gt;0,'De la BASE'!F663,'De la BASE'!F663+0.001)</f>
        <v>1.8851624</v>
      </c>
      <c r="G667" s="15">
        <v>35004</v>
      </c>
    </row>
    <row r="668" spans="1:7" ht="12.75">
      <c r="A668" s="30" t="str">
        <f>'De la BASE'!A664</f>
        <v>316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3.295782</v>
      </c>
      <c r="F668" s="9">
        <f>IF('De la BASE'!F664&gt;0,'De la BASE'!F664,'De la BASE'!F664+0.001)</f>
        <v>12.7541532</v>
      </c>
      <c r="G668" s="15">
        <v>35034</v>
      </c>
    </row>
    <row r="669" spans="1:7" ht="12.75">
      <c r="A669" s="30" t="str">
        <f>'De la BASE'!A665</f>
        <v>316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2.931546</v>
      </c>
      <c r="F669" s="9">
        <f>IF('De la BASE'!F665&gt;0,'De la BASE'!F665,'De la BASE'!F665+0.001)</f>
        <v>8.8986606</v>
      </c>
      <c r="G669" s="15">
        <v>35065</v>
      </c>
    </row>
    <row r="670" spans="1:7" ht="12.75">
      <c r="A670" s="30" t="str">
        <f>'De la BASE'!A666</f>
        <v>316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1.9674484</v>
      </c>
      <c r="F670" s="9">
        <f>IF('De la BASE'!F666&gt;0,'De la BASE'!F666,'De la BASE'!F666+0.001)</f>
        <v>5.4384563</v>
      </c>
      <c r="G670" s="15">
        <v>35096</v>
      </c>
    </row>
    <row r="671" spans="1:7" ht="12.75">
      <c r="A671" s="30" t="str">
        <f>'De la BASE'!A667</f>
        <v>316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2.902515</v>
      </c>
      <c r="F671" s="9">
        <f>IF('De la BASE'!F667&gt;0,'De la BASE'!F667,'De la BASE'!F667+0.001)</f>
        <v>8.45691</v>
      </c>
      <c r="G671" s="15">
        <v>35125</v>
      </c>
    </row>
    <row r="672" spans="1:7" ht="12.75">
      <c r="A672" s="30" t="str">
        <f>'De la BASE'!A668</f>
        <v>316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2.0035782</v>
      </c>
      <c r="F672" s="9">
        <f>IF('De la BASE'!F668&gt;0,'De la BASE'!F668,'De la BASE'!F668+0.001)</f>
        <v>5.7852607</v>
      </c>
      <c r="G672" s="15">
        <v>35156</v>
      </c>
    </row>
    <row r="673" spans="1:7" ht="12.75">
      <c r="A673" s="30" t="str">
        <f>'De la BASE'!A669</f>
        <v>316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2.2001778</v>
      </c>
      <c r="F673" s="9">
        <f>IF('De la BASE'!F669&gt;0,'De la BASE'!F669,'De la BASE'!F669+0.001)</f>
        <v>6.305603400000001</v>
      </c>
      <c r="G673" s="15">
        <v>35186</v>
      </c>
    </row>
    <row r="674" spans="1:7" ht="12.75">
      <c r="A674" s="30" t="str">
        <f>'De la BASE'!A670</f>
        <v>316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1.873164</v>
      </c>
      <c r="F674" s="9">
        <f>IF('De la BASE'!F670&gt;0,'De la BASE'!F670,'De la BASE'!F670+0.001)</f>
        <v>5.34548</v>
      </c>
      <c r="G674" s="15">
        <v>35217</v>
      </c>
    </row>
    <row r="675" spans="1:7" ht="12.75">
      <c r="A675" s="30" t="str">
        <f>'De la BASE'!A671</f>
        <v>316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1.1498732</v>
      </c>
      <c r="F675" s="9">
        <f>IF('De la BASE'!F671&gt;0,'De la BASE'!F671,'De la BASE'!F671+0.001)</f>
        <v>3.3101992000000005</v>
      </c>
      <c r="G675" s="15">
        <v>35247</v>
      </c>
    </row>
    <row r="676" spans="1:7" ht="12.75">
      <c r="A676" s="30" t="str">
        <f>'De la BASE'!A672</f>
        <v>316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0.562823</v>
      </c>
      <c r="F676" s="9">
        <f>IF('De la BASE'!F672&gt;0,'De la BASE'!F672,'De la BASE'!F672+0.001)</f>
        <v>1.6423581999999999</v>
      </c>
      <c r="G676" s="15">
        <v>35278</v>
      </c>
    </row>
    <row r="677" spans="1:7" ht="12.75">
      <c r="A677" s="30" t="str">
        <f>'De la BASE'!A673</f>
        <v>316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0.4112147</v>
      </c>
      <c r="F677" s="9">
        <f>IF('De la BASE'!F673&gt;0,'De la BASE'!F673,'De la BASE'!F673+0.001)</f>
        <v>1.2107706</v>
      </c>
      <c r="G677" s="15">
        <v>35309</v>
      </c>
    </row>
    <row r="678" spans="1:7" ht="12.75">
      <c r="A678" s="30" t="str">
        <f>'De la BASE'!A674</f>
        <v>316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0.1848832</v>
      </c>
      <c r="F678" s="9">
        <f>IF('De la BASE'!F674&gt;0,'De la BASE'!F674,'De la BASE'!F674+0.001)</f>
        <v>0.5456064</v>
      </c>
      <c r="G678" s="15">
        <v>35339</v>
      </c>
    </row>
    <row r="679" spans="1:7" ht="12.75">
      <c r="A679" s="30" t="str">
        <f>'De la BASE'!A675</f>
        <v>316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0.3002376</v>
      </c>
      <c r="F679" s="9">
        <f>IF('De la BASE'!F675&gt;0,'De la BASE'!F675,'De la BASE'!F675+0.001)</f>
        <v>1.0460201</v>
      </c>
      <c r="G679" s="15">
        <v>35370</v>
      </c>
    </row>
    <row r="680" spans="1:7" ht="12.75">
      <c r="A680" s="30" t="str">
        <f>'De la BASE'!A676</f>
        <v>316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1.1975211</v>
      </c>
      <c r="F680" s="9">
        <f>IF('De la BASE'!F676&gt;0,'De la BASE'!F676,'De la BASE'!F676+0.001)</f>
        <v>4.5794967</v>
      </c>
      <c r="G680" s="15">
        <v>35400</v>
      </c>
    </row>
    <row r="681" spans="1:7" ht="12.75">
      <c r="A681" s="30" t="str">
        <f>'De la BASE'!A677</f>
        <v>316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0.9000684</v>
      </c>
      <c r="F681" s="9">
        <f>IF('De la BASE'!F677&gt;0,'De la BASE'!F677,'De la BASE'!F677+0.001)</f>
        <v>2.9640996</v>
      </c>
      <c r="G681" s="15">
        <v>35431</v>
      </c>
    </row>
    <row r="682" spans="1:7" ht="12.75">
      <c r="A682" s="30" t="str">
        <f>'De la BASE'!A678</f>
        <v>316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1.1531877</v>
      </c>
      <c r="F682" s="9">
        <f>IF('De la BASE'!F678&gt;0,'De la BASE'!F678,'De la BASE'!F678+0.001)</f>
        <v>3.4236788999999996</v>
      </c>
      <c r="G682" s="15">
        <v>35462</v>
      </c>
    </row>
    <row r="683" spans="1:7" ht="12.75">
      <c r="A683" s="30" t="str">
        <f>'De la BASE'!A679</f>
        <v>316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0.8881059</v>
      </c>
      <c r="F683" s="9">
        <f>IF('De la BASE'!F679&gt;0,'De la BASE'!F679,'De la BASE'!F679+0.001)</f>
        <v>2.6058127</v>
      </c>
      <c r="G683" s="15">
        <v>35490</v>
      </c>
    </row>
    <row r="684" spans="1:7" ht="12.75">
      <c r="A684" s="30" t="str">
        <f>'De la BASE'!A680</f>
        <v>316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0.790938</v>
      </c>
      <c r="F684" s="9">
        <f>IF('De la BASE'!F680&gt;0,'De la BASE'!F680,'De la BASE'!F680+0.001)</f>
        <v>2.4631695000000002</v>
      </c>
      <c r="G684" s="15">
        <v>35521</v>
      </c>
    </row>
    <row r="685" spans="1:7" ht="12.75">
      <c r="A685" s="30" t="str">
        <f>'De la BASE'!A681</f>
        <v>316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1.41204</v>
      </c>
      <c r="F685" s="9">
        <f>IF('De la BASE'!F681&gt;0,'De la BASE'!F681,'De la BASE'!F681+0.001)</f>
        <v>4.826151</v>
      </c>
      <c r="G685" s="15">
        <v>35551</v>
      </c>
    </row>
    <row r="686" spans="1:7" ht="12.75">
      <c r="A686" s="30" t="str">
        <f>'De la BASE'!A682</f>
        <v>316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0.73144</v>
      </c>
      <c r="F686" s="9">
        <f>IF('De la BASE'!F682&gt;0,'De la BASE'!F682,'De la BASE'!F682+0.001)</f>
        <v>2.1294047</v>
      </c>
      <c r="G686" s="15">
        <v>35582</v>
      </c>
    </row>
    <row r="687" spans="1:7" ht="12.75">
      <c r="A687" s="30" t="str">
        <f>'De la BASE'!A683</f>
        <v>316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1.1829441</v>
      </c>
      <c r="F687" s="9">
        <f>IF('De la BASE'!F683&gt;0,'De la BASE'!F683,'De la BASE'!F683+0.001)</f>
        <v>3.5591337</v>
      </c>
      <c r="G687" s="15">
        <v>35612</v>
      </c>
    </row>
    <row r="688" spans="1:7" ht="12.75">
      <c r="A688" s="30" t="str">
        <f>'De la BASE'!A684</f>
        <v>316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0.87056</v>
      </c>
      <c r="F688" s="9">
        <f>IF('De la BASE'!F684&gt;0,'De la BASE'!F684,'De la BASE'!F684+0.001)</f>
        <v>2.5779458</v>
      </c>
      <c r="G688" s="15">
        <v>35643</v>
      </c>
    </row>
    <row r="689" spans="1:7" ht="12.75">
      <c r="A689" s="30" t="str">
        <f>'De la BASE'!A685</f>
        <v>316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0.5106332</v>
      </c>
      <c r="F689" s="9">
        <f>IF('De la BASE'!F685&gt;0,'De la BASE'!F685,'De la BASE'!F685+0.001)</f>
        <v>1.4985168</v>
      </c>
      <c r="G689" s="15">
        <v>35674</v>
      </c>
    </row>
    <row r="690" spans="1:7" ht="12.75">
      <c r="A690" s="30" t="str">
        <f>'De la BASE'!A686</f>
        <v>316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0.4354725</v>
      </c>
      <c r="F690" s="9">
        <f>IF('De la BASE'!F686&gt;0,'De la BASE'!F686,'De la BASE'!F686+0.001)</f>
        <v>1.2839415</v>
      </c>
      <c r="G690" s="15">
        <v>35704</v>
      </c>
    </row>
    <row r="691" spans="1:7" ht="12.75">
      <c r="A691" s="30" t="str">
        <f>'De la BASE'!A687</f>
        <v>316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1.0085658</v>
      </c>
      <c r="F691" s="9">
        <f>IF('De la BASE'!F687&gt;0,'De la BASE'!F687,'De la BASE'!F687+0.001)</f>
        <v>4.060892</v>
      </c>
      <c r="G691" s="15">
        <v>35735</v>
      </c>
    </row>
    <row r="692" spans="1:7" ht="12.75">
      <c r="A692" s="30" t="str">
        <f>'De la BASE'!A688</f>
        <v>316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0.707544</v>
      </c>
      <c r="F692" s="9">
        <f>IF('De la BASE'!F688&gt;0,'De la BASE'!F688,'De la BASE'!F688+0.001)</f>
        <v>2.3694165</v>
      </c>
      <c r="G692" s="15">
        <v>35765</v>
      </c>
    </row>
    <row r="693" spans="1:7" ht="12.75">
      <c r="A693" s="30" t="str">
        <f>'De la BASE'!A689</f>
        <v>316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1.295128</v>
      </c>
      <c r="F693" s="9">
        <f>IF('De la BASE'!F689&gt;0,'De la BASE'!F689,'De la BASE'!F689+0.001)</f>
        <v>3.7635110000000003</v>
      </c>
      <c r="G693" s="15">
        <v>35796</v>
      </c>
    </row>
    <row r="694" spans="1:7" ht="12.75">
      <c r="A694" s="30" t="str">
        <f>'De la BASE'!A690</f>
        <v>316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1.3677181</v>
      </c>
      <c r="F694" s="9">
        <f>IF('De la BASE'!F690&gt;0,'De la BASE'!F690,'De la BASE'!F690+0.001)</f>
        <v>3.9475353</v>
      </c>
      <c r="G694" s="15">
        <v>35827</v>
      </c>
    </row>
    <row r="695" spans="1:7" ht="12.75">
      <c r="A695" s="30" t="str">
        <f>'De la BASE'!A691</f>
        <v>316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1.343606</v>
      </c>
      <c r="F695" s="9">
        <f>IF('De la BASE'!F691&gt;0,'De la BASE'!F691,'De la BASE'!F691+0.001)</f>
        <v>3.866753</v>
      </c>
      <c r="G695" s="15">
        <v>35855</v>
      </c>
    </row>
    <row r="696" spans="1:7" ht="12.75">
      <c r="A696" s="30" t="str">
        <f>'De la BASE'!A692</f>
        <v>316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0.717692</v>
      </c>
      <c r="F696" s="9">
        <f>IF('De la BASE'!F692&gt;0,'De la BASE'!F692,'De la BASE'!F692+0.001)</f>
        <v>2.0070628</v>
      </c>
      <c r="G696" s="15">
        <v>35886</v>
      </c>
    </row>
    <row r="697" spans="1:7" ht="12.75">
      <c r="A697" s="30" t="str">
        <f>'De la BASE'!A693</f>
        <v>316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1.9086144</v>
      </c>
      <c r="F697" s="9">
        <f>IF('De la BASE'!F693&gt;0,'De la BASE'!F693,'De la BASE'!F693+0.001)</f>
        <v>5.6690392</v>
      </c>
      <c r="G697" s="15">
        <v>35916</v>
      </c>
    </row>
    <row r="698" spans="1:7" ht="12.75">
      <c r="A698" s="30" t="str">
        <f>'De la BASE'!A694</f>
        <v>316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1.3189994</v>
      </c>
      <c r="F698" s="9">
        <f>IF('De la BASE'!F694&gt;0,'De la BASE'!F694,'De la BASE'!F694+0.001)</f>
        <v>3.8895302</v>
      </c>
      <c r="G698" s="15">
        <v>35947</v>
      </c>
    </row>
    <row r="699" spans="1:7" ht="12.75">
      <c r="A699" s="30" t="str">
        <f>'De la BASE'!A695</f>
        <v>316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1.2231734</v>
      </c>
      <c r="F699" s="9">
        <f>IF('De la BASE'!F695&gt;0,'De la BASE'!F695,'De la BASE'!F695+0.001)</f>
        <v>3.4951962</v>
      </c>
      <c r="G699" s="15">
        <v>35977</v>
      </c>
    </row>
    <row r="700" spans="1:7" ht="12.75">
      <c r="A700" s="30" t="str">
        <f>'De la BASE'!A696</f>
        <v>316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0.7400082</v>
      </c>
      <c r="F700" s="9">
        <f>IF('De la BASE'!F696&gt;0,'De la BASE'!F696,'De la BASE'!F696+0.001)</f>
        <v>2.1339565</v>
      </c>
      <c r="G700" s="15">
        <v>36008</v>
      </c>
    </row>
    <row r="701" spans="1:7" ht="12.75">
      <c r="A701" s="30" t="str">
        <f>'De la BASE'!A697</f>
        <v>316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0.569184</v>
      </c>
      <c r="F701" s="9">
        <f>IF('De la BASE'!F697&gt;0,'De la BASE'!F697,'De la BASE'!F697+0.001)</f>
        <v>1.686377</v>
      </c>
      <c r="G701" s="15">
        <v>36039</v>
      </c>
    </row>
    <row r="702" spans="1:7" ht="12.75">
      <c r="A702" s="30" t="str">
        <f>'De la BASE'!A698</f>
        <v>316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0.3429967</v>
      </c>
      <c r="F702" s="9">
        <f>IF('De la BASE'!F698&gt;0,'De la BASE'!F698,'De la BASE'!F698+0.001)</f>
        <v>0.9945545</v>
      </c>
      <c r="G702" s="15">
        <v>36069</v>
      </c>
    </row>
    <row r="703" spans="1:7" ht="12.75">
      <c r="A703" s="30" t="str">
        <f>'De la BASE'!A699</f>
        <v>316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0.1877276</v>
      </c>
      <c r="F703" s="9">
        <f>IF('De la BASE'!F699&gt;0,'De la BASE'!F699,'De la BASE'!F699+0.001)</f>
        <v>0.5463279999999999</v>
      </c>
      <c r="G703" s="15">
        <v>36100</v>
      </c>
    </row>
    <row r="704" spans="1:7" ht="12.75">
      <c r="A704" s="30" t="str">
        <f>'De la BASE'!A700</f>
        <v>316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0.166144</v>
      </c>
      <c r="F704" s="9">
        <f>IF('De la BASE'!F700&gt;0,'De la BASE'!F700,'De la BASE'!F700+0.001)</f>
        <v>0.4805196</v>
      </c>
      <c r="G704" s="15">
        <v>36130</v>
      </c>
    </row>
    <row r="705" spans="1:7" ht="12.75">
      <c r="A705" s="30" t="str">
        <f>'De la BASE'!A701</f>
        <v>316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0.1785753</v>
      </c>
      <c r="F705" s="9">
        <f>IF('De la BASE'!F701&gt;0,'De la BASE'!F701,'De la BASE'!F701+0.001)</f>
        <v>0.5350296999999999</v>
      </c>
      <c r="G705" s="15">
        <v>36161</v>
      </c>
    </row>
    <row r="706" spans="1:7" ht="12.75">
      <c r="A706" s="30" t="str">
        <f>'De la BASE'!A702</f>
        <v>316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0.2557835</v>
      </c>
      <c r="F706" s="9">
        <f>IF('De la BASE'!F702&gt;0,'De la BASE'!F702,'De la BASE'!F702+0.001)</f>
        <v>0.745255</v>
      </c>
      <c r="G706" s="15">
        <v>36192</v>
      </c>
    </row>
    <row r="707" spans="1:7" ht="12.75">
      <c r="A707" s="30" t="str">
        <f>'De la BASE'!A703</f>
        <v>316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0.3131875</v>
      </c>
      <c r="F707" s="9">
        <f>IF('De la BASE'!F703&gt;0,'De la BASE'!F703,'De la BASE'!F703+0.001)</f>
        <v>0.9576021</v>
      </c>
      <c r="G707" s="15">
        <v>36220</v>
      </c>
    </row>
    <row r="708" spans="1:7" ht="12.75">
      <c r="A708" s="30" t="str">
        <f>'De la BASE'!A704</f>
        <v>316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0.2966664</v>
      </c>
      <c r="F708" s="9">
        <f>IF('De la BASE'!F704&gt;0,'De la BASE'!F704,'De la BASE'!F704+0.001)</f>
        <v>0.8873877</v>
      </c>
      <c r="G708" s="15">
        <v>36251</v>
      </c>
    </row>
    <row r="709" spans="1:7" ht="12.75">
      <c r="A709" s="30" t="str">
        <f>'De la BASE'!A705</f>
        <v>316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0.2510522</v>
      </c>
      <c r="F709" s="9">
        <f>IF('De la BASE'!F705&gt;0,'De la BASE'!F705,'De la BASE'!F705+0.001)</f>
        <v>0.732961</v>
      </c>
      <c r="G709" s="15">
        <v>36281</v>
      </c>
    </row>
    <row r="710" spans="1:7" ht="12.75">
      <c r="A710" s="30" t="str">
        <f>'De la BASE'!A706</f>
        <v>316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0.4158302</v>
      </c>
      <c r="F710" s="9">
        <f>IF('De la BASE'!F706&gt;0,'De la BASE'!F706,'De la BASE'!F706+0.001)</f>
        <v>1.2101245999999999</v>
      </c>
      <c r="G710" s="15">
        <v>36312</v>
      </c>
    </row>
    <row r="711" spans="1:7" ht="12.75">
      <c r="A711" s="30" t="str">
        <f>'De la BASE'!A707</f>
        <v>316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0.509454</v>
      </c>
      <c r="F711" s="9">
        <f>IF('De la BASE'!F707&gt;0,'De la BASE'!F707,'De la BASE'!F707+0.001)</f>
        <v>1.6507953</v>
      </c>
      <c r="G711" s="15">
        <v>36342</v>
      </c>
    </row>
    <row r="712" spans="1:7" ht="12.75">
      <c r="A712" s="30" t="str">
        <f>'De la BASE'!A708</f>
        <v>316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0.336856</v>
      </c>
      <c r="F712" s="9">
        <f>IF('De la BASE'!F708&gt;0,'De la BASE'!F708,'De la BASE'!F708+0.001)</f>
        <v>0.9855092000000001</v>
      </c>
      <c r="G712" s="15">
        <v>36373</v>
      </c>
    </row>
    <row r="713" spans="1:7" ht="12.75">
      <c r="A713" s="30" t="str">
        <f>'De la BASE'!A709</f>
        <v>316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0.450146</v>
      </c>
      <c r="F713" s="9">
        <f>IF('De la BASE'!F709&gt;0,'De la BASE'!F709,'De la BASE'!F709+0.001)</f>
        <v>1.4180899999999999</v>
      </c>
      <c r="G713" s="15">
        <v>36404</v>
      </c>
    </row>
    <row r="714" spans="1:7" ht="12.75">
      <c r="A714" s="30" t="str">
        <f>'De la BASE'!A710</f>
        <v>316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1.3619664</v>
      </c>
      <c r="F714" s="9">
        <f>IF('De la BASE'!F710&gt;0,'De la BASE'!F710,'De la BASE'!F710+0.001)</f>
        <v>4.2781122</v>
      </c>
      <c r="G714" s="15">
        <v>36434</v>
      </c>
    </row>
    <row r="715" spans="1:7" ht="12.75">
      <c r="A715" s="30" t="str">
        <f>'De la BASE'!A711</f>
        <v>316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0.6188745</v>
      </c>
      <c r="F715" s="9">
        <f>IF('De la BASE'!F711&gt;0,'De la BASE'!F711,'De la BASE'!F711+0.001)</f>
        <v>1.8777558</v>
      </c>
      <c r="G715" s="15">
        <v>36465</v>
      </c>
    </row>
    <row r="716" spans="1:7" ht="12.75">
      <c r="A716" s="30" t="str">
        <f>'De la BASE'!A712</f>
        <v>316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0.7241706</v>
      </c>
      <c r="F716" s="9">
        <f>IF('De la BASE'!F712&gt;0,'De la BASE'!F712,'De la BASE'!F712+0.001)</f>
        <v>2.1211816999999997</v>
      </c>
      <c r="G716" s="15">
        <v>36495</v>
      </c>
    </row>
    <row r="717" spans="1:7" ht="12.75">
      <c r="A717" s="30" t="str">
        <f>'De la BASE'!A713</f>
        <v>316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0.386447</v>
      </c>
      <c r="F717" s="9">
        <f>IF('De la BASE'!F713&gt;0,'De la BASE'!F713,'De la BASE'!F713+0.001)</f>
        <v>1.117972</v>
      </c>
      <c r="G717" s="15">
        <v>36526</v>
      </c>
    </row>
    <row r="718" spans="1:7" ht="12.75">
      <c r="A718" s="30" t="str">
        <f>'De la BASE'!A714</f>
        <v>316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0.3228096</v>
      </c>
      <c r="F718" s="9">
        <f>IF('De la BASE'!F714&gt;0,'De la BASE'!F714,'De la BASE'!F714+0.001)</f>
        <v>0.9286848</v>
      </c>
      <c r="G718" s="15">
        <v>36557</v>
      </c>
    </row>
    <row r="719" spans="1:7" ht="12.75">
      <c r="A719" s="30" t="str">
        <f>'De la BASE'!A715</f>
        <v>316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0.20223</v>
      </c>
      <c r="F719" s="9">
        <f>IF('De la BASE'!F715&gt;0,'De la BASE'!F715,'De la BASE'!F715+0.001)</f>
        <v>0.5844446999999999</v>
      </c>
      <c r="G719" s="15">
        <v>36586</v>
      </c>
    </row>
    <row r="720" spans="1:7" ht="12.75">
      <c r="A720" s="30" t="str">
        <f>'De la BASE'!A716</f>
        <v>316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0.1247409</v>
      </c>
      <c r="F720" s="9">
        <f>IF('De la BASE'!F716&gt;0,'De la BASE'!F716,'De la BASE'!F716+0.001)</f>
        <v>0.3735126</v>
      </c>
      <c r="G720" s="15">
        <v>36617</v>
      </c>
    </row>
    <row r="721" spans="1:7" ht="12.75">
      <c r="A721" s="30" t="str">
        <f>'De la BASE'!A717</f>
        <v>316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0.4133052</v>
      </c>
      <c r="F721" s="9">
        <f>IF('De la BASE'!F717&gt;0,'De la BASE'!F717,'De la BASE'!F717+0.001)</f>
        <v>1.1497101</v>
      </c>
      <c r="G721" s="15">
        <v>36647</v>
      </c>
    </row>
    <row r="722" spans="1:7" ht="12.75">
      <c r="A722" s="30" t="str">
        <f>'De la BASE'!A718</f>
        <v>316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0.502316</v>
      </c>
      <c r="F722" s="9">
        <f>IF('De la BASE'!F718&gt;0,'De la BASE'!F718,'De la BASE'!F718+0.001)</f>
        <v>1.4222199999999998</v>
      </c>
      <c r="G722" s="15">
        <v>36678</v>
      </c>
    </row>
    <row r="723" spans="1:7" ht="12.75">
      <c r="A723" s="30" t="str">
        <f>'De la BASE'!A719</f>
        <v>316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0.257488</v>
      </c>
      <c r="F723" s="9">
        <f>IF('De la BASE'!F719&gt;0,'De la BASE'!F719,'De la BASE'!F719+0.001)</f>
        <v>0.73304</v>
      </c>
      <c r="G723" s="15">
        <v>36708</v>
      </c>
    </row>
    <row r="724" spans="1:7" ht="12.75">
      <c r="A724" s="30" t="str">
        <f>'De la BASE'!A720</f>
        <v>316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0.061101</v>
      </c>
      <c r="F724" s="9">
        <f>IF('De la BASE'!F720&gt;0,'De la BASE'!F720,'De la BASE'!F720+0.001)</f>
        <v>0.175054</v>
      </c>
      <c r="G724" s="15">
        <v>36739</v>
      </c>
    </row>
    <row r="725" spans="1:7" ht="12.75">
      <c r="A725" s="30" t="str">
        <f>'De la BASE'!A721</f>
        <v>316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0.0363006</v>
      </c>
      <c r="F725" s="9">
        <f>IF('De la BASE'!F721&gt;0,'De la BASE'!F721,'De la BASE'!F721+0.001)</f>
        <v>0.10444629999999999</v>
      </c>
      <c r="G725" s="15">
        <v>36770</v>
      </c>
    </row>
    <row r="726" spans="1:7" ht="12.75">
      <c r="A726" s="30" t="str">
        <f>'De la BASE'!A722</f>
        <v>316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0.1323104</v>
      </c>
      <c r="F726" s="9">
        <f>IF('De la BASE'!F722&gt;0,'De la BASE'!F722,'De la BASE'!F722+0.001)</f>
        <v>0.424888</v>
      </c>
      <c r="G726" s="15">
        <v>36800</v>
      </c>
    </row>
    <row r="727" spans="1:7" ht="12.75">
      <c r="A727" s="30" t="str">
        <f>'De la BASE'!A723</f>
        <v>316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0.2015442</v>
      </c>
      <c r="F727" s="9">
        <f>IF('De la BASE'!F723&gt;0,'De la BASE'!F723,'De la BASE'!F723+0.001)</f>
        <v>0.6881004</v>
      </c>
      <c r="G727" s="15">
        <v>36831</v>
      </c>
    </row>
    <row r="728" spans="1:7" ht="12.75">
      <c r="A728" s="30" t="str">
        <f>'De la BASE'!A724</f>
        <v>316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0.4084538</v>
      </c>
      <c r="F728" s="9">
        <f>IF('De la BASE'!F724&gt;0,'De la BASE'!F724,'De la BASE'!F724+0.001)</f>
        <v>1.2118107999999999</v>
      </c>
      <c r="G728" s="15">
        <v>36861</v>
      </c>
    </row>
    <row r="729" spans="1:7" ht="12.75">
      <c r="A729" s="30" t="str">
        <f>'De la BASE'!A725</f>
        <v>316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4.073773</v>
      </c>
      <c r="F729" s="9">
        <f>IF('De la BASE'!F725&gt;0,'De la BASE'!F725,'De la BASE'!F725+0.001)</f>
        <v>11.512018000000001</v>
      </c>
      <c r="G729" s="15">
        <v>36892</v>
      </c>
    </row>
    <row r="730" spans="1:7" ht="12.75">
      <c r="A730" s="30" t="str">
        <f>'De la BASE'!A726</f>
        <v>316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2.9619642</v>
      </c>
      <c r="F730" s="9">
        <f>IF('De la BASE'!F726&gt;0,'De la BASE'!F726,'De la BASE'!F726+0.001)</f>
        <v>8.4382896</v>
      </c>
      <c r="G730" s="15">
        <v>36923</v>
      </c>
    </row>
    <row r="731" spans="1:7" ht="12.75">
      <c r="A731" s="30" t="str">
        <f>'De la BASE'!A727</f>
        <v>316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3.2187064</v>
      </c>
      <c r="F731" s="9">
        <f>IF('De la BASE'!F727&gt;0,'De la BASE'!F727,'De la BASE'!F727+0.001)</f>
        <v>9.480663400000001</v>
      </c>
      <c r="G731" s="15">
        <v>36951</v>
      </c>
    </row>
    <row r="732" spans="1:7" ht="12.75">
      <c r="A732" s="30" t="str">
        <f>'De la BASE'!A728</f>
        <v>316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3.875784</v>
      </c>
      <c r="F732" s="9">
        <f>IF('De la BASE'!F728&gt;0,'De la BASE'!F728,'De la BASE'!F728+0.001)</f>
        <v>11.03036</v>
      </c>
      <c r="G732" s="15">
        <v>36982</v>
      </c>
    </row>
    <row r="733" spans="1:7" ht="12.75">
      <c r="A733" s="30" t="str">
        <f>'De la BASE'!A729</f>
        <v>316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2.596508</v>
      </c>
      <c r="F733" s="9">
        <f>IF('De la BASE'!F729&gt;0,'De la BASE'!F729,'De la BASE'!F729+0.001)</f>
        <v>7.461747</v>
      </c>
      <c r="G733" s="15">
        <v>37012</v>
      </c>
    </row>
    <row r="734" spans="1:7" ht="12.75">
      <c r="A734" s="30" t="str">
        <f>'De la BASE'!A730</f>
        <v>316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1.8596725</v>
      </c>
      <c r="F734" s="9">
        <f>IF('De la BASE'!F730&gt;0,'De la BASE'!F730,'De la BASE'!F730+0.001)</f>
        <v>5.3580000000000005</v>
      </c>
      <c r="G734" s="15">
        <v>37043</v>
      </c>
    </row>
    <row r="735" spans="1:7" ht="12.75">
      <c r="A735" s="30" t="str">
        <f>'De la BASE'!A731</f>
        <v>316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1.0625085</v>
      </c>
      <c r="F735" s="9">
        <f>IF('De la BASE'!F731&gt;0,'De la BASE'!F731,'De la BASE'!F731+0.001)</f>
        <v>3.0834855</v>
      </c>
      <c r="G735" s="15">
        <v>37073</v>
      </c>
    </row>
    <row r="736" spans="1:7" ht="12.75">
      <c r="A736" s="30" t="str">
        <f>'De la BASE'!A732</f>
        <v>316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0.6715646</v>
      </c>
      <c r="F736" s="9">
        <f>IF('De la BASE'!F732&gt;0,'De la BASE'!F732,'De la BASE'!F732+0.001)</f>
        <v>1.9558411999999998</v>
      </c>
      <c r="G736" s="15">
        <v>37104</v>
      </c>
    </row>
    <row r="737" spans="1:7" ht="12.75">
      <c r="A737" s="30" t="str">
        <f>'De la BASE'!A733</f>
        <v>316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0.386772</v>
      </c>
      <c r="F737" s="9">
        <f>IF('De la BASE'!F733&gt;0,'De la BASE'!F733,'De la BASE'!F733+0.001)</f>
        <v>1.1357664</v>
      </c>
      <c r="G737" s="15">
        <v>37135</v>
      </c>
    </row>
    <row r="738" spans="1:7" ht="12.75">
      <c r="A738" s="30" t="str">
        <f>'De la BASE'!A734</f>
        <v>316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0.5604027</v>
      </c>
      <c r="F738" s="9">
        <f>IF('De la BASE'!F734&gt;0,'De la BASE'!F734,'De la BASE'!F734+0.001)</f>
        <v>1.9045854</v>
      </c>
      <c r="G738" s="15">
        <v>37165</v>
      </c>
    </row>
    <row r="739" spans="1:7" ht="12.75">
      <c r="A739" s="30" t="str">
        <f>'De la BASE'!A735</f>
        <v>316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0.4334172</v>
      </c>
      <c r="F739" s="9">
        <f>IF('De la BASE'!F735&gt;0,'De la BASE'!F735,'De la BASE'!F735+0.001)</f>
        <v>1.2491946</v>
      </c>
      <c r="G739" s="15">
        <v>37196</v>
      </c>
    </row>
    <row r="740" spans="1:7" ht="12.75">
      <c r="A740" s="30" t="str">
        <f>'De la BASE'!A736</f>
        <v>316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0.242651</v>
      </c>
      <c r="F740" s="9">
        <f>IF('De la BASE'!F736&gt;0,'De la BASE'!F736,'De la BASE'!F736+0.001)</f>
        <v>0.7049956</v>
      </c>
      <c r="G740" s="15">
        <v>37226</v>
      </c>
    </row>
    <row r="741" spans="1:7" ht="12.75">
      <c r="A741" s="30" t="str">
        <f>'De la BASE'!A737</f>
        <v>316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0.054765</v>
      </c>
      <c r="F741" s="9">
        <f>IF('De la BASE'!F737&gt;0,'De la BASE'!F737,'De la BASE'!F737+0.001)</f>
        <v>0.17001490000000002</v>
      </c>
      <c r="G741" s="15">
        <v>37257</v>
      </c>
    </row>
    <row r="742" spans="1:7" ht="12.75">
      <c r="A742" s="30" t="str">
        <f>'De la BASE'!A738</f>
        <v>316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0.0565993</v>
      </c>
      <c r="F742" s="9">
        <f>IF('De la BASE'!F738&gt;0,'De la BASE'!F738,'De la BASE'!F738+0.001)</f>
        <v>0.16349039999999998</v>
      </c>
      <c r="G742" s="15">
        <v>37288</v>
      </c>
    </row>
    <row r="743" spans="1:7" ht="12.75">
      <c r="A743" s="30" t="str">
        <f>'De la BASE'!A739</f>
        <v>316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0.2166648</v>
      </c>
      <c r="F743" s="9">
        <f>IF('De la BASE'!F739&gt;0,'De la BASE'!F739,'De la BASE'!F739+0.001)</f>
        <v>0.639276</v>
      </c>
      <c r="G743" s="15">
        <v>37316</v>
      </c>
    </row>
    <row r="744" spans="1:7" ht="12.75">
      <c r="A744" s="30" t="str">
        <f>'De la BASE'!A740</f>
        <v>316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0.0140544</v>
      </c>
      <c r="F744" s="9">
        <f>IF('De la BASE'!F740&gt;0,'De la BASE'!F740,'De la BASE'!F740+0.001)</f>
        <v>0.0408384</v>
      </c>
      <c r="G744" s="15">
        <v>37347</v>
      </c>
    </row>
    <row r="745" spans="1:7" ht="12.75">
      <c r="A745" s="30" t="str">
        <f>'De la BASE'!A741</f>
        <v>316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0.2240706</v>
      </c>
      <c r="F745" s="9">
        <f>IF('De la BASE'!F741&gt;0,'De la BASE'!F741,'De la BASE'!F741+0.001)</f>
        <v>0.6954431999999999</v>
      </c>
      <c r="G745" s="15">
        <v>37377</v>
      </c>
    </row>
    <row r="746" spans="1:7" ht="12.75">
      <c r="A746" s="30" t="str">
        <f>'De la BASE'!A742</f>
        <v>316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0.0782826</v>
      </c>
      <c r="F746" s="9">
        <f>IF('De la BASE'!F742&gt;0,'De la BASE'!F742,'De la BASE'!F742+0.001)</f>
        <v>0.22958430000000002</v>
      </c>
      <c r="G746" s="15">
        <v>37408</v>
      </c>
    </row>
    <row r="747" spans="1:7" ht="12.75">
      <c r="A747" s="30" t="str">
        <f>'De la BASE'!A743</f>
        <v>316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0.1708976</v>
      </c>
      <c r="F747" s="9">
        <f>IF('De la BASE'!F743&gt;0,'De la BASE'!F743,'De la BASE'!F743+0.001)</f>
        <v>0.505019</v>
      </c>
      <c r="G747" s="15">
        <v>37438</v>
      </c>
    </row>
    <row r="748" spans="1:7" ht="12.75">
      <c r="A748" s="30" t="str">
        <f>'De la BASE'!A744</f>
        <v>316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0.1214163</v>
      </c>
      <c r="F748" s="9">
        <f>IF('De la BASE'!F744&gt;0,'De la BASE'!F744,'De la BASE'!F744+0.001)</f>
        <v>0.3849192</v>
      </c>
      <c r="G748" s="15">
        <v>37469</v>
      </c>
    </row>
    <row r="749" spans="1:7" ht="12.75">
      <c r="A749" s="30" t="str">
        <f>'De la BASE'!A745</f>
        <v>316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0.1114425</v>
      </c>
      <c r="F749" s="9">
        <f>IF('De la BASE'!F745&gt;0,'De la BASE'!F745,'De la BASE'!F745+0.001)</f>
        <v>0.3406013</v>
      </c>
      <c r="G749" s="15">
        <v>37500</v>
      </c>
    </row>
    <row r="750" spans="1:7" ht="12.75">
      <c r="A750" s="30" t="str">
        <f>'De la BASE'!A746</f>
        <v>316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0.3753351</v>
      </c>
      <c r="F750" s="9">
        <f>IF('De la BASE'!F746&gt;0,'De la BASE'!F746,'De la BASE'!F746+0.001)</f>
        <v>1.3694199</v>
      </c>
      <c r="G750" s="15">
        <v>37530</v>
      </c>
    </row>
    <row r="751" spans="1:7" ht="12.75">
      <c r="A751" s="30" t="str">
        <f>'De la BASE'!A747</f>
        <v>316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0.492036</v>
      </c>
      <c r="F751" s="9">
        <f>IF('De la BASE'!F747&gt;0,'De la BASE'!F747,'De la BASE'!F747+0.001)</f>
        <v>1.691472</v>
      </c>
      <c r="G751" s="15">
        <v>37561</v>
      </c>
    </row>
    <row r="752" spans="1:7" ht="12.75">
      <c r="A752" s="30" t="str">
        <f>'De la BASE'!A748</f>
        <v>316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0.2352103</v>
      </c>
      <c r="F752" s="9">
        <f>IF('De la BASE'!F748&gt;0,'De la BASE'!F748,'De la BASE'!F748+0.001)</f>
        <v>0.7479302999999999</v>
      </c>
      <c r="G752" s="15">
        <v>37591</v>
      </c>
    </row>
    <row r="753" spans="1:7" ht="12.75">
      <c r="A753" s="30" t="str">
        <f>'De la BASE'!A749</f>
        <v>316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0.8612856</v>
      </c>
      <c r="F753" s="9">
        <f>IF('De la BASE'!F749&gt;0,'De la BASE'!F749,'De la BASE'!F749+0.001)</f>
        <v>2.8031904</v>
      </c>
      <c r="G753" s="15">
        <v>37622</v>
      </c>
    </row>
    <row r="754" spans="1:7" ht="12.75">
      <c r="A754" s="30" t="str">
        <f>'De la BASE'!A750</f>
        <v>316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1.6296512</v>
      </c>
      <c r="F754" s="9">
        <f>IF('De la BASE'!F750&gt;0,'De la BASE'!F750,'De la BASE'!F750+0.001)</f>
        <v>5.0793748</v>
      </c>
      <c r="G754" s="15">
        <v>37653</v>
      </c>
    </row>
    <row r="755" spans="1:7" ht="12.75">
      <c r="A755" s="30" t="str">
        <f>'De la BASE'!A751</f>
        <v>316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1.021125</v>
      </c>
      <c r="F755" s="9">
        <f>IF('De la BASE'!F751&gt;0,'De la BASE'!F751,'De la BASE'!F751+0.001)</f>
        <v>3.120558</v>
      </c>
      <c r="G755" s="15">
        <v>37681</v>
      </c>
    </row>
    <row r="756" spans="1:7" ht="12.75">
      <c r="A756" s="30" t="str">
        <f>'De la BASE'!A752</f>
        <v>316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1.317624</v>
      </c>
      <c r="F756" s="9">
        <f>IF('De la BASE'!F752&gt;0,'De la BASE'!F752,'De la BASE'!F752+0.001)</f>
        <v>4.092</v>
      </c>
      <c r="G756" s="15">
        <v>37712</v>
      </c>
    </row>
    <row r="757" spans="1:7" ht="12.75">
      <c r="A757" s="30" t="str">
        <f>'De la BASE'!A753</f>
        <v>316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1.0288538</v>
      </c>
      <c r="F757" s="9">
        <f>IF('De la BASE'!F753&gt;0,'De la BASE'!F753,'De la BASE'!F753+0.001)</f>
        <v>3.2876688</v>
      </c>
      <c r="G757" s="15">
        <v>37742</v>
      </c>
    </row>
    <row r="758" spans="1:7" ht="12.75">
      <c r="A758" s="30" t="str">
        <f>'De la BASE'!A754</f>
        <v>316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1.1313596</v>
      </c>
      <c r="F758" s="9">
        <f>IF('De la BASE'!F754&gt;0,'De la BASE'!F754,'De la BASE'!F754+0.001)</f>
        <v>3.4707103000000004</v>
      </c>
      <c r="G758" s="15">
        <v>37773</v>
      </c>
    </row>
    <row r="759" spans="1:7" ht="12.75">
      <c r="A759" s="30" t="str">
        <f>'De la BASE'!A755</f>
        <v>316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0.7957782</v>
      </c>
      <c r="F759" s="9">
        <f>IF('De la BASE'!F755&gt;0,'De la BASE'!F755,'De la BASE'!F755+0.001)</f>
        <v>2.4744636</v>
      </c>
      <c r="G759" s="15">
        <v>37803</v>
      </c>
    </row>
    <row r="760" spans="1:7" ht="12.75">
      <c r="A760" s="30" t="str">
        <f>'De la BASE'!A756</f>
        <v>316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0.4368024</v>
      </c>
      <c r="F760" s="9">
        <f>IF('De la BASE'!F756&gt;0,'De la BASE'!F756,'De la BASE'!F756+0.001)</f>
        <v>1.3738139999999999</v>
      </c>
      <c r="G760" s="15">
        <v>37834</v>
      </c>
    </row>
    <row r="761" spans="1:7" ht="12.75">
      <c r="A761" s="30" t="str">
        <f>'De la BASE'!A757</f>
        <v>316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0.2211591</v>
      </c>
      <c r="F761" s="9">
        <f>IF('De la BASE'!F757&gt;0,'De la BASE'!F757,'De la BASE'!F757+0.001)</f>
        <v>0.7328922</v>
      </c>
      <c r="G761" s="15">
        <v>37865</v>
      </c>
    </row>
    <row r="762" spans="1:7" ht="12.75">
      <c r="A762" s="30" t="str">
        <f>'De la BASE'!A758</f>
        <v>316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1.458145</v>
      </c>
      <c r="F762" s="9">
        <f>IF('De la BASE'!F758&gt;0,'De la BASE'!F758,'De la BASE'!F758+0.001)</f>
        <v>5.6217098</v>
      </c>
      <c r="G762" s="15">
        <v>37895</v>
      </c>
    </row>
    <row r="763" spans="1:7" ht="12.75">
      <c r="A763" s="30" t="str">
        <f>'De la BASE'!A759</f>
        <v>316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0.705033</v>
      </c>
      <c r="F763" s="9">
        <f>IF('De la BASE'!F759&gt;0,'De la BASE'!F759,'De la BASE'!F759+0.001)</f>
        <v>2.3667882000000002</v>
      </c>
      <c r="G763" s="15">
        <v>37926</v>
      </c>
    </row>
    <row r="764" spans="1:7" ht="12.75">
      <c r="A764" s="30" t="str">
        <f>'De la BASE'!A760</f>
        <v>316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0.7574753</v>
      </c>
      <c r="F764" s="9">
        <f>IF('De la BASE'!F760&gt;0,'De la BASE'!F760,'De la BASE'!F760+0.001)</f>
        <v>2.2911444</v>
      </c>
      <c r="G764" s="15">
        <v>37956</v>
      </c>
    </row>
    <row r="765" spans="1:7" ht="12.75">
      <c r="A765" s="30" t="str">
        <f>'De la BASE'!A761</f>
        <v>316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0.5587758</v>
      </c>
      <c r="F765" s="9">
        <f>IF('De la BASE'!F761&gt;0,'De la BASE'!F761,'De la BASE'!F761+0.001)</f>
        <v>1.6810309</v>
      </c>
      <c r="G765" s="15">
        <v>37987</v>
      </c>
    </row>
    <row r="766" spans="1:7" ht="12.75">
      <c r="A766" s="30" t="str">
        <f>'De la BASE'!A762</f>
        <v>316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1.097928</v>
      </c>
      <c r="F766" s="9">
        <f>IF('De la BASE'!F762&gt;0,'De la BASE'!F762,'De la BASE'!F762+0.001)</f>
        <v>3.4179839999999997</v>
      </c>
      <c r="G766" s="15">
        <v>38018</v>
      </c>
    </row>
    <row r="767" spans="1:7" ht="12.75">
      <c r="A767" s="30" t="str">
        <f>'De la BASE'!A763</f>
        <v>316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1.8113946</v>
      </c>
      <c r="F767" s="9">
        <f>IF('De la BASE'!F763&gt;0,'De la BASE'!F763,'De la BASE'!F763+0.001)</f>
        <v>5.5477696000000005</v>
      </c>
      <c r="G767" s="15">
        <v>38047</v>
      </c>
    </row>
    <row r="768" spans="1:7" ht="12.75">
      <c r="A768" s="30" t="str">
        <f>'De la BASE'!A764</f>
        <v>316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2.1250152</v>
      </c>
      <c r="F768" s="9">
        <f>IF('De la BASE'!F764&gt;0,'De la BASE'!F764,'De la BASE'!F764+0.001)</f>
        <v>6.7798104</v>
      </c>
      <c r="G768" s="15">
        <v>38078</v>
      </c>
    </row>
    <row r="769" spans="1:7" ht="12.75">
      <c r="A769" s="30" t="str">
        <f>'De la BASE'!A765</f>
        <v>316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1.5993924</v>
      </c>
      <c r="F769" s="9">
        <f>IF('De la BASE'!F765&gt;0,'De la BASE'!F765,'De la BASE'!F765+0.001)</f>
        <v>4.9364532</v>
      </c>
      <c r="G769" s="15">
        <v>38108</v>
      </c>
    </row>
    <row r="770" spans="1:7" ht="12.75">
      <c r="A770" s="30" t="str">
        <f>'De la BASE'!A766</f>
        <v>316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1.7925925</v>
      </c>
      <c r="F770" s="9">
        <f>IF('De la BASE'!F766&gt;0,'De la BASE'!F766,'De la BASE'!F766+0.001)</f>
        <v>5.4085705</v>
      </c>
      <c r="G770" s="15">
        <v>38139</v>
      </c>
    </row>
    <row r="771" spans="1:7" ht="12.75">
      <c r="A771" s="30" t="str">
        <f>'De la BASE'!A767</f>
        <v>316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1.132784</v>
      </c>
      <c r="F771" s="9">
        <f>IF('De la BASE'!F767&gt;0,'De la BASE'!F767,'De la BASE'!F767+0.001)</f>
        <v>3.4474848</v>
      </c>
      <c r="G771" s="15">
        <v>38169</v>
      </c>
    </row>
    <row r="772" spans="1:7" ht="12.75">
      <c r="A772" s="30" t="str">
        <f>'De la BASE'!A768</f>
        <v>316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0.525223</v>
      </c>
      <c r="F772" s="9">
        <f>IF('De la BASE'!F768&gt;0,'De la BASE'!F768,'De la BASE'!F768+0.001)</f>
        <v>1.617845</v>
      </c>
      <c r="G772" s="15">
        <v>38200</v>
      </c>
    </row>
    <row r="773" spans="1:7" ht="12.75">
      <c r="A773" s="30" t="str">
        <f>'De la BASE'!A769</f>
        <v>316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0.4060194</v>
      </c>
      <c r="F773" s="9">
        <f>IF('De la BASE'!F769&gt;0,'De la BASE'!F769,'De la BASE'!F769+0.001)</f>
        <v>1.2751788</v>
      </c>
      <c r="G773" s="15">
        <v>38231</v>
      </c>
    </row>
    <row r="774" spans="1:7" ht="12.75">
      <c r="A774" s="30" t="str">
        <f>'De la BASE'!A770</f>
        <v>316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0.6331677</v>
      </c>
      <c r="F774" s="9">
        <f>IF('De la BASE'!F770&gt;0,'De la BASE'!F770,'De la BASE'!F770+0.001)</f>
        <v>2.0896557</v>
      </c>
      <c r="G774" s="15">
        <v>38261</v>
      </c>
    </row>
    <row r="775" spans="1:7" ht="12.75">
      <c r="A775" s="30" t="str">
        <f>'De la BASE'!A771</f>
        <v>316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0.3695945</v>
      </c>
      <c r="F775" s="9">
        <f>IF('De la BASE'!F771&gt;0,'De la BASE'!F771,'De la BASE'!F771+0.001)</f>
        <v>1.0894356</v>
      </c>
      <c r="G775" s="15">
        <v>38292</v>
      </c>
    </row>
    <row r="776" spans="1:7" ht="12.75">
      <c r="A776" s="30" t="str">
        <f>'De la BASE'!A772</f>
        <v>316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0.3529107</v>
      </c>
      <c r="F776" s="9">
        <f>IF('De la BASE'!F772&gt;0,'De la BASE'!F772,'De la BASE'!F772+0.001)</f>
        <v>1.071666</v>
      </c>
      <c r="G776" s="15">
        <v>38322</v>
      </c>
    </row>
    <row r="777" spans="1:7" ht="12.75">
      <c r="A777" s="30" t="str">
        <f>'De la BASE'!A773</f>
        <v>316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0.332515</v>
      </c>
      <c r="F777" s="9">
        <f>IF('De la BASE'!F773&gt;0,'De la BASE'!F773,'De la BASE'!F773+0.001)</f>
        <v>0.973859</v>
      </c>
      <c r="G777" s="15">
        <v>38353</v>
      </c>
    </row>
    <row r="778" spans="1:7" ht="12.75">
      <c r="A778" s="30" t="str">
        <f>'De la BASE'!A774</f>
        <v>316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0.1694968</v>
      </c>
      <c r="F778" s="9">
        <f>IF('De la BASE'!F774&gt;0,'De la BASE'!F774,'De la BASE'!F774+0.001)</f>
        <v>0.49697120000000006</v>
      </c>
      <c r="G778" s="15">
        <v>38384</v>
      </c>
    </row>
    <row r="779" spans="1:7" ht="12.75">
      <c r="A779" s="30" t="str">
        <f>'De la BASE'!A775</f>
        <v>316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0.233031</v>
      </c>
      <c r="F779" s="9">
        <f>IF('De la BASE'!F775&gt;0,'De la BASE'!F775,'De la BASE'!F775+0.001)</f>
        <v>0.6815819999999999</v>
      </c>
      <c r="G779" s="15">
        <v>38412</v>
      </c>
    </row>
    <row r="780" spans="1:7" ht="12.75">
      <c r="A780" s="30" t="str">
        <f>'De la BASE'!A776</f>
        <v>316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0.3440476</v>
      </c>
      <c r="F780" s="9">
        <f>IF('De la BASE'!F776&gt;0,'De la BASE'!F776,'De la BASE'!F776+0.001)</f>
        <v>0.9987016</v>
      </c>
      <c r="G780" s="15">
        <v>38443</v>
      </c>
    </row>
    <row r="781" spans="1:7" ht="12.75">
      <c r="A781" s="30" t="str">
        <f>'De la BASE'!A777</f>
        <v>316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0.2630963</v>
      </c>
      <c r="F781" s="9">
        <f>IF('De la BASE'!F777&gt;0,'De la BASE'!F777,'De la BASE'!F777+0.001)</f>
        <v>0.7772495</v>
      </c>
      <c r="G781" s="15">
        <v>38473</v>
      </c>
    </row>
    <row r="782" spans="1:7" ht="12.75">
      <c r="A782" s="30" t="str">
        <f>'De la BASE'!A778</f>
        <v>316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0.4927301</v>
      </c>
      <c r="F782" s="9">
        <f>IF('De la BASE'!F778&gt;0,'De la BASE'!F778,'De la BASE'!F778+0.001)</f>
        <v>1.4596306</v>
      </c>
      <c r="G782" s="15">
        <v>38504</v>
      </c>
    </row>
    <row r="783" spans="1:7" ht="12.75">
      <c r="A783" s="30" t="str">
        <f>'De la BASE'!A779</f>
        <v>316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0.3279094</v>
      </c>
      <c r="F783" s="9">
        <f>IF('De la BASE'!F779&gt;0,'De la BASE'!F779,'De la BASE'!F779+0.001)</f>
        <v>0.974337</v>
      </c>
      <c r="G783" s="15">
        <v>38534</v>
      </c>
    </row>
    <row r="784" spans="1:7" ht="12.75">
      <c r="A784" s="30" t="str">
        <f>'De la BASE'!A780</f>
        <v>316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0.2132786</v>
      </c>
      <c r="F784" s="9">
        <f>IF('De la BASE'!F780&gt;0,'De la BASE'!F780,'De la BASE'!F780+0.001)</f>
        <v>0.6360363</v>
      </c>
      <c r="G784" s="15">
        <v>38565</v>
      </c>
    </row>
    <row r="785" spans="1:7" ht="12.75">
      <c r="A785" s="30" t="str">
        <f>'De la BASE'!A781</f>
        <v>316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0.1416966</v>
      </c>
      <c r="F785" s="9">
        <f>IF('De la BASE'!F781&gt;0,'De la BASE'!F781,'De la BASE'!F781+0.001)</f>
        <v>0.4378323</v>
      </c>
      <c r="G785" s="15">
        <v>38596</v>
      </c>
    </row>
    <row r="786" spans="1:7" ht="12.75">
      <c r="A786" s="30" t="str">
        <f>'De la BASE'!A782</f>
        <v>316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1.1221833</v>
      </c>
      <c r="F786" s="9">
        <f>IF('De la BASE'!F782&gt;0,'De la BASE'!F782,'De la BASE'!F782+0.001)</f>
        <v>3.9141445000000004</v>
      </c>
      <c r="G786" s="15">
        <v>38626</v>
      </c>
    </row>
    <row r="787" spans="1:7" ht="12.75">
      <c r="A787" s="30" t="str">
        <f>'De la BASE'!A783</f>
        <v>316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1.3669588</v>
      </c>
      <c r="F787" s="9">
        <f>IF('De la BASE'!F783&gt;0,'De la BASE'!F783,'De la BASE'!F783+0.001)</f>
        <v>4.356529</v>
      </c>
      <c r="G787" s="15">
        <v>38657</v>
      </c>
    </row>
    <row r="788" spans="1:7" ht="12.75">
      <c r="A788" s="30" t="str">
        <f>'De la BASE'!A784</f>
        <v>316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1.5658989</v>
      </c>
      <c r="F788" s="9">
        <f>IF('De la BASE'!F784&gt;0,'De la BASE'!F784,'De la BASE'!F784+0.001)</f>
        <v>4.5804375</v>
      </c>
      <c r="G788" s="15">
        <v>38687</v>
      </c>
    </row>
    <row r="789" spans="1:7" ht="12.75">
      <c r="A789" s="30" t="str">
        <f>'De la BASE'!A785</f>
        <v>316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0.3686644</v>
      </c>
      <c r="F789" s="9">
        <f>IF('De la BASE'!F785&gt;0,'De la BASE'!F785,'De la BASE'!F785+0.001)</f>
        <v>1.0561365999999999</v>
      </c>
      <c r="G789" s="15">
        <v>38718</v>
      </c>
    </row>
    <row r="790" spans="1:7" ht="12.75">
      <c r="A790" s="30" t="str">
        <f>'De la BASE'!A786</f>
        <v>316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0.8692677</v>
      </c>
      <c r="F790" s="9">
        <f>IF('De la BASE'!F786&gt;0,'De la BASE'!F786,'De la BASE'!F786+0.001)</f>
        <v>2.7810433999999997</v>
      </c>
      <c r="G790" s="15">
        <v>38749</v>
      </c>
    </row>
    <row r="791" spans="1:7" ht="12.75">
      <c r="A791" s="30" t="str">
        <f>'De la BASE'!A787</f>
        <v>316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0.8398936</v>
      </c>
      <c r="F791" s="9">
        <f>IF('De la BASE'!F787&gt;0,'De la BASE'!F787,'De la BASE'!F787+0.001)</f>
        <v>2.4788946000000003</v>
      </c>
      <c r="G791" s="15">
        <v>38777</v>
      </c>
    </row>
    <row r="792" spans="1:7" ht="12.75">
      <c r="A792" s="30" t="str">
        <f>'De la BASE'!A788</f>
        <v>316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0.334803</v>
      </c>
      <c r="F792" s="9">
        <f>IF('De la BASE'!F788&gt;0,'De la BASE'!F788,'De la BASE'!F788+0.001)</f>
        <v>0.9468858</v>
      </c>
      <c r="G792" s="15">
        <v>38808</v>
      </c>
    </row>
    <row r="793" spans="1:7" ht="12.75">
      <c r="A793" s="30" t="str">
        <f>'De la BASE'!A789</f>
        <v>316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0.8208602</v>
      </c>
      <c r="F793" s="9">
        <f>IF('De la BASE'!F789&gt;0,'De la BASE'!F789,'De la BASE'!F789+0.001)</f>
        <v>2.3558588</v>
      </c>
      <c r="G793" s="15">
        <v>38838</v>
      </c>
    </row>
    <row r="794" spans="1:7" ht="12.75">
      <c r="A794" s="30" t="str">
        <f>'De la BASE'!A790</f>
        <v>316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1.0474192</v>
      </c>
      <c r="F794" s="9">
        <f>IF('De la BASE'!F790&gt;0,'De la BASE'!F790,'De la BASE'!F790+0.001)</f>
        <v>3.615888</v>
      </c>
      <c r="G794" s="15">
        <v>38869</v>
      </c>
    </row>
    <row r="795" spans="1:7" ht="12.75">
      <c r="A795" s="30" t="str">
        <f>'De la BASE'!A791</f>
        <v>316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0.6467499</v>
      </c>
      <c r="F795" s="9">
        <f>IF('De la BASE'!F791&gt;0,'De la BASE'!F791,'De la BASE'!F791+0.001)</f>
        <v>1.8745702</v>
      </c>
      <c r="G795" s="15">
        <v>38899</v>
      </c>
    </row>
    <row r="796" spans="1:7" ht="12.75">
      <c r="A796" s="30" t="str">
        <f>'De la BASE'!A792</f>
        <v>316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0.4424382</v>
      </c>
      <c r="F796" s="9">
        <f>IF('De la BASE'!F792&gt;0,'De la BASE'!F792,'De la BASE'!F792+0.001)</f>
        <v>1.292427</v>
      </c>
      <c r="G796" s="15">
        <v>38930</v>
      </c>
    </row>
    <row r="797" spans="1:7" ht="12.75">
      <c r="A797" s="30" t="str">
        <f>'De la BASE'!A793</f>
        <v>316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0.2944509</v>
      </c>
      <c r="F797" s="9">
        <f>IF('De la BASE'!F793&gt;0,'De la BASE'!F793,'De la BASE'!F793+0.001)</f>
        <v>0.8932602000000001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316 - Río Merdancho desde confluencia con río Villares hasta confluencia con río Duero, y río Villares, río Viejo y arroyo de la Caseta.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0.10731360000000001</v>
      </c>
      <c r="C4" s="1">
        <f aca="true" t="shared" si="0" ref="C4:M4">MIN(C18:C83)</f>
        <v>0.08014299999999999</v>
      </c>
      <c r="D4" s="1">
        <f t="shared" si="0"/>
        <v>0.025366</v>
      </c>
      <c r="E4" s="1">
        <f t="shared" si="0"/>
        <v>0.0847894</v>
      </c>
      <c r="F4" s="1">
        <f t="shared" si="0"/>
        <v>0.0329212</v>
      </c>
      <c r="G4" s="1">
        <f t="shared" si="0"/>
        <v>0.3627793</v>
      </c>
      <c r="H4" s="1">
        <f t="shared" si="0"/>
        <v>0.0408384</v>
      </c>
      <c r="I4" s="1">
        <f t="shared" si="0"/>
        <v>0.49955879999999997</v>
      </c>
      <c r="J4" s="1">
        <f t="shared" si="0"/>
        <v>0.22958430000000002</v>
      </c>
      <c r="K4" s="1">
        <f t="shared" si="0"/>
        <v>0.5011188</v>
      </c>
      <c r="L4" s="1">
        <f t="shared" si="0"/>
        <v>0.07520299999999999</v>
      </c>
      <c r="M4" s="1">
        <f t="shared" si="0"/>
        <v>0.016235199999999998</v>
      </c>
      <c r="N4" s="1">
        <f>MIN(N18:N83)</f>
        <v>7.0279622999999996</v>
      </c>
    </row>
    <row r="5" spans="1:14" ht="12.75">
      <c r="A5" s="13" t="s">
        <v>94</v>
      </c>
      <c r="B5" s="1">
        <f>MAX(B18:B83)</f>
        <v>10.846821599999998</v>
      </c>
      <c r="C5" s="1">
        <f aca="true" t="shared" si="1" ref="C5:M5">MAX(C18:C83)</f>
        <v>9.4115475</v>
      </c>
      <c r="D5" s="1">
        <f t="shared" si="1"/>
        <v>12.7541532</v>
      </c>
      <c r="E5" s="1">
        <f t="shared" si="1"/>
        <v>11.512018000000001</v>
      </c>
      <c r="F5" s="1">
        <f t="shared" si="1"/>
        <v>14.382403199999999</v>
      </c>
      <c r="G5" s="1">
        <f t="shared" si="1"/>
        <v>11.228965299999999</v>
      </c>
      <c r="H5" s="1">
        <f t="shared" si="1"/>
        <v>11.1018537</v>
      </c>
      <c r="I5" s="1">
        <f t="shared" si="1"/>
        <v>14.3302104</v>
      </c>
      <c r="J5" s="1">
        <f t="shared" si="1"/>
        <v>8.8616596</v>
      </c>
      <c r="K5" s="1">
        <f t="shared" si="1"/>
        <v>5.557657600000001</v>
      </c>
      <c r="L5" s="1">
        <f t="shared" si="1"/>
        <v>2.9696524</v>
      </c>
      <c r="M5" s="1">
        <f t="shared" si="1"/>
        <v>2.4595993</v>
      </c>
      <c r="N5" s="1">
        <f>MAX(N18:N83)</f>
        <v>77.4135349</v>
      </c>
    </row>
    <row r="6" spans="1:14" ht="12.75">
      <c r="A6" s="13" t="s">
        <v>16</v>
      </c>
      <c r="B6" s="1">
        <f>AVERAGE(B18:B83)</f>
        <v>1.6362617060606053</v>
      </c>
      <c r="C6" s="1">
        <f aca="true" t="shared" si="2" ref="C6:M6">AVERAGE(C18:C83)</f>
        <v>1.782039759090909</v>
      </c>
      <c r="D6" s="1">
        <f t="shared" si="2"/>
        <v>2.0264569863636357</v>
      </c>
      <c r="E6" s="1">
        <f t="shared" si="2"/>
        <v>2.130409890909091</v>
      </c>
      <c r="F6" s="1">
        <f t="shared" si="2"/>
        <v>2.9040268090909094</v>
      </c>
      <c r="G6" s="1">
        <f t="shared" si="2"/>
        <v>3.209543187878787</v>
      </c>
      <c r="H6" s="1">
        <f t="shared" si="2"/>
        <v>3.0976469621212117</v>
      </c>
      <c r="I6" s="1">
        <f t="shared" si="2"/>
        <v>3.4624787666666657</v>
      </c>
      <c r="J6" s="1">
        <f t="shared" si="2"/>
        <v>3.135960736363637</v>
      </c>
      <c r="K6" s="1">
        <f t="shared" si="2"/>
        <v>2.2638966742424245</v>
      </c>
      <c r="L6" s="1">
        <f t="shared" si="2"/>
        <v>1.2029078893939393</v>
      </c>
      <c r="M6" s="1">
        <f t="shared" si="2"/>
        <v>0.8913521212121213</v>
      </c>
      <c r="N6" s="1">
        <f>SUM(B6:M6)</f>
        <v>27.742981489393937</v>
      </c>
    </row>
    <row r="7" spans="1:14" ht="12.75">
      <c r="A7" s="13" t="s">
        <v>17</v>
      </c>
      <c r="B7" s="1">
        <f>PERCENTILE(B18:B83,0.1)</f>
        <v>0.5324064</v>
      </c>
      <c r="C7" s="1">
        <f aca="true" t="shared" si="3" ref="C7:M7">PERCENTILE(C18:C83,0.1)</f>
        <v>0.53556005</v>
      </c>
      <c r="D7" s="1">
        <f t="shared" si="3"/>
        <v>0.4408486</v>
      </c>
      <c r="E7" s="1">
        <f t="shared" si="3"/>
        <v>0.28910335</v>
      </c>
      <c r="F7" s="1">
        <f t="shared" si="3"/>
        <v>0.6125597</v>
      </c>
      <c r="G7" s="1">
        <f t="shared" si="3"/>
        <v>0.7080116999999999</v>
      </c>
      <c r="H7" s="1">
        <f t="shared" si="3"/>
        <v>0.5503583</v>
      </c>
      <c r="I7" s="1">
        <f t="shared" si="3"/>
        <v>0.7913091</v>
      </c>
      <c r="J7" s="1">
        <f t="shared" si="3"/>
        <v>1.27978055</v>
      </c>
      <c r="K7" s="1">
        <f t="shared" si="3"/>
        <v>0.8008418</v>
      </c>
      <c r="L7" s="1">
        <f t="shared" si="3"/>
        <v>0.36436230000000003</v>
      </c>
      <c r="M7" s="1">
        <f t="shared" si="3"/>
        <v>0.31931400000000004</v>
      </c>
      <c r="N7" s="1">
        <f>PERCENTILE(N18:N83,0.1)</f>
        <v>11.41555675</v>
      </c>
    </row>
    <row r="8" spans="1:14" ht="12.75">
      <c r="A8" s="13" t="s">
        <v>18</v>
      </c>
      <c r="B8" s="1">
        <f>PERCENTILE(B18:B83,0.25)</f>
        <v>0.7341686999999999</v>
      </c>
      <c r="C8" s="1">
        <f aca="true" t="shared" si="4" ref="C8:M8">PERCENTILE(C18:C83,0.25)</f>
        <v>1.042781675</v>
      </c>
      <c r="D8" s="1">
        <f t="shared" si="4"/>
        <v>0.8543277499999999</v>
      </c>
      <c r="E8" s="1">
        <f t="shared" si="4"/>
        <v>0.7411080750000001</v>
      </c>
      <c r="F8" s="1">
        <f t="shared" si="4"/>
        <v>1.0586197499999999</v>
      </c>
      <c r="G8" s="1">
        <f t="shared" si="4"/>
        <v>1.06046165</v>
      </c>
      <c r="H8" s="1">
        <f t="shared" si="4"/>
        <v>1.327182525</v>
      </c>
      <c r="I8" s="1">
        <f t="shared" si="4"/>
        <v>1.4662481250000001</v>
      </c>
      <c r="J8" s="1">
        <f t="shared" si="4"/>
        <v>1.919367125</v>
      </c>
      <c r="K8" s="1">
        <f t="shared" si="4"/>
        <v>1.4578318499999998</v>
      </c>
      <c r="L8" s="1">
        <f t="shared" si="4"/>
        <v>0.637552975</v>
      </c>
      <c r="M8" s="1">
        <f t="shared" si="4"/>
        <v>0.62870315</v>
      </c>
      <c r="N8" s="1">
        <f>PERCENTILE(N18:N83,0.25)</f>
        <v>15.099135175</v>
      </c>
    </row>
    <row r="9" spans="1:14" ht="12.75">
      <c r="A9" s="13" t="s">
        <v>19</v>
      </c>
      <c r="B9" s="1">
        <f>PERCENTILE(B18:B83,0.5)</f>
        <v>1.0430034</v>
      </c>
      <c r="C9" s="1">
        <f aca="true" t="shared" si="5" ref="C9:N9">PERCENTILE(C18:C83,0.5)</f>
        <v>1.3300538</v>
      </c>
      <c r="D9" s="1">
        <f t="shared" si="5"/>
        <v>1.42875205</v>
      </c>
      <c r="E9" s="1">
        <f t="shared" si="5"/>
        <v>1.4094075</v>
      </c>
      <c r="F9" s="1">
        <f t="shared" si="5"/>
        <v>2.0361305499999998</v>
      </c>
      <c r="G9" s="1">
        <f t="shared" si="5"/>
        <v>2.21581515</v>
      </c>
      <c r="H9" s="1">
        <f t="shared" si="5"/>
        <v>2.6485417</v>
      </c>
      <c r="I9" s="1">
        <f t="shared" si="5"/>
        <v>3.04467285</v>
      </c>
      <c r="J9" s="1">
        <f t="shared" si="5"/>
        <v>2.8768124000000004</v>
      </c>
      <c r="K9" s="1">
        <f t="shared" si="5"/>
        <v>1.8916826</v>
      </c>
      <c r="L9" s="1">
        <f t="shared" si="5"/>
        <v>0.96187715</v>
      </c>
      <c r="M9" s="1">
        <f t="shared" si="5"/>
        <v>0.8478488000000001</v>
      </c>
      <c r="N9" s="1">
        <f t="shared" si="5"/>
        <v>23.533365149999995</v>
      </c>
    </row>
    <row r="10" spans="1:14" ht="12.75">
      <c r="A10" s="13" t="s">
        <v>20</v>
      </c>
      <c r="B10" s="1">
        <f>PERCENTILE(B18:B83,0.75)</f>
        <v>1.89527595</v>
      </c>
      <c r="C10" s="1">
        <f aca="true" t="shared" si="6" ref="C10:M10">PERCENTILE(C18:C83,0.75)</f>
        <v>2.12350685</v>
      </c>
      <c r="D10" s="1">
        <f t="shared" si="6"/>
        <v>2.73947715</v>
      </c>
      <c r="E10" s="1">
        <f t="shared" si="6"/>
        <v>2.695565675</v>
      </c>
      <c r="F10" s="1">
        <f t="shared" si="6"/>
        <v>3.8165712000000003</v>
      </c>
      <c r="G10" s="1">
        <f t="shared" si="6"/>
        <v>4.270362425</v>
      </c>
      <c r="H10" s="1">
        <f t="shared" si="6"/>
        <v>4.198491375000001</v>
      </c>
      <c r="I10" s="1">
        <f t="shared" si="6"/>
        <v>4.7180631</v>
      </c>
      <c r="J10" s="1">
        <f t="shared" si="6"/>
        <v>3.87235075</v>
      </c>
      <c r="K10" s="1">
        <f t="shared" si="6"/>
        <v>3.1754474999999998</v>
      </c>
      <c r="L10" s="1">
        <f t="shared" si="6"/>
        <v>1.67121955</v>
      </c>
      <c r="M10" s="1">
        <f t="shared" si="6"/>
        <v>1.19788195</v>
      </c>
      <c r="N10" s="1">
        <f>PERCENTILE(N18:N83,0.75)</f>
        <v>36.4399229</v>
      </c>
    </row>
    <row r="11" spans="1:14" ht="12.75">
      <c r="A11" s="13" t="s">
        <v>21</v>
      </c>
      <c r="B11" s="1">
        <f>PERCENTILE(B18:B83,0.9)</f>
        <v>3.79918305</v>
      </c>
      <c r="C11" s="1">
        <f aca="true" t="shared" si="7" ref="C11:M11">PERCENTILE(C18:C83,0.9)</f>
        <v>3.5110437</v>
      </c>
      <c r="D11" s="1">
        <f t="shared" si="7"/>
        <v>3.751353</v>
      </c>
      <c r="E11" s="1">
        <f t="shared" si="7"/>
        <v>4.2446366</v>
      </c>
      <c r="F11" s="1">
        <f t="shared" si="7"/>
        <v>6.2760532</v>
      </c>
      <c r="G11" s="1">
        <f t="shared" si="7"/>
        <v>7.72023905</v>
      </c>
      <c r="H11" s="1">
        <f t="shared" si="7"/>
        <v>5.85703535</v>
      </c>
      <c r="I11" s="1">
        <f t="shared" si="7"/>
        <v>6.1515117</v>
      </c>
      <c r="J11" s="1">
        <f t="shared" si="7"/>
        <v>5.38328525</v>
      </c>
      <c r="K11" s="1">
        <f t="shared" si="7"/>
        <v>4.00090425</v>
      </c>
      <c r="L11" s="1">
        <f t="shared" si="7"/>
        <v>2.3193676500000002</v>
      </c>
      <c r="M11" s="1">
        <f t="shared" si="7"/>
        <v>1.4909156000000001</v>
      </c>
      <c r="N11" s="1">
        <f>PERCENTILE(N18:N83,0.9)</f>
        <v>45.94315655</v>
      </c>
    </row>
    <row r="12" spans="1:14" ht="12.75">
      <c r="A12" s="13" t="s">
        <v>25</v>
      </c>
      <c r="B12" s="1">
        <f>STDEV(B18:B83)</f>
        <v>1.6335419690133206</v>
      </c>
      <c r="C12" s="1">
        <f aca="true" t="shared" si="8" ref="C12:M12">STDEV(C18:C83)</f>
        <v>1.4385198463979625</v>
      </c>
      <c r="D12" s="1">
        <f t="shared" si="8"/>
        <v>1.908792324441371</v>
      </c>
      <c r="E12" s="1">
        <f t="shared" si="8"/>
        <v>2.2445085635143833</v>
      </c>
      <c r="F12" s="1">
        <f t="shared" si="8"/>
        <v>2.8010976731699033</v>
      </c>
      <c r="G12" s="1">
        <f t="shared" si="8"/>
        <v>2.8193089745664293</v>
      </c>
      <c r="H12" s="1">
        <f t="shared" si="8"/>
        <v>2.401127131760561</v>
      </c>
      <c r="I12" s="1">
        <f t="shared" si="8"/>
        <v>2.5712613839798477</v>
      </c>
      <c r="J12" s="1">
        <f t="shared" si="8"/>
        <v>1.7571645260413338</v>
      </c>
      <c r="K12" s="1">
        <f t="shared" si="8"/>
        <v>1.2290562288511113</v>
      </c>
      <c r="L12" s="1">
        <f t="shared" si="8"/>
        <v>0.7619609645172958</v>
      </c>
      <c r="M12" s="1">
        <f t="shared" si="8"/>
        <v>0.48285947586841005</v>
      </c>
      <c r="N12" s="1">
        <f>STDEV(N18:N83)</f>
        <v>15.864894702962077</v>
      </c>
    </row>
    <row r="13" spans="1:14" ht="12.75">
      <c r="A13" s="13" t="s">
        <v>127</v>
      </c>
      <c r="B13" s="1">
        <f aca="true" t="shared" si="9" ref="B13:L13">ROUND(B12/B6,2)</f>
        <v>1</v>
      </c>
      <c r="C13" s="1">
        <f t="shared" si="9"/>
        <v>0.81</v>
      </c>
      <c r="D13" s="1">
        <f t="shared" si="9"/>
        <v>0.94</v>
      </c>
      <c r="E13" s="1">
        <f t="shared" si="9"/>
        <v>1.05</v>
      </c>
      <c r="F13" s="1">
        <f t="shared" si="9"/>
        <v>0.96</v>
      </c>
      <c r="G13" s="1">
        <f t="shared" si="9"/>
        <v>0.88</v>
      </c>
      <c r="H13" s="1">
        <f t="shared" si="9"/>
        <v>0.78</v>
      </c>
      <c r="I13" s="1">
        <f t="shared" si="9"/>
        <v>0.74</v>
      </c>
      <c r="J13" s="1">
        <f t="shared" si="9"/>
        <v>0.56</v>
      </c>
      <c r="K13" s="1">
        <f t="shared" si="9"/>
        <v>0.54</v>
      </c>
      <c r="L13" s="1">
        <f t="shared" si="9"/>
        <v>0.63</v>
      </c>
      <c r="M13" s="1">
        <f>ROUND(M12/M6,2)</f>
        <v>0.54</v>
      </c>
      <c r="N13" s="1">
        <f>ROUND(N12/N6,2)</f>
        <v>0.57</v>
      </c>
    </row>
    <row r="14" spans="1:14" ht="12.75">
      <c r="A14" s="13" t="s">
        <v>126</v>
      </c>
      <c r="B14" s="53">
        <f aca="true" t="shared" si="10" ref="B14:N14">66*P84/(65*64*B12^3)</f>
        <v>3.26280184473726</v>
      </c>
      <c r="C14" s="53">
        <f t="shared" si="10"/>
        <v>2.7483749094704337</v>
      </c>
      <c r="D14" s="53">
        <f t="shared" si="10"/>
        <v>3.107014841161115</v>
      </c>
      <c r="E14" s="53">
        <f t="shared" si="10"/>
        <v>2.2249215121610275</v>
      </c>
      <c r="F14" s="53">
        <f t="shared" si="10"/>
        <v>1.9538095226207446</v>
      </c>
      <c r="G14" s="53">
        <f t="shared" si="10"/>
        <v>1.2855645336077777</v>
      </c>
      <c r="H14" s="53">
        <f t="shared" si="10"/>
        <v>1.3735994560383855</v>
      </c>
      <c r="I14" s="53">
        <f t="shared" si="10"/>
        <v>1.671409915986883</v>
      </c>
      <c r="J14" s="53">
        <f t="shared" si="10"/>
        <v>0.842674667333153</v>
      </c>
      <c r="K14" s="53">
        <f t="shared" si="10"/>
        <v>0.7451558681094922</v>
      </c>
      <c r="L14" s="53">
        <f t="shared" si="10"/>
        <v>0.6315637646278756</v>
      </c>
      <c r="M14" s="53">
        <f t="shared" si="10"/>
        <v>0.6397083837590822</v>
      </c>
      <c r="N14" s="53">
        <f t="shared" si="10"/>
        <v>1.2082430077423834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0.16268655694817039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1.4049224</v>
      </c>
      <c r="C18" s="1">
        <f>'DATOS MENSUALES'!F7</f>
        <v>2.0372526</v>
      </c>
      <c r="D18" s="1">
        <f>'DATOS MENSUALES'!F8</f>
        <v>1.5975928000000001</v>
      </c>
      <c r="E18" s="1">
        <f>'DATOS MENSUALES'!F9</f>
        <v>2.3726915</v>
      </c>
      <c r="F18" s="1">
        <f>'DATOS MENSUALES'!F10</f>
        <v>7.618591800000001</v>
      </c>
      <c r="G18" s="1">
        <f>'DATOS MENSUALES'!F11</f>
        <v>8.174596099999999</v>
      </c>
      <c r="H18" s="1">
        <f>'DATOS MENSUALES'!F12</f>
        <v>7.6600628</v>
      </c>
      <c r="I18" s="1">
        <f>'DATOS MENSUALES'!F13</f>
        <v>8.6792679</v>
      </c>
      <c r="J18" s="1">
        <f>'DATOS MENSUALES'!F14</f>
        <v>5.7939162</v>
      </c>
      <c r="K18" s="1">
        <f>'DATOS MENSUALES'!F15</f>
        <v>3.6801808000000005</v>
      </c>
      <c r="L18" s="1">
        <f>'DATOS MENSUALES'!F16</f>
        <v>2.1412452</v>
      </c>
      <c r="M18" s="1">
        <f>'DATOS MENSUALES'!F17</f>
        <v>1.4833144</v>
      </c>
      <c r="N18" s="1">
        <f>SUM(B18:M18)</f>
        <v>52.6436345</v>
      </c>
      <c r="O18" s="1"/>
      <c r="P18" s="60">
        <f>(B18-B$6)^3</f>
        <v>-0.012380787955285421</v>
      </c>
      <c r="Q18" s="60">
        <f>(C18-C$6)^3</f>
        <v>0.01662292960544112</v>
      </c>
      <c r="R18" s="60">
        <f aca="true" t="shared" si="11" ref="R18:AB18">(D18-D$6)^3</f>
        <v>-0.07887862690430192</v>
      </c>
      <c r="S18" s="60">
        <f t="shared" si="11"/>
        <v>0.014222022061204362</v>
      </c>
      <c r="T18" s="60">
        <f t="shared" si="11"/>
        <v>104.79121619668605</v>
      </c>
      <c r="U18" s="60">
        <f t="shared" si="11"/>
        <v>122.39724521251728</v>
      </c>
      <c r="V18" s="60">
        <f t="shared" si="11"/>
        <v>94.96959775385855</v>
      </c>
      <c r="W18" s="60">
        <f t="shared" si="11"/>
        <v>141.9743364784071</v>
      </c>
      <c r="X18" s="60">
        <f t="shared" si="11"/>
        <v>18.777730384398883</v>
      </c>
      <c r="Y18" s="60">
        <f t="shared" si="11"/>
        <v>2.840868703118075</v>
      </c>
      <c r="Z18" s="60">
        <f t="shared" si="11"/>
        <v>0.8261843343495598</v>
      </c>
      <c r="AA18" s="60">
        <f t="shared" si="11"/>
        <v>0.20743503074634412</v>
      </c>
      <c r="AB18" s="60">
        <f t="shared" si="11"/>
        <v>15439.463651171656</v>
      </c>
    </row>
    <row r="19" spans="1:28" ht="12.75">
      <c r="A19" s="12" t="s">
        <v>29</v>
      </c>
      <c r="B19" s="1">
        <f>'DATOS MENSUALES'!F18</f>
        <v>0.9327311999999999</v>
      </c>
      <c r="C19" s="1">
        <f>'DATOS MENSUALES'!F19</f>
        <v>1.1745</v>
      </c>
      <c r="D19" s="1">
        <f>'DATOS MENSUALES'!F20</f>
        <v>0.9218886</v>
      </c>
      <c r="E19" s="1">
        <f>'DATOS MENSUALES'!F21</f>
        <v>0.7914588</v>
      </c>
      <c r="F19" s="1">
        <f>'DATOS MENSUALES'!F22</f>
        <v>0.7368179</v>
      </c>
      <c r="G19" s="1">
        <f>'DATOS MENSUALES'!F23</f>
        <v>1.5584157</v>
      </c>
      <c r="H19" s="1">
        <f>'DATOS MENSUALES'!F24</f>
        <v>2.2153032</v>
      </c>
      <c r="I19" s="1">
        <f>'DATOS MENSUALES'!F25</f>
        <v>1.9298864</v>
      </c>
      <c r="J19" s="1">
        <f>'DATOS MENSUALES'!F26</f>
        <v>1.8607383</v>
      </c>
      <c r="K19" s="1">
        <f>'DATOS MENSUALES'!F27</f>
        <v>1.1640272</v>
      </c>
      <c r="L19" s="1">
        <f>'DATOS MENSUALES'!F28</f>
        <v>0.7856585</v>
      </c>
      <c r="M19" s="1">
        <f>'DATOS MENSUALES'!F29</f>
        <v>0.8098013</v>
      </c>
      <c r="N19" s="1">
        <f aca="true" t="shared" si="12" ref="N19:N82">SUM(B19:M19)</f>
        <v>14.881227100000002</v>
      </c>
      <c r="O19" s="10"/>
      <c r="P19" s="60">
        <f aca="true" t="shared" si="13" ref="P19:P82">(B19-B$6)^3</f>
        <v>-0.3482160633083799</v>
      </c>
      <c r="Q19" s="60">
        <f aca="true" t="shared" si="14" ref="Q19:Q82">(C19-C$6)^3</f>
        <v>-0.22424569477902676</v>
      </c>
      <c r="R19" s="60">
        <f aca="true" t="shared" si="15" ref="R19:R82">(D19-D$6)^3</f>
        <v>-1.3476522093510173</v>
      </c>
      <c r="S19" s="60">
        <f aca="true" t="shared" si="16" ref="S19:S82">(E19-E$6)^3</f>
        <v>-2.400458158200401</v>
      </c>
      <c r="T19" s="60">
        <f aca="true" t="shared" si="17" ref="T19:T82">(F19-F$6)^3</f>
        <v>-10.178934788438317</v>
      </c>
      <c r="U19" s="60">
        <f aca="true" t="shared" si="18" ref="U19:U82">(G19-G$6)^3</f>
        <v>-4.501340051266424</v>
      </c>
      <c r="V19" s="60">
        <f aca="true" t="shared" si="19" ref="V19:V82">(H19-H$6)^3</f>
        <v>-0.6869315431379271</v>
      </c>
      <c r="W19" s="60">
        <f aca="true" t="shared" si="20" ref="W19:W82">(I19-I$6)^3</f>
        <v>-3.599813277286692</v>
      </c>
      <c r="X19" s="60">
        <f aca="true" t="shared" si="21" ref="X19:X82">(J19-J$6)^3</f>
        <v>-2.073756858605023</v>
      </c>
      <c r="Y19" s="60">
        <f aca="true" t="shared" si="22" ref="Y19:Y82">(K19-K$6)^3</f>
        <v>-1.330526247719789</v>
      </c>
      <c r="Z19" s="60">
        <f aca="true" t="shared" si="23" ref="Z19:Z82">(L19-L$6)^3</f>
        <v>-0.07264188903851126</v>
      </c>
      <c r="AA19" s="60">
        <f aca="true" t="shared" si="24" ref="AA19:AA82">(M19-M$6)^3</f>
        <v>-0.0005423567082134238</v>
      </c>
      <c r="AB19" s="60">
        <f aca="true" t="shared" si="25" ref="AB19:AB82">(N19-N$6)^3</f>
        <v>-2127.6521953987326</v>
      </c>
    </row>
    <row r="20" spans="1:28" ht="12.75">
      <c r="A20" s="12" t="s">
        <v>30</v>
      </c>
      <c r="B20" s="1">
        <f>'DATOS MENSUALES'!F30</f>
        <v>0.8972163</v>
      </c>
      <c r="C20" s="1">
        <f>'DATOS MENSUALES'!F31</f>
        <v>0.9239313</v>
      </c>
      <c r="D20" s="1">
        <f>'DATOS MENSUALES'!F32</f>
        <v>1.3061237</v>
      </c>
      <c r="E20" s="1">
        <f>'DATOS MENSUALES'!F33</f>
        <v>3.7966028</v>
      </c>
      <c r="F20" s="1">
        <f>'DATOS MENSUALES'!F34</f>
        <v>2.8691523</v>
      </c>
      <c r="G20" s="1">
        <f>'DATOS MENSUALES'!F35</f>
        <v>2.3179883</v>
      </c>
      <c r="H20" s="1">
        <f>'DATOS MENSUALES'!F36</f>
        <v>3.4799652</v>
      </c>
      <c r="I20" s="1">
        <f>'DATOS MENSUALES'!F37</f>
        <v>2.3955649</v>
      </c>
      <c r="J20" s="1">
        <f>'DATOS MENSUALES'!F38</f>
        <v>1.47322</v>
      </c>
      <c r="K20" s="1">
        <f>'DATOS MENSUALES'!F39</f>
        <v>1.1382</v>
      </c>
      <c r="L20" s="1">
        <f>'DATOS MENSUALES'!F40</f>
        <v>0.7768710000000001</v>
      </c>
      <c r="M20" s="1">
        <f>'DATOS MENSUALES'!F41</f>
        <v>0.6393432</v>
      </c>
      <c r="N20" s="1">
        <f t="shared" si="12"/>
        <v>22.014179000000002</v>
      </c>
      <c r="O20" s="10"/>
      <c r="P20" s="60">
        <f t="shared" si="13"/>
        <v>-0.4036578151805769</v>
      </c>
      <c r="Q20" s="60">
        <f t="shared" si="14"/>
        <v>-0.6318682733148012</v>
      </c>
      <c r="R20" s="60">
        <f t="shared" si="15"/>
        <v>-0.37376656692211585</v>
      </c>
      <c r="S20" s="60">
        <f t="shared" si="16"/>
        <v>4.625682771956518</v>
      </c>
      <c r="T20" s="60">
        <f t="shared" si="17"/>
        <v>-4.2415472469532505E-05</v>
      </c>
      <c r="U20" s="60">
        <f t="shared" si="18"/>
        <v>-0.708670339021339</v>
      </c>
      <c r="V20" s="60">
        <f t="shared" si="19"/>
        <v>0.05588239972645083</v>
      </c>
      <c r="W20" s="60">
        <f t="shared" si="20"/>
        <v>-1.2144736011898196</v>
      </c>
      <c r="X20" s="60">
        <f t="shared" si="21"/>
        <v>-4.596990547904687</v>
      </c>
      <c r="Y20" s="60">
        <f t="shared" si="22"/>
        <v>-1.4264749484254646</v>
      </c>
      <c r="Z20" s="60">
        <f t="shared" si="23"/>
        <v>-0.07732886135815116</v>
      </c>
      <c r="AA20" s="60">
        <f t="shared" si="24"/>
        <v>-0.016004707658132902</v>
      </c>
      <c r="AB20" s="60">
        <f t="shared" si="25"/>
        <v>-188.01458841135323</v>
      </c>
    </row>
    <row r="21" spans="1:28" ht="12.75">
      <c r="A21" s="12" t="s">
        <v>31</v>
      </c>
      <c r="B21" s="1">
        <f>'DATOS MENSUALES'!F42</f>
        <v>0.821347</v>
      </c>
      <c r="C21" s="1">
        <f>'DATOS MENSUALES'!F43</f>
        <v>1.0938642</v>
      </c>
      <c r="D21" s="1">
        <f>'DATOS MENSUALES'!F44</f>
        <v>1.1230746</v>
      </c>
      <c r="E21" s="1">
        <f>'DATOS MENSUALES'!F45</f>
        <v>0.8364659999999999</v>
      </c>
      <c r="F21" s="1">
        <f>'DATOS MENSUALES'!F46</f>
        <v>0.569001</v>
      </c>
      <c r="G21" s="1">
        <f>'DATOS MENSUALES'!F47</f>
        <v>0.7986103</v>
      </c>
      <c r="H21" s="1">
        <f>'DATOS MENSUALES'!F48</f>
        <v>1.3761333</v>
      </c>
      <c r="I21" s="1">
        <f>'DATOS MENSUALES'!F49</f>
        <v>1.4452463999999998</v>
      </c>
      <c r="J21" s="1">
        <f>'DATOS MENSUALES'!F50</f>
        <v>1.1563264</v>
      </c>
      <c r="K21" s="1">
        <f>'DATOS MENSUALES'!F51</f>
        <v>0.7787564</v>
      </c>
      <c r="L21" s="1">
        <f>'DATOS MENSUALES'!F52</f>
        <v>0.5136</v>
      </c>
      <c r="M21" s="1">
        <f>'DATOS MENSUALES'!F53</f>
        <v>0.6303799999999999</v>
      </c>
      <c r="N21" s="1">
        <f t="shared" si="12"/>
        <v>11.1428056</v>
      </c>
      <c r="O21" s="10"/>
      <c r="P21" s="60">
        <f t="shared" si="13"/>
        <v>-0.5411734296862082</v>
      </c>
      <c r="Q21" s="60">
        <f t="shared" si="14"/>
        <v>-0.3259100351469249</v>
      </c>
      <c r="R21" s="60">
        <f t="shared" si="15"/>
        <v>-0.7372501270112376</v>
      </c>
      <c r="S21" s="60">
        <f t="shared" si="16"/>
        <v>-2.166438342976018</v>
      </c>
      <c r="T21" s="60">
        <f t="shared" si="17"/>
        <v>-12.731367530578162</v>
      </c>
      <c r="U21" s="60">
        <f t="shared" si="18"/>
        <v>-14.01378221120113</v>
      </c>
      <c r="V21" s="60">
        <f t="shared" si="19"/>
        <v>-5.101893879979009</v>
      </c>
      <c r="W21" s="60">
        <f t="shared" si="20"/>
        <v>-8.208575243993751</v>
      </c>
      <c r="X21" s="60">
        <f t="shared" si="21"/>
        <v>-7.758092151027891</v>
      </c>
      <c r="Y21" s="60">
        <f t="shared" si="22"/>
        <v>-3.275687221461937</v>
      </c>
      <c r="Z21" s="60">
        <f t="shared" si="23"/>
        <v>-0.32752144965520924</v>
      </c>
      <c r="AA21" s="60">
        <f t="shared" si="24"/>
        <v>-0.017773884215819675</v>
      </c>
      <c r="AB21" s="60">
        <f t="shared" si="25"/>
        <v>-4574.441405784853</v>
      </c>
    </row>
    <row r="22" spans="1:28" ht="12.75">
      <c r="A22" s="12" t="s">
        <v>32</v>
      </c>
      <c r="B22" s="1">
        <f>'DATOS MENSUALES'!F54</f>
        <v>0.735318</v>
      </c>
      <c r="C22" s="1">
        <f>'DATOS MENSUALES'!F55</f>
        <v>0.7708497</v>
      </c>
      <c r="D22" s="1">
        <f>'DATOS MENSUALES'!F56</f>
        <v>1.119168</v>
      </c>
      <c r="E22" s="1">
        <f>'DATOS MENSUALES'!F57</f>
        <v>0.6008046</v>
      </c>
      <c r="F22" s="1">
        <f>'DATOS MENSUALES'!F58</f>
        <v>0.9846738</v>
      </c>
      <c r="G22" s="1">
        <f>'DATOS MENSUALES'!F59</f>
        <v>1.1738168</v>
      </c>
      <c r="H22" s="1">
        <f>'DATOS MENSUALES'!F60</f>
        <v>1.1643742</v>
      </c>
      <c r="I22" s="1">
        <f>'DATOS MENSUALES'!F61</f>
        <v>0.9404675</v>
      </c>
      <c r="J22" s="1">
        <f>'DATOS MENSUALES'!F62</f>
        <v>0.7889427</v>
      </c>
      <c r="K22" s="1">
        <f>'DATOS MENSUALES'!F63</f>
        <v>0.5011188</v>
      </c>
      <c r="L22" s="1">
        <f>'DATOS MENSUALES'!F64</f>
        <v>0.4398232000000001</v>
      </c>
      <c r="M22" s="1">
        <f>'DATOS MENSUALES'!F65</f>
        <v>0.333508</v>
      </c>
      <c r="N22" s="1">
        <f t="shared" si="12"/>
        <v>9.5528653</v>
      </c>
      <c r="O22" s="10"/>
      <c r="P22" s="60">
        <f t="shared" si="13"/>
        <v>-0.7312956111367653</v>
      </c>
      <c r="Q22" s="60">
        <f t="shared" si="14"/>
        <v>-1.0339472307304578</v>
      </c>
      <c r="R22" s="60">
        <f t="shared" si="15"/>
        <v>-0.746856073292505</v>
      </c>
      <c r="S22" s="60">
        <f t="shared" si="16"/>
        <v>-3.578805791506054</v>
      </c>
      <c r="T22" s="60">
        <f t="shared" si="17"/>
        <v>-7.070735208987439</v>
      </c>
      <c r="U22" s="60">
        <f t="shared" si="18"/>
        <v>-8.436420503551492</v>
      </c>
      <c r="V22" s="60">
        <f t="shared" si="19"/>
        <v>-7.225691186457682</v>
      </c>
      <c r="W22" s="60">
        <f t="shared" si="20"/>
        <v>-16.041355633319593</v>
      </c>
      <c r="X22" s="60">
        <f t="shared" si="21"/>
        <v>-12.92853398029387</v>
      </c>
      <c r="Y22" s="60">
        <f t="shared" si="22"/>
        <v>-5.477630994766126</v>
      </c>
      <c r="Z22" s="60">
        <f t="shared" si="23"/>
        <v>-0.44434287403732775</v>
      </c>
      <c r="AA22" s="60">
        <f t="shared" si="24"/>
        <v>-0.17359554754266615</v>
      </c>
      <c r="AB22" s="60">
        <f t="shared" si="25"/>
        <v>-6018.751592617276</v>
      </c>
    </row>
    <row r="23" spans="1:28" ht="12.75">
      <c r="A23" s="12" t="s">
        <v>34</v>
      </c>
      <c r="B23" s="11">
        <f>'DATOS MENSUALES'!F66</f>
        <v>0.2970286</v>
      </c>
      <c r="C23" s="1">
        <f>'DATOS MENSUALES'!F67</f>
        <v>0.49029659999999997</v>
      </c>
      <c r="D23" s="1">
        <f>'DATOS MENSUALES'!F68</f>
        <v>2.578176</v>
      </c>
      <c r="E23" s="1">
        <f>'DATOS MENSUALES'!F69</f>
        <v>1.8247347999999999</v>
      </c>
      <c r="F23" s="1">
        <f>'DATOS MENSUALES'!F70</f>
        <v>1.3972028</v>
      </c>
      <c r="G23" s="1">
        <f>'DATOS MENSUALES'!F71</f>
        <v>1.698697</v>
      </c>
      <c r="H23" s="1">
        <f>'DATOS MENSUALES'!F72</f>
        <v>3.3082192</v>
      </c>
      <c r="I23" s="1">
        <f>'DATOS MENSUALES'!F73</f>
        <v>5.0872536</v>
      </c>
      <c r="J23" s="1">
        <f>'DATOS MENSUALES'!F74</f>
        <v>3.1562064</v>
      </c>
      <c r="K23" s="1">
        <f>'DATOS MENSUALES'!F75</f>
        <v>1.7892464000000001</v>
      </c>
      <c r="L23" s="1">
        <f>'DATOS MENSUALES'!F76</f>
        <v>1.061585</v>
      </c>
      <c r="M23" s="1">
        <f>'DATOS MENSUALES'!F77</f>
        <v>0.6826034999999999</v>
      </c>
      <c r="N23" s="1">
        <f t="shared" si="12"/>
        <v>23.371249899999995</v>
      </c>
      <c r="O23" s="10"/>
      <c r="P23" s="60">
        <f t="shared" si="13"/>
        <v>-2.4019752595440216</v>
      </c>
      <c r="Q23" s="60">
        <f t="shared" si="14"/>
        <v>-2.1554031378223093</v>
      </c>
      <c r="R23" s="60">
        <f t="shared" si="15"/>
        <v>0.16793988571770477</v>
      </c>
      <c r="S23" s="60">
        <f t="shared" si="16"/>
        <v>-0.02856144331230382</v>
      </c>
      <c r="T23" s="60">
        <f t="shared" si="17"/>
        <v>-3.4212719310882798</v>
      </c>
      <c r="U23" s="60">
        <f t="shared" si="18"/>
        <v>-3.448742423186851</v>
      </c>
      <c r="V23" s="60">
        <f t="shared" si="19"/>
        <v>0.009336913556146164</v>
      </c>
      <c r="W23" s="60">
        <f t="shared" si="20"/>
        <v>4.289232129963731</v>
      </c>
      <c r="X23" s="60">
        <f t="shared" si="21"/>
        <v>8.298432226922558E-06</v>
      </c>
      <c r="Y23" s="60">
        <f t="shared" si="22"/>
        <v>-0.10693532862411705</v>
      </c>
      <c r="Z23" s="60">
        <f t="shared" si="23"/>
        <v>-0.002822523226734568</v>
      </c>
      <c r="AA23" s="60">
        <f t="shared" si="24"/>
        <v>-0.00909642717455703</v>
      </c>
      <c r="AB23" s="60">
        <f t="shared" si="25"/>
        <v>-83.5526962827315</v>
      </c>
    </row>
    <row r="24" spans="1:28" ht="12.75">
      <c r="A24" s="12" t="s">
        <v>33</v>
      </c>
      <c r="B24" s="1">
        <f>'DATOS MENSUALES'!F78</f>
        <v>0.5842536</v>
      </c>
      <c r="C24" s="1">
        <f>'DATOS MENSUALES'!F79</f>
        <v>0.8395815</v>
      </c>
      <c r="D24" s="1">
        <f>'DATOS MENSUALES'!F80</f>
        <v>0.025366</v>
      </c>
      <c r="E24" s="1">
        <f>'DATOS MENSUALES'!F81</f>
        <v>0.8303514</v>
      </c>
      <c r="F24" s="1">
        <f>'DATOS MENSUALES'!F82</f>
        <v>1.1459397</v>
      </c>
      <c r="G24" s="1">
        <f>'DATOS MENSUALES'!F83</f>
        <v>6.0898704</v>
      </c>
      <c r="H24" s="1">
        <f>'DATOS MENSUALES'!F84</f>
        <v>3.031441</v>
      </c>
      <c r="I24" s="1">
        <f>'DATOS MENSUALES'!F85</f>
        <v>5.99742</v>
      </c>
      <c r="J24" s="1">
        <f>'DATOS MENSUALES'!F86</f>
        <v>5.042447999999999</v>
      </c>
      <c r="K24" s="1">
        <f>'DATOS MENSUALES'!F87</f>
        <v>3.30924</v>
      </c>
      <c r="L24" s="1">
        <f>'DATOS MENSUALES'!F88</f>
        <v>1.6808400000000001</v>
      </c>
      <c r="M24" s="1">
        <f>'DATOS MENSUALES'!F89</f>
        <v>1.5090845000000002</v>
      </c>
      <c r="N24" s="1">
        <f t="shared" si="12"/>
        <v>30.0858361</v>
      </c>
      <c r="O24" s="10"/>
      <c r="P24" s="60">
        <f t="shared" si="13"/>
        <v>-1.164279521236464</v>
      </c>
      <c r="Q24" s="60">
        <f t="shared" si="14"/>
        <v>-0.8371174094200117</v>
      </c>
      <c r="R24" s="60">
        <f t="shared" si="15"/>
        <v>-8.013098979169651</v>
      </c>
      <c r="S24" s="60">
        <f t="shared" si="16"/>
        <v>-2.197296562251919</v>
      </c>
      <c r="T24" s="60">
        <f t="shared" si="17"/>
        <v>-5.4340192006810515</v>
      </c>
      <c r="U24" s="60">
        <f t="shared" si="18"/>
        <v>23.896015009755153</v>
      </c>
      <c r="V24" s="60">
        <f t="shared" si="19"/>
        <v>-0.00029019592097527264</v>
      </c>
      <c r="W24" s="60">
        <f t="shared" si="20"/>
        <v>16.289347457796342</v>
      </c>
      <c r="X24" s="60">
        <f t="shared" si="21"/>
        <v>6.929497220355711</v>
      </c>
      <c r="Y24" s="60">
        <f t="shared" si="22"/>
        <v>1.1422912555022429</v>
      </c>
      <c r="Z24" s="60">
        <f t="shared" si="23"/>
        <v>0.10916882368809537</v>
      </c>
      <c r="AA24" s="60">
        <f t="shared" si="24"/>
        <v>0.2357225318749221</v>
      </c>
      <c r="AB24" s="60">
        <f t="shared" si="25"/>
        <v>12.859853345353374</v>
      </c>
    </row>
    <row r="25" spans="1:28" ht="12.75">
      <c r="A25" s="12" t="s">
        <v>35</v>
      </c>
      <c r="B25" s="1">
        <f>'DATOS MENSUALES'!F90</f>
        <v>0.7811655</v>
      </c>
      <c r="C25" s="1">
        <f>'DATOS MENSUALES'!F91</f>
        <v>0.7840672</v>
      </c>
      <c r="D25" s="1">
        <f>'DATOS MENSUALES'!F92</f>
        <v>1.3668893999999998</v>
      </c>
      <c r="E25" s="1">
        <f>'DATOS MENSUALES'!F93</f>
        <v>0.8037342</v>
      </c>
      <c r="F25" s="1">
        <f>'DATOS MENSUALES'!F94</f>
        <v>2.908665</v>
      </c>
      <c r="G25" s="1">
        <f>'DATOS MENSUALES'!F95</f>
        <v>3.3551838</v>
      </c>
      <c r="H25" s="1">
        <f>'DATOS MENSUALES'!F96</f>
        <v>3.3522147</v>
      </c>
      <c r="I25" s="1">
        <f>'DATOS MENSUALES'!F97</f>
        <v>3.0298464000000003</v>
      </c>
      <c r="J25" s="1">
        <f>'DATOS MENSUALES'!F98</f>
        <v>2.8947888</v>
      </c>
      <c r="K25" s="1">
        <f>'DATOS MENSUALES'!F99</f>
        <v>2.2466916</v>
      </c>
      <c r="L25" s="1">
        <f>'DATOS MENSUALES'!F100</f>
        <v>0.42691500000000004</v>
      </c>
      <c r="M25" s="1">
        <f>'DATOS MENSUALES'!F101</f>
        <v>0.6437911</v>
      </c>
      <c r="N25" s="1">
        <f t="shared" si="12"/>
        <v>22.593952700000003</v>
      </c>
      <c r="O25" s="10"/>
      <c r="P25" s="60">
        <f t="shared" si="13"/>
        <v>-0.6252373858478821</v>
      </c>
      <c r="Q25" s="60">
        <f t="shared" si="14"/>
        <v>-0.993930000488817</v>
      </c>
      <c r="R25" s="60">
        <f t="shared" si="15"/>
        <v>-0.2869312920026208</v>
      </c>
      <c r="S25" s="60">
        <f t="shared" si="16"/>
        <v>-2.3350399458236493</v>
      </c>
      <c r="T25" s="60">
        <f t="shared" si="17"/>
        <v>9.978054254066923E-08</v>
      </c>
      <c r="U25" s="60">
        <f t="shared" si="18"/>
        <v>0.0030892103894344897</v>
      </c>
      <c r="V25" s="60">
        <f t="shared" si="19"/>
        <v>0.01649719432660045</v>
      </c>
      <c r="W25" s="60">
        <f t="shared" si="20"/>
        <v>-0.0809761308976059</v>
      </c>
      <c r="X25" s="60">
        <f t="shared" si="21"/>
        <v>-0.014027501086299783</v>
      </c>
      <c r="Y25" s="60">
        <f t="shared" si="22"/>
        <v>-5.092952820360613E-06</v>
      </c>
      <c r="Z25" s="60">
        <f t="shared" si="23"/>
        <v>-0.4672757306087593</v>
      </c>
      <c r="AA25" s="60">
        <f t="shared" si="24"/>
        <v>-0.01517213843186657</v>
      </c>
      <c r="AB25" s="60">
        <f t="shared" si="25"/>
        <v>-136.51361277239894</v>
      </c>
    </row>
    <row r="26" spans="1:28" ht="12.75">
      <c r="A26" s="12" t="s">
        <v>36</v>
      </c>
      <c r="B26" s="1">
        <f>'DATOS MENSUALES'!F102</f>
        <v>0.6462135</v>
      </c>
      <c r="C26" s="1">
        <f>'DATOS MENSUALES'!F103</f>
        <v>0.48605040000000005</v>
      </c>
      <c r="D26" s="1">
        <f>'DATOS MENSUALES'!F104</f>
        <v>1.3374445000000001</v>
      </c>
      <c r="E26" s="1">
        <f>'DATOS MENSUALES'!F105</f>
        <v>0.0847894</v>
      </c>
      <c r="F26" s="1">
        <f>'DATOS MENSUALES'!F106</f>
        <v>0.4198656</v>
      </c>
      <c r="G26" s="1">
        <f>'DATOS MENSUALES'!F107</f>
        <v>0.4753506</v>
      </c>
      <c r="H26" s="1">
        <f>'DATOS MENSUALES'!F108</f>
        <v>0.535717</v>
      </c>
      <c r="I26" s="1">
        <f>'DATOS MENSUALES'!F109</f>
        <v>0.49955879999999997</v>
      </c>
      <c r="J26" s="1">
        <f>'DATOS MENSUALES'!F110</f>
        <v>0.4233536</v>
      </c>
      <c r="K26" s="1">
        <f>'DATOS MENSUALES'!F111</f>
        <v>0.6312488</v>
      </c>
      <c r="L26" s="1">
        <f>'DATOS MENSUALES'!F112</f>
        <v>0.4676956</v>
      </c>
      <c r="M26" s="1">
        <f>'DATOS MENSUALES'!F113</f>
        <v>1.3106209999999998</v>
      </c>
      <c r="N26" s="1">
        <f t="shared" si="12"/>
        <v>7.3179088</v>
      </c>
      <c r="O26" s="10"/>
      <c r="P26" s="60">
        <f t="shared" si="13"/>
        <v>-0.9704407471818678</v>
      </c>
      <c r="Q26" s="60">
        <f t="shared" si="14"/>
        <v>-2.1767287185167405</v>
      </c>
      <c r="R26" s="60">
        <f t="shared" si="15"/>
        <v>-0.3271005519393607</v>
      </c>
      <c r="S26" s="60">
        <f t="shared" si="16"/>
        <v>-8.560028212751192</v>
      </c>
      <c r="T26" s="60">
        <f t="shared" si="17"/>
        <v>-15.329900201750844</v>
      </c>
      <c r="U26" s="60">
        <f t="shared" si="18"/>
        <v>-20.440301850427534</v>
      </c>
      <c r="V26" s="60">
        <f t="shared" si="19"/>
        <v>-16.815189212570456</v>
      </c>
      <c r="W26" s="60">
        <f t="shared" si="20"/>
        <v>-26.01116247743958</v>
      </c>
      <c r="X26" s="60">
        <f t="shared" si="21"/>
        <v>-19.960007489136633</v>
      </c>
      <c r="Y26" s="60">
        <f t="shared" si="22"/>
        <v>-4.351886714742807</v>
      </c>
      <c r="Z26" s="60">
        <f t="shared" si="23"/>
        <v>-0.39740952649535466</v>
      </c>
      <c r="AA26" s="60">
        <f t="shared" si="24"/>
        <v>0.07370176378189887</v>
      </c>
      <c r="AB26" s="60">
        <f t="shared" si="25"/>
        <v>-8521.005239769142</v>
      </c>
    </row>
    <row r="27" spans="1:28" ht="12.75">
      <c r="A27" s="12" t="s">
        <v>37</v>
      </c>
      <c r="B27" s="1">
        <f>'DATOS MENSUALES'!F114</f>
        <v>0.9480511</v>
      </c>
      <c r="C27" s="1">
        <f>'DATOS MENSUALES'!F115</f>
        <v>1.2734451</v>
      </c>
      <c r="D27" s="1">
        <f>'DATOS MENSUALES'!F116</f>
        <v>0.565161</v>
      </c>
      <c r="E27" s="1">
        <f>'DATOS MENSUALES'!F117</f>
        <v>1.0538556</v>
      </c>
      <c r="F27" s="1">
        <f>'DATOS MENSUALES'!F118</f>
        <v>1.1546825</v>
      </c>
      <c r="G27" s="1">
        <f>'DATOS MENSUALES'!F119</f>
        <v>1.2350523</v>
      </c>
      <c r="H27" s="1">
        <f>'DATOS MENSUALES'!F120</f>
        <v>0.4330547</v>
      </c>
      <c r="I27" s="1">
        <f>'DATOS MENSUALES'!F121</f>
        <v>2.4495807</v>
      </c>
      <c r="J27" s="1">
        <f>'DATOS MENSUALES'!F122</f>
        <v>1.7971714</v>
      </c>
      <c r="K27" s="1">
        <f>'DATOS MENSUALES'!F123</f>
        <v>1.6957481999999997</v>
      </c>
      <c r="L27" s="1">
        <f>'DATOS MENSUALES'!F124</f>
        <v>0.9954295</v>
      </c>
      <c r="M27" s="1">
        <f>'DATOS MENSUALES'!F125</f>
        <v>0.6418464</v>
      </c>
      <c r="N27" s="1">
        <f t="shared" si="12"/>
        <v>14.243078500000001</v>
      </c>
      <c r="O27" s="10"/>
      <c r="P27" s="60">
        <f t="shared" si="13"/>
        <v>-0.32595983090333475</v>
      </c>
      <c r="Q27" s="60">
        <f t="shared" si="14"/>
        <v>-0.13155743143721002</v>
      </c>
      <c r="R27" s="60">
        <f t="shared" si="15"/>
        <v>-3.1204309323381585</v>
      </c>
      <c r="S27" s="60">
        <f t="shared" si="16"/>
        <v>-1.247693202070585</v>
      </c>
      <c r="T27" s="60">
        <f t="shared" si="17"/>
        <v>-5.353353096626311</v>
      </c>
      <c r="U27" s="60">
        <f t="shared" si="18"/>
        <v>-7.6977783441958945</v>
      </c>
      <c r="V27" s="60">
        <f t="shared" si="19"/>
        <v>-18.918743415633855</v>
      </c>
      <c r="W27" s="60">
        <f t="shared" si="20"/>
        <v>-1.0391954260951775</v>
      </c>
      <c r="X27" s="60">
        <f t="shared" si="21"/>
        <v>-2.3995882874890526</v>
      </c>
      <c r="Y27" s="60">
        <f t="shared" si="22"/>
        <v>-0.18339417362923674</v>
      </c>
      <c r="Z27" s="60">
        <f t="shared" si="23"/>
        <v>-0.0089313807507372</v>
      </c>
      <c r="AA27" s="60">
        <f t="shared" si="24"/>
        <v>-0.015532505840154837</v>
      </c>
      <c r="AB27" s="60">
        <f t="shared" si="25"/>
        <v>-2460.3219598322817</v>
      </c>
    </row>
    <row r="28" spans="1:28" ht="12.75">
      <c r="A28" s="12" t="s">
        <v>38</v>
      </c>
      <c r="B28" s="1">
        <f>'DATOS MENSUALES'!F126</f>
        <v>0.5351382</v>
      </c>
      <c r="C28" s="1">
        <f>'DATOS MENSUALES'!F127</f>
        <v>1.1193345</v>
      </c>
      <c r="D28" s="1">
        <f>'DATOS MENSUALES'!F128</f>
        <v>0.8448245999999999</v>
      </c>
      <c r="E28" s="1">
        <f>'DATOS MENSUALES'!F129</f>
        <v>1.795032</v>
      </c>
      <c r="F28" s="1">
        <f>'DATOS MENSUALES'!F130</f>
        <v>3.0428981999999998</v>
      </c>
      <c r="G28" s="1">
        <f>'DATOS MENSUALES'!F131</f>
        <v>3.951364</v>
      </c>
      <c r="H28" s="1">
        <f>'DATOS MENSUALES'!F132</f>
        <v>0.7117446000000001</v>
      </c>
      <c r="I28" s="1">
        <f>'DATOS MENSUALES'!F133</f>
        <v>2.3419044</v>
      </c>
      <c r="J28" s="1">
        <f>'DATOS MENSUALES'!F134</f>
        <v>2.7612240000000003</v>
      </c>
      <c r="K28" s="1">
        <f>'DATOS MENSUALES'!F135</f>
        <v>2.8025803</v>
      </c>
      <c r="L28" s="1">
        <f>'DATOS MENSUALES'!F136</f>
        <v>0.9705573000000001</v>
      </c>
      <c r="M28" s="1">
        <f>'DATOS MENSUALES'!F137</f>
        <v>0.6281442</v>
      </c>
      <c r="N28" s="1">
        <f t="shared" si="12"/>
        <v>21.5047463</v>
      </c>
      <c r="O28" s="10"/>
      <c r="P28" s="60">
        <f t="shared" si="13"/>
        <v>-1.3350824938955257</v>
      </c>
      <c r="Q28" s="60">
        <f t="shared" si="14"/>
        <v>-0.29104574286320334</v>
      </c>
      <c r="R28" s="60">
        <f t="shared" si="15"/>
        <v>-1.6498602416537254</v>
      </c>
      <c r="S28" s="60">
        <f t="shared" si="16"/>
        <v>-0.037722744991328556</v>
      </c>
      <c r="T28" s="60">
        <f t="shared" si="17"/>
        <v>0.0026781713264407503</v>
      </c>
      <c r="U28" s="60">
        <f t="shared" si="18"/>
        <v>0.408222596281424</v>
      </c>
      <c r="V28" s="60">
        <f t="shared" si="19"/>
        <v>-13.581820968077228</v>
      </c>
      <c r="W28" s="60">
        <f t="shared" si="20"/>
        <v>-1.407090565283625</v>
      </c>
      <c r="X28" s="60">
        <f t="shared" si="21"/>
        <v>-0.052623388606373035</v>
      </c>
      <c r="Y28" s="60">
        <f t="shared" si="22"/>
        <v>0.15631524073431619</v>
      </c>
      <c r="Z28" s="60">
        <f t="shared" si="23"/>
        <v>-0.012543863961104636</v>
      </c>
      <c r="AA28" s="60">
        <f t="shared" si="24"/>
        <v>-0.018234626225393152</v>
      </c>
      <c r="AB28" s="60">
        <f t="shared" si="25"/>
        <v>-242.76452983063666</v>
      </c>
    </row>
    <row r="29" spans="1:28" ht="12.75">
      <c r="A29" s="12" t="s">
        <v>39</v>
      </c>
      <c r="B29" s="1">
        <f>'DATOS MENSUALES'!F138</f>
        <v>0.5053607</v>
      </c>
      <c r="C29" s="1">
        <f>'DATOS MENSUALES'!F139</f>
        <v>1.1791633</v>
      </c>
      <c r="D29" s="1">
        <f>'DATOS MENSUALES'!F140</f>
        <v>1.2718068</v>
      </c>
      <c r="E29" s="1">
        <f>'DATOS MENSUALES'!F141</f>
        <v>0.7243245</v>
      </c>
      <c r="F29" s="1">
        <f>'DATOS MENSUALES'!F142</f>
        <v>0.6561184</v>
      </c>
      <c r="G29" s="1">
        <f>'DATOS MENSUALES'!F143</f>
        <v>1.2136732</v>
      </c>
      <c r="H29" s="1">
        <f>'DATOS MENSUALES'!F144</f>
        <v>1.551264</v>
      </c>
      <c r="I29" s="1">
        <f>'DATOS MENSUALES'!F145</f>
        <v>0.944365</v>
      </c>
      <c r="J29" s="1">
        <f>'DATOS MENSUALES'!F146</f>
        <v>1.9153759</v>
      </c>
      <c r="K29" s="1">
        <f>'DATOS MENSUALES'!F147</f>
        <v>1.7256855</v>
      </c>
      <c r="L29" s="1">
        <f>'DATOS MENSUALES'!F148</f>
        <v>0.07520299999999999</v>
      </c>
      <c r="M29" s="1">
        <f>'DATOS MENSUALES'!F149</f>
        <v>0.6445464000000001</v>
      </c>
      <c r="N29" s="1">
        <f t="shared" si="12"/>
        <v>12.4068867</v>
      </c>
      <c r="O29" s="10"/>
      <c r="P29" s="60">
        <f t="shared" si="13"/>
        <v>-1.4463512366902214</v>
      </c>
      <c r="Q29" s="60">
        <f t="shared" si="14"/>
        <v>-0.2191214928484759</v>
      </c>
      <c r="R29" s="60">
        <f t="shared" si="15"/>
        <v>-0.4297709445700868</v>
      </c>
      <c r="S29" s="60">
        <f t="shared" si="16"/>
        <v>-2.779937858226115</v>
      </c>
      <c r="T29" s="60">
        <f t="shared" si="17"/>
        <v>-11.358888483497578</v>
      </c>
      <c r="U29" s="60">
        <f t="shared" si="18"/>
        <v>-7.9505421261005536</v>
      </c>
      <c r="V29" s="60">
        <f t="shared" si="19"/>
        <v>-3.6978659879450877</v>
      </c>
      <c r="W29" s="60">
        <f t="shared" si="20"/>
        <v>-15.967099882352978</v>
      </c>
      <c r="X29" s="60">
        <f t="shared" si="21"/>
        <v>-1.8184606633738205</v>
      </c>
      <c r="Y29" s="60">
        <f t="shared" si="22"/>
        <v>-0.15590431333731106</v>
      </c>
      <c r="Z29" s="60">
        <f t="shared" si="23"/>
        <v>-1.4341229646476263</v>
      </c>
      <c r="AA29" s="60">
        <f t="shared" si="24"/>
        <v>-0.015033692697445335</v>
      </c>
      <c r="AB29" s="60">
        <f t="shared" si="25"/>
        <v>-3606.985134845595</v>
      </c>
    </row>
    <row r="30" spans="1:28" ht="12.75">
      <c r="A30" s="12" t="s">
        <v>40</v>
      </c>
      <c r="B30" s="1">
        <f>'DATOS MENSUALES'!F150</f>
        <v>0.5683560999999999</v>
      </c>
      <c r="C30" s="1">
        <f>'DATOS MENSUALES'!F151</f>
        <v>0.08014299999999999</v>
      </c>
      <c r="D30" s="1">
        <f>'DATOS MENSUALES'!F152</f>
        <v>1.1066244</v>
      </c>
      <c r="E30" s="1">
        <f>'DATOS MENSUALES'!F153</f>
        <v>0.18695489999999998</v>
      </c>
      <c r="F30" s="1">
        <f>'DATOS MENSUALES'!F154</f>
        <v>1.1935552</v>
      </c>
      <c r="G30" s="1">
        <f>'DATOS MENSUALES'!F155</f>
        <v>0.3627793</v>
      </c>
      <c r="H30" s="1">
        <f>'DATOS MENSUALES'!F156</f>
        <v>1.7210322</v>
      </c>
      <c r="I30" s="1">
        <f>'DATOS MENSUALES'!F157</f>
        <v>1.306711</v>
      </c>
      <c r="J30" s="1">
        <f>'DATOS MENSUALES'!F158</f>
        <v>3.1585986</v>
      </c>
      <c r="K30" s="1">
        <f>'DATOS MENSUALES'!F159</f>
        <v>1.4983374</v>
      </c>
      <c r="L30" s="1">
        <f>'DATOS MENSUALES'!F160</f>
        <v>0.9525306</v>
      </c>
      <c r="M30" s="1">
        <f>'DATOS MENSUALES'!F161</f>
        <v>0.6743520000000001</v>
      </c>
      <c r="N30" s="1">
        <f t="shared" si="12"/>
        <v>12.8099747</v>
      </c>
      <c r="O30" s="10"/>
      <c r="P30" s="60">
        <f t="shared" si="13"/>
        <v>-1.217863456569306</v>
      </c>
      <c r="Q30" s="60">
        <f t="shared" si="14"/>
        <v>-4.9294632563868905</v>
      </c>
      <c r="R30" s="60">
        <f t="shared" si="15"/>
        <v>-0.7782629806452702</v>
      </c>
      <c r="S30" s="60">
        <f t="shared" si="16"/>
        <v>-7.340463125718362</v>
      </c>
      <c r="T30" s="60">
        <f t="shared" si="17"/>
        <v>-5.004349237522717</v>
      </c>
      <c r="U30" s="60">
        <f t="shared" si="18"/>
        <v>-23.070358543201607</v>
      </c>
      <c r="V30" s="60">
        <f t="shared" si="19"/>
        <v>-2.608778863875591</v>
      </c>
      <c r="W30" s="60">
        <f t="shared" si="20"/>
        <v>-10.018574269130514</v>
      </c>
      <c r="X30" s="60">
        <f t="shared" si="21"/>
        <v>1.1601290948815709E-05</v>
      </c>
      <c r="Y30" s="60">
        <f t="shared" si="22"/>
        <v>-0.44867974682822415</v>
      </c>
      <c r="Z30" s="60">
        <f t="shared" si="23"/>
        <v>-0.01569584857553483</v>
      </c>
      <c r="AA30" s="60">
        <f t="shared" si="24"/>
        <v>-0.01021833012328229</v>
      </c>
      <c r="AB30" s="60">
        <f t="shared" si="25"/>
        <v>-3329.9812462313603</v>
      </c>
    </row>
    <row r="31" spans="1:28" ht="12.75">
      <c r="A31" s="12" t="s">
        <v>41</v>
      </c>
      <c r="B31" s="1">
        <f>'DATOS MENSUALES'!F162</f>
        <v>2.7637992</v>
      </c>
      <c r="C31" s="1">
        <f>'DATOS MENSUALES'!F163</f>
        <v>1.3910418</v>
      </c>
      <c r="D31" s="1">
        <f>'DATOS MENSUALES'!F164</f>
        <v>1.6981282000000002</v>
      </c>
      <c r="E31" s="1">
        <f>'DATOS MENSUALES'!F165</f>
        <v>0.6823235999999999</v>
      </c>
      <c r="F31" s="1">
        <f>'DATOS MENSUALES'!F166</f>
        <v>1.0358239999999999</v>
      </c>
      <c r="G31" s="1">
        <f>'DATOS MENSUALES'!F167</f>
        <v>2.0883395</v>
      </c>
      <c r="H31" s="1">
        <f>'DATOS MENSUALES'!F168</f>
        <v>1.598852</v>
      </c>
      <c r="I31" s="1">
        <f>'DATOS MENSUALES'!F169</f>
        <v>2.0008331999999998</v>
      </c>
      <c r="J31" s="1">
        <f>'DATOS MENSUALES'!F170</f>
        <v>2.952464</v>
      </c>
      <c r="K31" s="1">
        <f>'DATOS MENSUALES'!F171</f>
        <v>1.727487</v>
      </c>
      <c r="L31" s="1">
        <f>'DATOS MENSUALES'!F172</f>
        <v>0.846732</v>
      </c>
      <c r="M31" s="1">
        <f>'DATOS MENSUALES'!F173</f>
        <v>0.185108</v>
      </c>
      <c r="N31" s="1">
        <f t="shared" si="12"/>
        <v>18.970932499999996</v>
      </c>
      <c r="O31" s="10"/>
      <c r="P31" s="60">
        <f t="shared" si="13"/>
        <v>1.4334844198445333</v>
      </c>
      <c r="Q31" s="60">
        <f t="shared" si="14"/>
        <v>-0.05977553495621766</v>
      </c>
      <c r="R31" s="60">
        <f t="shared" si="15"/>
        <v>-0.03539377486284339</v>
      </c>
      <c r="S31" s="60">
        <f t="shared" si="16"/>
        <v>-3.036570203829358</v>
      </c>
      <c r="T31" s="60">
        <f t="shared" si="17"/>
        <v>-6.520367323237135</v>
      </c>
      <c r="U31" s="60">
        <f t="shared" si="18"/>
        <v>-1.409462588154183</v>
      </c>
      <c r="V31" s="60">
        <f t="shared" si="19"/>
        <v>-3.366872527091626</v>
      </c>
      <c r="W31" s="60">
        <f t="shared" si="20"/>
        <v>-3.122670934732694</v>
      </c>
      <c r="X31" s="60">
        <f t="shared" si="21"/>
        <v>-0.006178528198924952</v>
      </c>
      <c r="Y31" s="60">
        <f t="shared" si="22"/>
        <v>-0.15434401925765132</v>
      </c>
      <c r="Z31" s="60">
        <f t="shared" si="23"/>
        <v>-0.04518492360093264</v>
      </c>
      <c r="AA31" s="60">
        <f t="shared" si="24"/>
        <v>-0.3522609786385652</v>
      </c>
      <c r="AB31" s="60">
        <f t="shared" si="25"/>
        <v>-674.9990246164608</v>
      </c>
    </row>
    <row r="32" spans="1:28" ht="12.75">
      <c r="A32" s="12" t="s">
        <v>42</v>
      </c>
      <c r="B32" s="1">
        <f>'DATOS MENSUALES'!F174</f>
        <v>0.7988463</v>
      </c>
      <c r="C32" s="1">
        <f>'DATOS MENSUALES'!F175</f>
        <v>2.9476692</v>
      </c>
      <c r="D32" s="1">
        <f>'DATOS MENSUALES'!F176</f>
        <v>0.6961746</v>
      </c>
      <c r="E32" s="1">
        <f>'DATOS MENSUALES'!F177</f>
        <v>0.690288</v>
      </c>
      <c r="F32" s="1">
        <f>'DATOS MENSUALES'!F178</f>
        <v>1.5416414999999999</v>
      </c>
      <c r="G32" s="1">
        <f>'DATOS MENSUALES'!F179</f>
        <v>1.0466148</v>
      </c>
      <c r="H32" s="1">
        <f>'DATOS MENSUALES'!F180</f>
        <v>2.6887506</v>
      </c>
      <c r="I32" s="1">
        <f>'DATOS MENSUALES'!F181</f>
        <v>2.3792424</v>
      </c>
      <c r="J32" s="1">
        <f>'DATOS MENSUALES'!F182</f>
        <v>1.3494365</v>
      </c>
      <c r="K32" s="1">
        <f>'DATOS MENSUALES'!F183</f>
        <v>0.6183459</v>
      </c>
      <c r="L32" s="1">
        <f>'DATOS MENSUALES'!F184</f>
        <v>0.642103</v>
      </c>
      <c r="M32" s="1">
        <f>'DATOS MENSUALES'!F185</f>
        <v>0.016235199999999998</v>
      </c>
      <c r="N32" s="1">
        <f t="shared" si="12"/>
        <v>15.415348000000002</v>
      </c>
      <c r="O32" s="10"/>
      <c r="P32" s="60">
        <f t="shared" si="13"/>
        <v>-0.587249748200772</v>
      </c>
      <c r="Q32" s="60">
        <f t="shared" si="14"/>
        <v>1.5837313887674291</v>
      </c>
      <c r="R32" s="60">
        <f t="shared" si="15"/>
        <v>-2.354135857909237</v>
      </c>
      <c r="S32" s="60">
        <f t="shared" si="16"/>
        <v>-2.986742323153026</v>
      </c>
      <c r="T32" s="60">
        <f t="shared" si="17"/>
        <v>-2.528714830629124</v>
      </c>
      <c r="U32" s="60">
        <f t="shared" si="18"/>
        <v>-10.118739653526148</v>
      </c>
      <c r="V32" s="60">
        <f t="shared" si="19"/>
        <v>-0.06836593223385581</v>
      </c>
      <c r="W32" s="60">
        <f t="shared" si="20"/>
        <v>-1.271070664122137</v>
      </c>
      <c r="X32" s="60">
        <f t="shared" si="21"/>
        <v>-5.701993749817158</v>
      </c>
      <c r="Y32" s="60">
        <f t="shared" si="22"/>
        <v>-4.455883848818582</v>
      </c>
      <c r="Z32" s="60">
        <f t="shared" si="23"/>
        <v>-0.17637432884611653</v>
      </c>
      <c r="AA32" s="60">
        <f t="shared" si="24"/>
        <v>-0.6701904642959352</v>
      </c>
      <c r="AB32" s="60">
        <f t="shared" si="25"/>
        <v>-1873.4372101316885</v>
      </c>
    </row>
    <row r="33" spans="1:28" ht="12.75">
      <c r="A33" s="12" t="s">
        <v>43</v>
      </c>
      <c r="B33" s="1">
        <f>'DATOS MENSUALES'!F186</f>
        <v>0.9270845</v>
      </c>
      <c r="C33" s="1">
        <f>'DATOS MENSUALES'!F187</f>
        <v>0.9923963000000001</v>
      </c>
      <c r="D33" s="1">
        <f>'DATOS MENSUALES'!F188</f>
        <v>2.8805864999999997</v>
      </c>
      <c r="E33" s="1">
        <f>'DATOS MENSUALES'!F189</f>
        <v>3.7020413999999997</v>
      </c>
      <c r="F33" s="1">
        <f>'DATOS MENSUALES'!F190</f>
        <v>1.5922244</v>
      </c>
      <c r="G33" s="1">
        <f>'DATOS MENSUALES'!F191</f>
        <v>5.9131488999999995</v>
      </c>
      <c r="H33" s="1">
        <f>'DATOS MENSUALES'!F192</f>
        <v>4.47733</v>
      </c>
      <c r="I33" s="1">
        <f>'DATOS MENSUALES'!F193</f>
        <v>5.5717323</v>
      </c>
      <c r="J33" s="1">
        <f>'DATOS MENSUALES'!F194</f>
        <v>3.7652680000000003</v>
      </c>
      <c r="K33" s="1">
        <f>'DATOS MENSUALES'!F195</f>
        <v>3.3401494</v>
      </c>
      <c r="L33" s="1">
        <f>'DATOS MENSUALES'!F196</f>
        <v>2.1695</v>
      </c>
      <c r="M33" s="1">
        <f>'DATOS MENSUALES'!F197</f>
        <v>1.6553863</v>
      </c>
      <c r="N33" s="1">
        <f t="shared" si="12"/>
        <v>36.986847999999995</v>
      </c>
      <c r="O33" s="10"/>
      <c r="P33" s="60">
        <f t="shared" si="13"/>
        <v>-0.35666813015684634</v>
      </c>
      <c r="Q33" s="60">
        <f t="shared" si="14"/>
        <v>-0.4923717496883496</v>
      </c>
      <c r="R33" s="60">
        <f t="shared" si="15"/>
        <v>0.6231192760782573</v>
      </c>
      <c r="S33" s="60">
        <f t="shared" si="16"/>
        <v>3.8819700617985418</v>
      </c>
      <c r="T33" s="60">
        <f t="shared" si="17"/>
        <v>-2.2573831158848026</v>
      </c>
      <c r="U33" s="60">
        <f t="shared" si="18"/>
        <v>19.76196228036456</v>
      </c>
      <c r="V33" s="60">
        <f t="shared" si="19"/>
        <v>2.6262615479022946</v>
      </c>
      <c r="W33" s="60">
        <f t="shared" si="20"/>
        <v>9.383964493999098</v>
      </c>
      <c r="X33" s="60">
        <f t="shared" si="21"/>
        <v>0.24922306545952022</v>
      </c>
      <c r="Y33" s="60">
        <f t="shared" si="22"/>
        <v>1.2466449816396061</v>
      </c>
      <c r="Z33" s="60">
        <f t="shared" si="23"/>
        <v>0.9030873069259415</v>
      </c>
      <c r="AA33" s="60">
        <f t="shared" si="24"/>
        <v>0.44600359674283935</v>
      </c>
      <c r="AB33" s="60">
        <f t="shared" si="25"/>
        <v>789.8797786569095</v>
      </c>
    </row>
    <row r="34" spans="1:28" ht="12.75">
      <c r="A34" s="12" t="s">
        <v>44</v>
      </c>
      <c r="B34" s="1">
        <f>'DATOS MENSUALES'!F198</f>
        <v>1.3411359999999999</v>
      </c>
      <c r="C34" s="1">
        <f>'DATOS MENSUALES'!F199</f>
        <v>0.7960953</v>
      </c>
      <c r="D34" s="1">
        <f>'DATOS MENSUALES'!F200</f>
        <v>0.6741427</v>
      </c>
      <c r="E34" s="1">
        <f>'DATOS MENSUALES'!F201</f>
        <v>0.28854029999999997</v>
      </c>
      <c r="F34" s="1">
        <f>'DATOS MENSUALES'!F202</f>
        <v>0.22176970000000001</v>
      </c>
      <c r="G34" s="1">
        <f>'DATOS MENSUALES'!F203</f>
        <v>1.0168392</v>
      </c>
      <c r="H34" s="1">
        <f>'DATOS MENSUALES'!F204</f>
        <v>0.43362100000000003</v>
      </c>
      <c r="I34" s="1">
        <f>'DATOS MENSUALES'!F205</f>
        <v>0.5977075000000001</v>
      </c>
      <c r="J34" s="1">
        <f>'DATOS MENSUALES'!F206</f>
        <v>1.534533</v>
      </c>
      <c r="K34" s="1">
        <f>'DATOS MENSUALES'!F207</f>
        <v>1.44433</v>
      </c>
      <c r="L34" s="1">
        <f>'DATOS MENSUALES'!F208</f>
        <v>0.9278775000000001</v>
      </c>
      <c r="M34" s="1">
        <f>'DATOS MENSUALES'!F209</f>
        <v>0.0587248</v>
      </c>
      <c r="N34" s="1">
        <f t="shared" si="12"/>
        <v>9.335317</v>
      </c>
      <c r="O34" s="10"/>
      <c r="P34" s="60">
        <f t="shared" si="13"/>
        <v>-0.02570520769654106</v>
      </c>
      <c r="Q34" s="60">
        <f t="shared" si="14"/>
        <v>-0.9584232751756813</v>
      </c>
      <c r="R34" s="60">
        <f t="shared" si="15"/>
        <v>-2.4730500645698745</v>
      </c>
      <c r="S34" s="60">
        <f t="shared" si="16"/>
        <v>-6.2485123619236935</v>
      </c>
      <c r="T34" s="60">
        <f t="shared" si="17"/>
        <v>-19.297507352615824</v>
      </c>
      <c r="U34" s="60">
        <f t="shared" si="18"/>
        <v>-10.542412845453137</v>
      </c>
      <c r="V34" s="60">
        <f t="shared" si="19"/>
        <v>-18.906683700809413</v>
      </c>
      <c r="W34" s="60">
        <f t="shared" si="20"/>
        <v>-23.510932590674283</v>
      </c>
      <c r="X34" s="60">
        <f t="shared" si="21"/>
        <v>-4.106974802652471</v>
      </c>
      <c r="Y34" s="60">
        <f t="shared" si="22"/>
        <v>-0.5504943571176347</v>
      </c>
      <c r="Z34" s="60">
        <f t="shared" si="23"/>
        <v>-0.02080377035567811</v>
      </c>
      <c r="AA34" s="60">
        <f t="shared" si="24"/>
        <v>-0.5772340908987195</v>
      </c>
      <c r="AB34" s="60">
        <f t="shared" si="25"/>
        <v>-6237.291911728631</v>
      </c>
    </row>
    <row r="35" spans="1:28" ht="12.75">
      <c r="A35" s="12" t="s">
        <v>45</v>
      </c>
      <c r="B35" s="1">
        <f>'DATOS MENSUALES'!F210</f>
        <v>0.1907616</v>
      </c>
      <c r="C35" s="1">
        <f>'DATOS MENSUALES'!F211</f>
        <v>0.3121041</v>
      </c>
      <c r="D35" s="1">
        <f>'DATOS MENSUALES'!F212</f>
        <v>0.2965922</v>
      </c>
      <c r="E35" s="1">
        <f>'DATOS MENSUALES'!F213</f>
        <v>0.5781043</v>
      </c>
      <c r="F35" s="1">
        <f>'DATOS MENSUALES'!F214</f>
        <v>1.127007</v>
      </c>
      <c r="G35" s="1">
        <f>'DATOS MENSUALES'!F215</f>
        <v>0.7678424</v>
      </c>
      <c r="H35" s="1">
        <f>'DATOS MENSUALES'!F216</f>
        <v>0.5649995999999999</v>
      </c>
      <c r="I35" s="1">
        <f>'DATOS MENSUALES'!F217</f>
        <v>1.6347268000000001</v>
      </c>
      <c r="J35" s="1">
        <f>'DATOS MENSUALES'!F218</f>
        <v>3.2009488</v>
      </c>
      <c r="K35" s="1">
        <f>'DATOS MENSUALES'!F219</f>
        <v>1.577016</v>
      </c>
      <c r="L35" s="1">
        <f>'DATOS MENSUALES'!F220</f>
        <v>1.4157234</v>
      </c>
      <c r="M35" s="1">
        <f>'DATOS MENSUALES'!F221</f>
        <v>1.0920546</v>
      </c>
      <c r="N35" s="1">
        <f t="shared" si="12"/>
        <v>12.757880800000002</v>
      </c>
      <c r="O35" s="10"/>
      <c r="P35" s="60">
        <f t="shared" si="13"/>
        <v>-3.020329911206487</v>
      </c>
      <c r="Q35" s="60">
        <f t="shared" si="14"/>
        <v>-3.176105915444678</v>
      </c>
      <c r="R35" s="60">
        <f t="shared" si="15"/>
        <v>-5.176503052208059</v>
      </c>
      <c r="S35" s="60">
        <f t="shared" si="16"/>
        <v>-3.7405172769681134</v>
      </c>
      <c r="T35" s="60">
        <f t="shared" si="17"/>
        <v>-5.611472090314376</v>
      </c>
      <c r="U35" s="60">
        <f t="shared" si="18"/>
        <v>-14.557182611478536</v>
      </c>
      <c r="V35" s="60">
        <f t="shared" si="19"/>
        <v>-16.24516671387297</v>
      </c>
      <c r="W35" s="60">
        <f t="shared" si="20"/>
        <v>-6.10592941670894</v>
      </c>
      <c r="X35" s="60">
        <f t="shared" si="21"/>
        <v>0.0002744737343721705</v>
      </c>
      <c r="Y35" s="60">
        <f t="shared" si="22"/>
        <v>-0.3240737781686992</v>
      </c>
      <c r="Z35" s="60">
        <f t="shared" si="23"/>
        <v>0.009638508444998774</v>
      </c>
      <c r="AA35" s="60">
        <f t="shared" si="24"/>
        <v>0.008084593887070635</v>
      </c>
      <c r="AB35" s="60">
        <f t="shared" si="25"/>
        <v>-3364.95295155896</v>
      </c>
    </row>
    <row r="36" spans="1:28" ht="12.75">
      <c r="A36" s="12" t="s">
        <v>46</v>
      </c>
      <c r="B36" s="1">
        <f>'DATOS MENSUALES'!F222</f>
        <v>0.6271014</v>
      </c>
      <c r="C36" s="1">
        <f>'DATOS MENSUALES'!F223</f>
        <v>0.34827569999999997</v>
      </c>
      <c r="D36" s="1">
        <f>'DATOS MENSUALES'!F224</f>
        <v>3.1235224</v>
      </c>
      <c r="E36" s="1">
        <f>'DATOS MENSUALES'!F225</f>
        <v>0.1745378</v>
      </c>
      <c r="F36" s="1">
        <f>'DATOS MENSUALES'!F226</f>
        <v>2.0189630999999997</v>
      </c>
      <c r="G36" s="1">
        <f>'DATOS MENSUALES'!F227</f>
        <v>2.0301228</v>
      </c>
      <c r="H36" s="1">
        <f>'DATOS MENSUALES'!F228</f>
        <v>2.6083328</v>
      </c>
      <c r="I36" s="1">
        <f>'DATOS MENSUALES'!F229</f>
        <v>2.8620650999999997</v>
      </c>
      <c r="J36" s="1">
        <f>'DATOS MENSUALES'!F230</f>
        <v>3.3236892000000005</v>
      </c>
      <c r="K36" s="1">
        <f>'DATOS MENSUALES'!F231</f>
        <v>0.8229272000000001</v>
      </c>
      <c r="L36" s="1">
        <f>'DATOS MENSUALES'!F232</f>
        <v>0.1537747</v>
      </c>
      <c r="M36" s="1">
        <f>'DATOS MENSUALES'!F233</f>
        <v>0.5231808</v>
      </c>
      <c r="N36" s="1">
        <f t="shared" si="12"/>
        <v>18.616492999999995</v>
      </c>
      <c r="O36" s="10"/>
      <c r="P36" s="60">
        <f t="shared" si="13"/>
        <v>-1.0277334204555273</v>
      </c>
      <c r="Q36" s="60">
        <f t="shared" si="14"/>
        <v>-2.9473592079589226</v>
      </c>
      <c r="R36" s="60">
        <f t="shared" si="15"/>
        <v>1.320375845158455</v>
      </c>
      <c r="S36" s="60">
        <f t="shared" si="16"/>
        <v>-7.482062796015798</v>
      </c>
      <c r="T36" s="60">
        <f t="shared" si="17"/>
        <v>-0.693303831434684</v>
      </c>
      <c r="U36" s="60">
        <f t="shared" si="18"/>
        <v>-1.6406120333162946</v>
      </c>
      <c r="V36" s="60">
        <f t="shared" si="19"/>
        <v>-0.11715568210249494</v>
      </c>
      <c r="W36" s="60">
        <f t="shared" si="20"/>
        <v>-0.2164470680869859</v>
      </c>
      <c r="X36" s="60">
        <f t="shared" si="21"/>
        <v>0.00661592202111615</v>
      </c>
      <c r="Y36" s="60">
        <f t="shared" si="22"/>
        <v>-2.9920189665613885</v>
      </c>
      <c r="Z36" s="60">
        <f t="shared" si="23"/>
        <v>-1.154760390055141</v>
      </c>
      <c r="AA36" s="60">
        <f t="shared" si="24"/>
        <v>-0.0499056674199767</v>
      </c>
      <c r="AB36" s="60">
        <f t="shared" si="25"/>
        <v>-760.1707087794439</v>
      </c>
    </row>
    <row r="37" spans="1:28" ht="12.75">
      <c r="A37" s="12" t="s">
        <v>47</v>
      </c>
      <c r="B37" s="1">
        <f>'DATOS MENSUALES'!F234</f>
        <v>2.4799617</v>
      </c>
      <c r="C37" s="1">
        <f>'DATOS MENSUALES'!F235</f>
        <v>2.824143</v>
      </c>
      <c r="D37" s="1">
        <f>'DATOS MENSUALES'!F236</f>
        <v>5.0547143000000005</v>
      </c>
      <c r="E37" s="1">
        <f>'DATOS MENSUALES'!F237</f>
        <v>2.0401578000000002</v>
      </c>
      <c r="F37" s="1">
        <f>'DATOS MENSUALES'!F238</f>
        <v>6.2356</v>
      </c>
      <c r="G37" s="1">
        <f>'DATOS MENSUALES'!F239</f>
        <v>9.3520812</v>
      </c>
      <c r="H37" s="1">
        <f>'DATOS MENSUALES'!F240</f>
        <v>5.3522511</v>
      </c>
      <c r="I37" s="1">
        <f>'DATOS MENSUALES'!F241</f>
        <v>4.7233173</v>
      </c>
      <c r="J37" s="1">
        <f>'DATOS MENSUALES'!F242</f>
        <v>2.858836</v>
      </c>
      <c r="K37" s="1">
        <f>'DATOS MENSUALES'!F243</f>
        <v>2.2443634</v>
      </c>
      <c r="L37" s="1">
        <f>'DATOS MENSUALES'!F244</f>
        <v>0.9316230000000001</v>
      </c>
      <c r="M37" s="1">
        <f>'DATOS MENSUALES'!F245</f>
        <v>1.0824401</v>
      </c>
      <c r="N37" s="1">
        <f t="shared" si="12"/>
        <v>45.179488899999996</v>
      </c>
      <c r="O37" s="10"/>
      <c r="P37" s="60">
        <f t="shared" si="13"/>
        <v>0.6005706965106439</v>
      </c>
      <c r="Q37" s="60">
        <f t="shared" si="14"/>
        <v>1.131702407107405</v>
      </c>
      <c r="R37" s="60">
        <f t="shared" si="15"/>
        <v>27.77015631292772</v>
      </c>
      <c r="S37" s="60">
        <f t="shared" si="16"/>
        <v>-0.0007351429835643833</v>
      </c>
      <c r="T37" s="60">
        <f t="shared" si="17"/>
        <v>36.978396598456044</v>
      </c>
      <c r="U37" s="60">
        <f t="shared" si="18"/>
        <v>231.76270879417524</v>
      </c>
      <c r="V37" s="60">
        <f t="shared" si="19"/>
        <v>11.460693528710854</v>
      </c>
      <c r="W37" s="60">
        <f t="shared" si="20"/>
        <v>2.0043724250118196</v>
      </c>
      <c r="X37" s="60">
        <f t="shared" si="21"/>
        <v>-0.02128265862093958</v>
      </c>
      <c r="Y37" s="60">
        <f t="shared" si="22"/>
        <v>-7.452897398635713E-06</v>
      </c>
      <c r="Z37" s="60">
        <f t="shared" si="23"/>
        <v>-0.01996534469374205</v>
      </c>
      <c r="AA37" s="60">
        <f t="shared" si="24"/>
        <v>0.006977504098335839</v>
      </c>
      <c r="AB37" s="60">
        <f t="shared" si="25"/>
        <v>5301.252571253742</v>
      </c>
    </row>
    <row r="38" spans="1:28" ht="12.75">
      <c r="A38" s="12" t="s">
        <v>48</v>
      </c>
      <c r="B38" s="1">
        <f>'DATOS MENSUALES'!F246</f>
        <v>10.846821599999998</v>
      </c>
      <c r="C38" s="1">
        <f>'DATOS MENSUALES'!F247</f>
        <v>3.4000512</v>
      </c>
      <c r="D38" s="1">
        <f>'DATOS MENSUALES'!F248</f>
        <v>3.3314016000000004</v>
      </c>
      <c r="E38" s="1">
        <f>'DATOS MENSUALES'!F249</f>
        <v>4.078998</v>
      </c>
      <c r="F38" s="1">
        <f>'DATOS MENSUALES'!F250</f>
        <v>4.085202</v>
      </c>
      <c r="G38" s="1">
        <f>'DATOS MENSUALES'!F251</f>
        <v>4.1940176000000005</v>
      </c>
      <c r="H38" s="1">
        <f>'DATOS MENSUALES'!F252</f>
        <v>5.0523792</v>
      </c>
      <c r="I38" s="1">
        <f>'DATOS MENSUALES'!F253</f>
        <v>5.4789936</v>
      </c>
      <c r="J38" s="1">
        <f>'DATOS MENSUALES'!F254</f>
        <v>2.0431299000000003</v>
      </c>
      <c r="K38" s="1">
        <f>'DATOS MENSUALES'!F255</f>
        <v>1.7083694999999999</v>
      </c>
      <c r="L38" s="1">
        <f>'DATOS MENSUALES'!F256</f>
        <v>0.8489967999999999</v>
      </c>
      <c r="M38" s="1">
        <f>'DATOS MENSUALES'!F257</f>
        <v>1.6384632</v>
      </c>
      <c r="N38" s="1">
        <f t="shared" si="12"/>
        <v>46.7068242</v>
      </c>
      <c r="O38" s="10"/>
      <c r="P38" s="60">
        <f t="shared" si="13"/>
        <v>781.3724471601752</v>
      </c>
      <c r="Q38" s="60">
        <f t="shared" si="14"/>
        <v>4.235890886926837</v>
      </c>
      <c r="R38" s="60">
        <f t="shared" si="15"/>
        <v>2.2221646639238872</v>
      </c>
      <c r="S38" s="60">
        <f t="shared" si="16"/>
        <v>7.398780513240276</v>
      </c>
      <c r="T38" s="60">
        <f t="shared" si="17"/>
        <v>1.6479458980892794</v>
      </c>
      <c r="U38" s="60">
        <f t="shared" si="18"/>
        <v>0.9541426256526611</v>
      </c>
      <c r="V38" s="60">
        <f t="shared" si="19"/>
        <v>7.468989114917115</v>
      </c>
      <c r="W38" s="60">
        <f t="shared" si="20"/>
        <v>8.199818942571198</v>
      </c>
      <c r="X38" s="60">
        <f t="shared" si="21"/>
        <v>-1.3051451773210714</v>
      </c>
      <c r="Y38" s="60">
        <f t="shared" si="22"/>
        <v>-0.17144148640919224</v>
      </c>
      <c r="Z38" s="60">
        <f t="shared" si="23"/>
        <v>-0.04432844662998171</v>
      </c>
      <c r="AA38" s="60">
        <f t="shared" si="24"/>
        <v>0.41701869954197873</v>
      </c>
      <c r="AB38" s="60">
        <f t="shared" si="25"/>
        <v>6819.916127241999</v>
      </c>
    </row>
    <row r="39" spans="1:28" ht="12.75">
      <c r="A39" s="12" t="s">
        <v>49</v>
      </c>
      <c r="B39" s="1">
        <f>'DATOS MENSUALES'!F258</f>
        <v>1.7244936</v>
      </c>
      <c r="C39" s="1">
        <f>'DATOS MENSUALES'!F259</f>
        <v>5.2729800000000004</v>
      </c>
      <c r="D39" s="1">
        <f>'DATOS MENSUALES'!F260</f>
        <v>4.0077558</v>
      </c>
      <c r="E39" s="1">
        <f>'DATOS MENSUALES'!F261</f>
        <v>4.4102752</v>
      </c>
      <c r="F39" s="1">
        <f>'DATOS MENSUALES'!F262</f>
        <v>11.4776816</v>
      </c>
      <c r="G39" s="1">
        <f>'DATOS MENSUALES'!F263</f>
        <v>11.164335600000001</v>
      </c>
      <c r="H39" s="1">
        <f>'DATOS MENSUALES'!F264</f>
        <v>6.7702326</v>
      </c>
      <c r="I39" s="1">
        <f>'DATOS MENSUALES'!F265</f>
        <v>14.3302104</v>
      </c>
      <c r="J39" s="1">
        <f>'DATOS MENSUALES'!F266</f>
        <v>8.8616596</v>
      </c>
      <c r="K39" s="1">
        <f>'DATOS MENSUALES'!F267</f>
        <v>5.557657600000001</v>
      </c>
      <c r="L39" s="1">
        <f>'DATOS MENSUALES'!F268</f>
        <v>2.9696524</v>
      </c>
      <c r="M39" s="1">
        <f>'DATOS MENSUALES'!F269</f>
        <v>0.8666005</v>
      </c>
      <c r="N39" s="1">
        <f t="shared" si="12"/>
        <v>77.4135349</v>
      </c>
      <c r="O39" s="10"/>
      <c r="P39" s="60">
        <f t="shared" si="13"/>
        <v>0.000686873569017037</v>
      </c>
      <c r="Q39" s="60">
        <f t="shared" si="14"/>
        <v>42.54291494175626</v>
      </c>
      <c r="R39" s="60">
        <f t="shared" si="15"/>
        <v>7.777677629417159</v>
      </c>
      <c r="S39" s="60">
        <f t="shared" si="16"/>
        <v>11.850251592420925</v>
      </c>
      <c r="T39" s="60">
        <f t="shared" si="17"/>
        <v>630.2284137285734</v>
      </c>
      <c r="U39" s="60">
        <f t="shared" si="18"/>
        <v>503.369100159394</v>
      </c>
      <c r="V39" s="60">
        <f t="shared" si="19"/>
        <v>49.53541371897405</v>
      </c>
      <c r="W39" s="60">
        <f t="shared" si="20"/>
        <v>1283.5616012624807</v>
      </c>
      <c r="X39" s="60">
        <f t="shared" si="21"/>
        <v>187.70917859120428</v>
      </c>
      <c r="Y39" s="60">
        <f t="shared" si="22"/>
        <v>35.73355456950679</v>
      </c>
      <c r="Z39" s="60">
        <f t="shared" si="23"/>
        <v>5.514691873832261</v>
      </c>
      <c r="AA39" s="60">
        <f t="shared" si="24"/>
        <v>-1.5163901351407771E-05</v>
      </c>
      <c r="AB39" s="60">
        <f t="shared" si="25"/>
        <v>122545.39508133115</v>
      </c>
    </row>
    <row r="40" spans="1:28" ht="12.75">
      <c r="A40" s="12" t="s">
        <v>50</v>
      </c>
      <c r="B40" s="1">
        <f>'DATOS MENSUALES'!F270</f>
        <v>1.1386565000000002</v>
      </c>
      <c r="C40" s="1">
        <f>'DATOS MENSUALES'!F271</f>
        <v>1.4601215</v>
      </c>
      <c r="D40" s="1">
        <f>'DATOS MENSUALES'!F272</f>
        <v>1.2922974</v>
      </c>
      <c r="E40" s="1">
        <f>'DATOS MENSUALES'!F273</f>
        <v>1.35447</v>
      </c>
      <c r="F40" s="1">
        <f>'DATOS MENSUALES'!F274</f>
        <v>1.538834</v>
      </c>
      <c r="G40" s="1">
        <f>'DATOS MENSUALES'!F275</f>
        <v>2.2588334999999997</v>
      </c>
      <c r="H40" s="1">
        <f>'DATOS MENSUALES'!F276</f>
        <v>3.3375876</v>
      </c>
      <c r="I40" s="1">
        <f>'DATOS MENSUALES'!F277</f>
        <v>3.037584</v>
      </c>
      <c r="J40" s="1">
        <f>'DATOS MENSUALES'!F278</f>
        <v>5.436762</v>
      </c>
      <c r="K40" s="1">
        <f>'DATOS MENSUALES'!F279</f>
        <v>3.8754834999999996</v>
      </c>
      <c r="L40" s="1">
        <f>'DATOS MENSUALES'!F280</f>
        <v>1.8977367</v>
      </c>
      <c r="M40" s="1">
        <f>'DATOS MENSUALES'!F281</f>
        <v>0.851846</v>
      </c>
      <c r="N40" s="1">
        <f t="shared" si="12"/>
        <v>27.480212699999996</v>
      </c>
      <c r="O40" s="10"/>
      <c r="P40" s="60">
        <f t="shared" si="13"/>
        <v>-0.1232124933682378</v>
      </c>
      <c r="Q40" s="60">
        <f t="shared" si="14"/>
        <v>-0.033360828780601856</v>
      </c>
      <c r="R40" s="60">
        <f t="shared" si="15"/>
        <v>-0.39570489441695705</v>
      </c>
      <c r="S40" s="60">
        <f t="shared" si="16"/>
        <v>-0.46717999565530466</v>
      </c>
      <c r="T40" s="60">
        <f t="shared" si="17"/>
        <v>-2.5443800173954365</v>
      </c>
      <c r="U40" s="60">
        <f t="shared" si="18"/>
        <v>-0.8592979157113783</v>
      </c>
      <c r="V40" s="60">
        <f t="shared" si="19"/>
        <v>0.013813744762425664</v>
      </c>
      <c r="W40" s="60">
        <f t="shared" si="20"/>
        <v>-0.0767086158057536</v>
      </c>
      <c r="X40" s="60">
        <f t="shared" si="21"/>
        <v>12.179720484385072</v>
      </c>
      <c r="Y40" s="60">
        <f t="shared" si="22"/>
        <v>4.185632799151492</v>
      </c>
      <c r="Z40" s="60">
        <f t="shared" si="23"/>
        <v>0.3354543698265715</v>
      </c>
      <c r="AA40" s="60">
        <f t="shared" si="24"/>
        <v>-6.165853130397068E-05</v>
      </c>
      <c r="AB40" s="60">
        <f t="shared" si="25"/>
        <v>-0.01814351134704221</v>
      </c>
    </row>
    <row r="41" spans="1:28" ht="12.75">
      <c r="A41" s="12" t="s">
        <v>51</v>
      </c>
      <c r="B41" s="1">
        <f>'DATOS MENSUALES'!F282</f>
        <v>0.9338690000000001</v>
      </c>
      <c r="C41" s="1">
        <f>'DATOS MENSUALES'!F283</f>
        <v>2.9683456</v>
      </c>
      <c r="D41" s="1">
        <f>'DATOS MENSUALES'!F284</f>
        <v>2.0011472</v>
      </c>
      <c r="E41" s="1">
        <f>'DATOS MENSUALES'!F285</f>
        <v>1.2569305</v>
      </c>
      <c r="F41" s="1">
        <f>'DATOS MENSUALES'!F286</f>
        <v>4.0246518</v>
      </c>
      <c r="G41" s="1">
        <f>'DATOS MENSUALES'!F287</f>
        <v>2.1727968</v>
      </c>
      <c r="H41" s="1">
        <f>'DATOS MENSUALES'!F288</f>
        <v>4.0270355</v>
      </c>
      <c r="I41" s="1">
        <f>'DATOS MENSUALES'!F289</f>
        <v>4.2965153</v>
      </c>
      <c r="J41" s="1">
        <f>'DATOS MENSUALES'!F290</f>
        <v>3.5695608</v>
      </c>
      <c r="K41" s="1">
        <f>'DATOS MENSUALES'!F291</f>
        <v>2.1523507</v>
      </c>
      <c r="L41" s="1">
        <f>'DATOS MENSUALES'!F292</f>
        <v>0.23789699999999997</v>
      </c>
      <c r="M41" s="1">
        <f>'DATOS MENSUALES'!F293</f>
        <v>0.9066816</v>
      </c>
      <c r="N41" s="1">
        <f t="shared" si="12"/>
        <v>28.5477818</v>
      </c>
      <c r="O41" s="10"/>
      <c r="P41" s="60">
        <f t="shared" si="13"/>
        <v>-0.3465293141962472</v>
      </c>
      <c r="Q41" s="60">
        <f t="shared" si="14"/>
        <v>1.6695137726372584</v>
      </c>
      <c r="R41" s="60">
        <f t="shared" si="15"/>
        <v>-1.621307673059985E-05</v>
      </c>
      <c r="S41" s="60">
        <f t="shared" si="16"/>
        <v>-0.6664352921398068</v>
      </c>
      <c r="T41" s="60">
        <f t="shared" si="17"/>
        <v>1.4072812784950381</v>
      </c>
      <c r="U41" s="60">
        <f t="shared" si="18"/>
        <v>-1.114339673240902</v>
      </c>
      <c r="V41" s="60">
        <f t="shared" si="19"/>
        <v>0.8027714821472081</v>
      </c>
      <c r="W41" s="60">
        <f t="shared" si="20"/>
        <v>0.580169940277032</v>
      </c>
      <c r="X41" s="60">
        <f t="shared" si="21"/>
        <v>0.08152072094862457</v>
      </c>
      <c r="Y41" s="60">
        <f t="shared" si="22"/>
        <v>-0.0013879112719328774</v>
      </c>
      <c r="Z41" s="60">
        <f t="shared" si="23"/>
        <v>-0.8986625467709006</v>
      </c>
      <c r="AA41" s="60">
        <f t="shared" si="24"/>
        <v>3.6023189810317272E-06</v>
      </c>
      <c r="AB41" s="60">
        <f t="shared" si="25"/>
        <v>0.5212720101337046</v>
      </c>
    </row>
    <row r="42" spans="1:28" ht="12.75">
      <c r="A42" s="12" t="s">
        <v>52</v>
      </c>
      <c r="B42" s="1">
        <f>'DATOS MENSUALES'!F294</f>
        <v>1.1619003</v>
      </c>
      <c r="C42" s="1">
        <f>'DATOS MENSUALES'!F295</f>
        <v>1.0417022</v>
      </c>
      <c r="D42" s="1">
        <f>'DATOS MENSUALES'!F296</f>
        <v>0.4205088</v>
      </c>
      <c r="E42" s="1">
        <f>'DATOS MENSUALES'!F297</f>
        <v>0.8792196000000001</v>
      </c>
      <c r="F42" s="1">
        <f>'DATOS MENSUALES'!F298</f>
        <v>0.8272047</v>
      </c>
      <c r="G42" s="1">
        <f>'DATOS MENSUALES'!F299</f>
        <v>3.3036905</v>
      </c>
      <c r="H42" s="1">
        <f>'DATOS MENSUALES'!F300</f>
        <v>4.5936687</v>
      </c>
      <c r="I42" s="1">
        <f>'DATOS MENSUALES'!F301</f>
        <v>5.453382599999999</v>
      </c>
      <c r="J42" s="1">
        <f>'DATOS MENSUALES'!F302</f>
        <v>3.5129472</v>
      </c>
      <c r="K42" s="1">
        <f>'DATOS MENSUALES'!F303</f>
        <v>1.9624993000000002</v>
      </c>
      <c r="L42" s="1">
        <f>'DATOS MENSUALES'!F304</f>
        <v>0.3979492</v>
      </c>
      <c r="M42" s="1">
        <f>'DATOS MENSUALES'!F305</f>
        <v>2.157165</v>
      </c>
      <c r="N42" s="1">
        <f t="shared" si="12"/>
        <v>25.711838099999998</v>
      </c>
      <c r="O42" s="10"/>
      <c r="P42" s="60">
        <f t="shared" si="13"/>
        <v>-0.10674020758501479</v>
      </c>
      <c r="Q42" s="60">
        <f t="shared" si="14"/>
        <v>-0.4057787950734392</v>
      </c>
      <c r="R42" s="60">
        <f t="shared" si="15"/>
        <v>-4.141852110145915</v>
      </c>
      <c r="S42" s="60">
        <f t="shared" si="16"/>
        <v>-1.9587098032944406</v>
      </c>
      <c r="T42" s="60">
        <f t="shared" si="17"/>
        <v>-8.957728503920775</v>
      </c>
      <c r="U42" s="60">
        <f t="shared" si="18"/>
        <v>0.0008344950725487399</v>
      </c>
      <c r="V42" s="60">
        <f t="shared" si="19"/>
        <v>3.348217887282354</v>
      </c>
      <c r="W42" s="60">
        <f t="shared" si="20"/>
        <v>7.891341688869085</v>
      </c>
      <c r="X42" s="60">
        <f t="shared" si="21"/>
        <v>0.05357686147775216</v>
      </c>
      <c r="Y42" s="60">
        <f t="shared" si="22"/>
        <v>-0.027379051163340096</v>
      </c>
      <c r="Z42" s="60">
        <f t="shared" si="23"/>
        <v>-0.5215798182048095</v>
      </c>
      <c r="AA42" s="60">
        <f t="shared" si="24"/>
        <v>2.0281895000415786</v>
      </c>
      <c r="AB42" s="60">
        <f t="shared" si="25"/>
        <v>-8.379570343251629</v>
      </c>
    </row>
    <row r="43" spans="1:28" ht="12.75">
      <c r="A43" s="12" t="s">
        <v>53</v>
      </c>
      <c r="B43" s="1">
        <f>'DATOS MENSUALES'!F306</f>
        <v>2.8468264000000003</v>
      </c>
      <c r="C43" s="1">
        <f>'DATOS MENSUALES'!F307</f>
        <v>3.7997058999999997</v>
      </c>
      <c r="D43" s="1">
        <f>'DATOS MENSUALES'!F308</f>
        <v>2.720079</v>
      </c>
      <c r="E43" s="1">
        <f>'DATOS MENSUALES'!F309</f>
        <v>8.6188761</v>
      </c>
      <c r="F43" s="1">
        <f>'DATOS MENSUALES'!F310</f>
        <v>14.382403199999999</v>
      </c>
      <c r="G43" s="1">
        <f>'DATOS MENSUALES'!F311</f>
        <v>8.6589295</v>
      </c>
      <c r="H43" s="1">
        <f>'DATOS MENSUALES'!F312</f>
        <v>11.1018537</v>
      </c>
      <c r="I43" s="1">
        <f>'DATOS MENSUALES'!F313</f>
        <v>10.189004</v>
      </c>
      <c r="J43" s="1">
        <f>'DATOS MENSUALES'!F314</f>
        <v>6.778935800000001</v>
      </c>
      <c r="K43" s="1">
        <f>'DATOS MENSUALES'!F315</f>
        <v>4.5900086</v>
      </c>
      <c r="L43" s="1">
        <f>'DATOS MENSUALES'!F316</f>
        <v>2.2937577000000005</v>
      </c>
      <c r="M43" s="1">
        <f>'DATOS MENSUALES'!F317</f>
        <v>1.3987052000000002</v>
      </c>
      <c r="N43" s="1">
        <f t="shared" si="12"/>
        <v>77.3790851</v>
      </c>
      <c r="O43" s="10"/>
      <c r="P43" s="60">
        <f t="shared" si="13"/>
        <v>1.7740424629017342</v>
      </c>
      <c r="Q43" s="60">
        <f t="shared" si="14"/>
        <v>8.213871759587503</v>
      </c>
      <c r="R43" s="60">
        <f t="shared" si="15"/>
        <v>0.33370952588831265</v>
      </c>
      <c r="S43" s="60">
        <f t="shared" si="16"/>
        <v>273.16568452044004</v>
      </c>
      <c r="T43" s="60">
        <f t="shared" si="17"/>
        <v>1512.3119545086229</v>
      </c>
      <c r="U43" s="60">
        <f t="shared" si="18"/>
        <v>161.82394696472934</v>
      </c>
      <c r="V43" s="60">
        <f t="shared" si="19"/>
        <v>512.8081184666182</v>
      </c>
      <c r="W43" s="60">
        <f t="shared" si="20"/>
        <v>304.3493139547043</v>
      </c>
      <c r="X43" s="60">
        <f t="shared" si="21"/>
        <v>48.34689588876116</v>
      </c>
      <c r="Y43" s="60">
        <f t="shared" si="22"/>
        <v>12.586118711137404</v>
      </c>
      <c r="Z43" s="60">
        <f t="shared" si="23"/>
        <v>1.2980603420791745</v>
      </c>
      <c r="AA43" s="60">
        <f t="shared" si="24"/>
        <v>0.13059630830695584</v>
      </c>
      <c r="AB43" s="60">
        <f t="shared" si="25"/>
        <v>122290.59197950576</v>
      </c>
    </row>
    <row r="44" spans="1:28" ht="12.75">
      <c r="A44" s="12" t="s">
        <v>54</v>
      </c>
      <c r="B44" s="1">
        <f>'DATOS MENSUALES'!F318</f>
        <v>3.6842216</v>
      </c>
      <c r="C44" s="1">
        <f>'DATOS MENSUALES'!F319</f>
        <v>3.6443168999999997</v>
      </c>
      <c r="D44" s="1">
        <f>'DATOS MENSUALES'!F320</f>
        <v>2.7459432</v>
      </c>
      <c r="E44" s="1">
        <f>'DATOS MENSUALES'!F321</f>
        <v>3.677428</v>
      </c>
      <c r="F44" s="1">
        <f>'DATOS MENSUALES'!F322</f>
        <v>4.3109245000000005</v>
      </c>
      <c r="G44" s="1">
        <f>'DATOS MENSUALES'!F323</f>
        <v>4.4648835</v>
      </c>
      <c r="H44" s="1">
        <f>'DATOS MENSUALES'!F324</f>
        <v>4.233988500000001</v>
      </c>
      <c r="I44" s="1">
        <f>'DATOS MENSUALES'!F325</f>
        <v>3.3852832</v>
      </c>
      <c r="J44" s="1">
        <f>'DATOS MENSUALES'!F326</f>
        <v>3.9714975</v>
      </c>
      <c r="K44" s="1">
        <f>'DATOS MENSUALES'!F327</f>
        <v>1.908795</v>
      </c>
      <c r="L44" s="1">
        <f>'DATOS MENSUALES'!F328</f>
        <v>0.6152063999999999</v>
      </c>
      <c r="M44" s="1">
        <f>'DATOS MENSUALES'!F329</f>
        <v>0.842415</v>
      </c>
      <c r="N44" s="1">
        <f t="shared" si="12"/>
        <v>37.4849033</v>
      </c>
      <c r="O44" s="10"/>
      <c r="P44" s="60">
        <f t="shared" si="13"/>
        <v>8.589429950851272</v>
      </c>
      <c r="Q44" s="60">
        <f t="shared" si="14"/>
        <v>6.458518936243709</v>
      </c>
      <c r="R44" s="60">
        <f t="shared" si="15"/>
        <v>0.37244952950072985</v>
      </c>
      <c r="S44" s="60">
        <f t="shared" si="16"/>
        <v>3.7024243410400053</v>
      </c>
      <c r="T44" s="60">
        <f t="shared" si="17"/>
        <v>2.7847585789122435</v>
      </c>
      <c r="U44" s="60">
        <f t="shared" si="18"/>
        <v>1.9782648113690136</v>
      </c>
      <c r="V44" s="60">
        <f t="shared" si="19"/>
        <v>1.4673261133759183</v>
      </c>
      <c r="W44" s="60">
        <f t="shared" si="20"/>
        <v>-0.0004600203866798652</v>
      </c>
      <c r="X44" s="60">
        <f t="shared" si="21"/>
        <v>0.5833063319623184</v>
      </c>
      <c r="Y44" s="60">
        <f t="shared" si="22"/>
        <v>-0.04477732649985462</v>
      </c>
      <c r="Z44" s="60">
        <f t="shared" si="23"/>
        <v>-0.20298800440799322</v>
      </c>
      <c r="AA44" s="60">
        <f t="shared" si="24"/>
        <v>-0.00011719666504237163</v>
      </c>
      <c r="AB44" s="60">
        <f t="shared" si="25"/>
        <v>924.5574846065153</v>
      </c>
    </row>
    <row r="45" spans="1:28" ht="12.75">
      <c r="A45" s="12" t="s">
        <v>55</v>
      </c>
      <c r="B45" s="1">
        <f>'DATOS MENSUALES'!F330</f>
        <v>1.8673476</v>
      </c>
      <c r="C45" s="1">
        <f>'DATOS MENSUALES'!F331</f>
        <v>9.4115475</v>
      </c>
      <c r="D45" s="1">
        <f>'DATOS MENSUALES'!F332</f>
        <v>3.4511914000000004</v>
      </c>
      <c r="E45" s="1">
        <f>'DATOS MENSUALES'!F333</f>
        <v>2.3246139</v>
      </c>
      <c r="F45" s="1">
        <f>'DATOS MENSUALES'!F334</f>
        <v>2.3785938</v>
      </c>
      <c r="G45" s="1">
        <f>'DATOS MENSUALES'!F335</f>
        <v>4.436139</v>
      </c>
      <c r="H45" s="1">
        <f>'DATOS MENSUALES'!F336</f>
        <v>5.6917488</v>
      </c>
      <c r="I45" s="1">
        <f>'DATOS MENSUALES'!F337</f>
        <v>4.4264475</v>
      </c>
      <c r="J45" s="1">
        <f>'DATOS MENSUALES'!F338</f>
        <v>4.402464</v>
      </c>
      <c r="K45" s="1">
        <f>'DATOS MENSUALES'!F339</f>
        <v>2.0085555</v>
      </c>
      <c r="L45" s="1">
        <f>'DATOS MENSUALES'!F340</f>
        <v>0.34380540000000004</v>
      </c>
      <c r="M45" s="1">
        <f>'DATOS MENSUALES'!F341</f>
        <v>0.4239774</v>
      </c>
      <c r="N45" s="1">
        <f t="shared" si="12"/>
        <v>41.166431800000005</v>
      </c>
      <c r="O45" s="10"/>
      <c r="P45" s="60">
        <f t="shared" si="13"/>
        <v>0.012340146272927626</v>
      </c>
      <c r="Q45" s="60">
        <f t="shared" si="14"/>
        <v>444.1089791517543</v>
      </c>
      <c r="R45" s="60">
        <f t="shared" si="15"/>
        <v>2.8920230075941937</v>
      </c>
      <c r="S45" s="60">
        <f t="shared" si="16"/>
        <v>0.007324442489597887</v>
      </c>
      <c r="T45" s="60">
        <f t="shared" si="17"/>
        <v>-0.14506146478080825</v>
      </c>
      <c r="U45" s="60">
        <f t="shared" si="18"/>
        <v>1.845459134572106</v>
      </c>
      <c r="V45" s="60">
        <f t="shared" si="19"/>
        <v>17.456656415862682</v>
      </c>
      <c r="W45" s="60">
        <f t="shared" si="20"/>
        <v>0.8957541788624046</v>
      </c>
      <c r="X45" s="60">
        <f t="shared" si="21"/>
        <v>2.0315098845014967</v>
      </c>
      <c r="Y45" s="60">
        <f t="shared" si="22"/>
        <v>-0.016648018650949326</v>
      </c>
      <c r="Z45" s="60">
        <f t="shared" si="23"/>
        <v>-0.634066680999548</v>
      </c>
      <c r="AA45" s="60">
        <f t="shared" si="24"/>
        <v>-0.10209292749870531</v>
      </c>
      <c r="AB45" s="60">
        <f t="shared" si="25"/>
        <v>2418.758332879117</v>
      </c>
    </row>
    <row r="46" spans="1:28" ht="12.75">
      <c r="A46" s="12" t="s">
        <v>56</v>
      </c>
      <c r="B46" s="1">
        <f>'DATOS MENSUALES'!F342</f>
        <v>0.9047597000000001</v>
      </c>
      <c r="C46" s="1">
        <f>'DATOS MENSUALES'!F343</f>
        <v>1.2813336</v>
      </c>
      <c r="D46" s="1">
        <f>'DATOS MENSUALES'!F344</f>
        <v>3.2053979999999997</v>
      </c>
      <c r="E46" s="1">
        <f>'DATOS MENSUALES'!F345</f>
        <v>2.1545069000000003</v>
      </c>
      <c r="F46" s="1">
        <f>'DATOS MENSUALES'!F346</f>
        <v>2.5108728</v>
      </c>
      <c r="G46" s="1">
        <f>'DATOS MENSUALES'!F347</f>
        <v>2.72187</v>
      </c>
      <c r="H46" s="1">
        <f>'DATOS MENSUALES'!F348</f>
        <v>4.7357706</v>
      </c>
      <c r="I46" s="1">
        <f>'DATOS MENSUALES'!F349</f>
        <v>4.7434156000000005</v>
      </c>
      <c r="J46" s="1">
        <f>'DATOS MENSUALES'!F350</f>
        <v>6.98027</v>
      </c>
      <c r="K46" s="1">
        <f>'DATOS MENSUALES'!F351</f>
        <v>4.7916836</v>
      </c>
      <c r="L46" s="1">
        <f>'DATOS MENSUALES'!F352</f>
        <v>2.5909615</v>
      </c>
      <c r="M46" s="1">
        <f>'DATOS MENSUALES'!F353</f>
        <v>2.4595993</v>
      </c>
      <c r="N46" s="1">
        <f t="shared" si="12"/>
        <v>39.0804416</v>
      </c>
      <c r="O46" s="10"/>
      <c r="P46" s="60">
        <f t="shared" si="13"/>
        <v>-0.39142320116628</v>
      </c>
      <c r="Q46" s="60">
        <f t="shared" si="14"/>
        <v>-0.125530367661308</v>
      </c>
      <c r="R46" s="60">
        <f t="shared" si="15"/>
        <v>1.6386123709147162</v>
      </c>
      <c r="S46" s="60">
        <f t="shared" si="16"/>
        <v>1.399231019700845E-05</v>
      </c>
      <c r="T46" s="60">
        <f t="shared" si="17"/>
        <v>-0.06076984461836379</v>
      </c>
      <c r="U46" s="60">
        <f t="shared" si="18"/>
        <v>-0.11598094329193384</v>
      </c>
      <c r="V46" s="60">
        <f t="shared" si="19"/>
        <v>4.395821324725461</v>
      </c>
      <c r="W46" s="60">
        <f t="shared" si="20"/>
        <v>2.1017600942239323</v>
      </c>
      <c r="X46" s="60">
        <f t="shared" si="21"/>
        <v>56.81394603720659</v>
      </c>
      <c r="Y46" s="60">
        <f t="shared" si="22"/>
        <v>16.151817161930826</v>
      </c>
      <c r="Z46" s="60">
        <f t="shared" si="23"/>
        <v>2.674352933542223</v>
      </c>
      <c r="AA46" s="60">
        <f t="shared" si="24"/>
        <v>3.8569458785175597</v>
      </c>
      <c r="AB46" s="60">
        <f t="shared" si="25"/>
        <v>1457.2944676462914</v>
      </c>
    </row>
    <row r="47" spans="1:28" ht="12.75">
      <c r="A47" s="12" t="s">
        <v>57</v>
      </c>
      <c r="B47" s="1">
        <f>'DATOS MENSUALES'!F354</f>
        <v>2.460291</v>
      </c>
      <c r="C47" s="1">
        <f>'DATOS MENSUALES'!F355</f>
        <v>2.1277811</v>
      </c>
      <c r="D47" s="1">
        <f>'DATOS MENSUALES'!F356</f>
        <v>0.482274</v>
      </c>
      <c r="E47" s="1">
        <f>'DATOS MENSUALES'!F357</f>
        <v>7.210566</v>
      </c>
      <c r="F47" s="1">
        <f>'DATOS MENSUALES'!F358</f>
        <v>6.124608</v>
      </c>
      <c r="G47" s="1">
        <f>'DATOS MENSUALES'!F359</f>
        <v>5.101785</v>
      </c>
      <c r="H47" s="1">
        <f>'DATOS MENSUALES'!F360</f>
        <v>3.3488597999999996</v>
      </c>
      <c r="I47" s="1">
        <f>'DATOS MENSUALES'!F361</f>
        <v>2.9598719</v>
      </c>
      <c r="J47" s="1">
        <f>'DATOS MENSUALES'!F362</f>
        <v>2.4998992</v>
      </c>
      <c r="K47" s="1">
        <f>'DATOS MENSUALES'!F363</f>
        <v>1.6264312</v>
      </c>
      <c r="L47" s="1">
        <f>'DATOS MENSUALES'!F364</f>
        <v>0.3387054</v>
      </c>
      <c r="M47" s="1">
        <f>'DATOS MENSUALES'!F365</f>
        <v>0.5180750000000001</v>
      </c>
      <c r="N47" s="1">
        <f t="shared" si="12"/>
        <v>34.799147600000005</v>
      </c>
      <c r="O47" s="10"/>
      <c r="P47" s="60">
        <f t="shared" si="13"/>
        <v>0.5595358957667176</v>
      </c>
      <c r="Q47" s="60">
        <f t="shared" si="14"/>
        <v>0.041328908534410035</v>
      </c>
      <c r="R47" s="60">
        <f t="shared" si="15"/>
        <v>-3.6821060224433997</v>
      </c>
      <c r="S47" s="60">
        <f t="shared" si="16"/>
        <v>131.10859821233427</v>
      </c>
      <c r="T47" s="60">
        <f t="shared" si="17"/>
        <v>33.40432932264432</v>
      </c>
      <c r="U47" s="60">
        <f t="shared" si="18"/>
        <v>6.775321438342673</v>
      </c>
      <c r="V47" s="60">
        <f t="shared" si="19"/>
        <v>0.015853512118117967</v>
      </c>
      <c r="W47" s="60">
        <f t="shared" si="20"/>
        <v>-0.12696536134635</v>
      </c>
      <c r="X47" s="60">
        <f t="shared" si="21"/>
        <v>-0.2573341368641394</v>
      </c>
      <c r="Y47" s="60">
        <f t="shared" si="22"/>
        <v>-0.25904189220371815</v>
      </c>
      <c r="Z47" s="60">
        <f t="shared" si="23"/>
        <v>-0.6454261228532232</v>
      </c>
      <c r="AA47" s="60">
        <f t="shared" si="24"/>
        <v>-0.05201086974755546</v>
      </c>
      <c r="AB47" s="60">
        <f t="shared" si="25"/>
        <v>351.32284271409355</v>
      </c>
    </row>
    <row r="48" spans="1:28" ht="12.75">
      <c r="A48" s="12" t="s">
        <v>58</v>
      </c>
      <c r="B48" s="1">
        <f>'DATOS MENSUALES'!F366</f>
        <v>0.34747439999999996</v>
      </c>
      <c r="C48" s="1">
        <f>'DATOS MENSUALES'!F367</f>
        <v>2.2291152</v>
      </c>
      <c r="D48" s="1">
        <f>'DATOS MENSUALES'!F368</f>
        <v>1.3692069</v>
      </c>
      <c r="E48" s="1">
        <f>'DATOS MENSUALES'!F369</f>
        <v>1.0652072000000001</v>
      </c>
      <c r="F48" s="1">
        <f>'DATOS MENSUALES'!F370</f>
        <v>1.5669699000000001</v>
      </c>
      <c r="G48" s="1">
        <f>'DATOS MENSUALES'!F371</f>
        <v>1.3201244</v>
      </c>
      <c r="H48" s="1">
        <f>'DATOS MENSUALES'!F372</f>
        <v>0.5351980000000001</v>
      </c>
      <c r="I48" s="1">
        <f>'DATOS MENSUALES'!F373</f>
        <v>3.3209437</v>
      </c>
      <c r="J48" s="1">
        <f>'DATOS MENSUALES'!F374</f>
        <v>2.3646176</v>
      </c>
      <c r="K48" s="1">
        <f>'DATOS MENSUALES'!F375</f>
        <v>4.8599483</v>
      </c>
      <c r="L48" s="1">
        <f>'DATOS MENSUALES'!F376</f>
        <v>2.3449776</v>
      </c>
      <c r="M48" s="1">
        <f>'DATOS MENSUALES'!F377</f>
        <v>1.2366004</v>
      </c>
      <c r="N48" s="1">
        <f t="shared" si="12"/>
        <v>22.560383599999998</v>
      </c>
      <c r="O48" s="10"/>
      <c r="P48" s="60">
        <f t="shared" si="13"/>
        <v>-2.1406405575878464</v>
      </c>
      <c r="Q48" s="60">
        <f t="shared" si="14"/>
        <v>0.08935985195031755</v>
      </c>
      <c r="R48" s="60">
        <f t="shared" si="15"/>
        <v>-0.28391736487459823</v>
      </c>
      <c r="S48" s="60">
        <f t="shared" si="16"/>
        <v>-1.2086394475595355</v>
      </c>
      <c r="T48" s="60">
        <f t="shared" si="17"/>
        <v>-2.3902849527705707</v>
      </c>
      <c r="U48" s="60">
        <f t="shared" si="18"/>
        <v>-6.745042471717798</v>
      </c>
      <c r="V48" s="60">
        <f t="shared" si="19"/>
        <v>-16.825410629310984</v>
      </c>
      <c r="W48" s="60">
        <f t="shared" si="20"/>
        <v>-0.0028352552377384497</v>
      </c>
      <c r="X48" s="60">
        <f t="shared" si="21"/>
        <v>-0.45892620634836295</v>
      </c>
      <c r="Y48" s="60">
        <f t="shared" si="22"/>
        <v>17.496048508151258</v>
      </c>
      <c r="Z48" s="60">
        <f t="shared" si="23"/>
        <v>1.4896280468377483</v>
      </c>
      <c r="AA48" s="60">
        <f t="shared" si="24"/>
        <v>0.041152342963325254</v>
      </c>
      <c r="AB48" s="60">
        <f t="shared" si="25"/>
        <v>-139.2010597195704</v>
      </c>
    </row>
    <row r="49" spans="1:28" ht="12.75">
      <c r="A49" s="12" t="s">
        <v>59</v>
      </c>
      <c r="B49" s="1">
        <f>'DATOS MENSUALES'!F378</f>
        <v>1.0053288</v>
      </c>
      <c r="C49" s="1">
        <f>'DATOS MENSUALES'!F379</f>
        <v>1.3643775</v>
      </c>
      <c r="D49" s="1">
        <f>'DATOS MENSUALES'!F380</f>
        <v>1.3209819999999999</v>
      </c>
      <c r="E49" s="1">
        <f>'DATOS MENSUALES'!F381</f>
        <v>1.1207079</v>
      </c>
      <c r="F49" s="1">
        <f>'DATOS MENSUALES'!F382</f>
        <v>2.7856265000000002</v>
      </c>
      <c r="G49" s="1">
        <f>'DATOS MENSUALES'!F383</f>
        <v>7.045484999999999</v>
      </c>
      <c r="H49" s="1">
        <f>'DATOS MENSUALES'!F384</f>
        <v>2.762263</v>
      </c>
      <c r="I49" s="1">
        <f>'DATOS MENSUALES'!F385</f>
        <v>1.3585044</v>
      </c>
      <c r="J49" s="1">
        <f>'DATOS MENSUALES'!F386</f>
        <v>2.1055146</v>
      </c>
      <c r="K49" s="1">
        <f>'DATOS MENSUALES'!F387</f>
        <v>1.0242573</v>
      </c>
      <c r="L49" s="1">
        <f>'DATOS MENSUALES'!F388</f>
        <v>0.9531969999999998</v>
      </c>
      <c r="M49" s="1">
        <f>'DATOS MENSUALES'!F389</f>
        <v>0.8492364000000001</v>
      </c>
      <c r="N49" s="1">
        <f t="shared" si="12"/>
        <v>23.695480399999997</v>
      </c>
      <c r="O49" s="10"/>
      <c r="P49" s="60">
        <f t="shared" si="13"/>
        <v>-0.25115945695121045</v>
      </c>
      <c r="Q49" s="60">
        <f t="shared" si="14"/>
        <v>-0.07285774067610194</v>
      </c>
      <c r="R49" s="60">
        <f t="shared" si="15"/>
        <v>-0.35111134256879745</v>
      </c>
      <c r="S49" s="60">
        <f t="shared" si="16"/>
        <v>-1.0293892718451632</v>
      </c>
      <c r="T49" s="60">
        <f t="shared" si="17"/>
        <v>-0.001659810503062301</v>
      </c>
      <c r="U49" s="60">
        <f t="shared" si="18"/>
        <v>56.44377240920947</v>
      </c>
      <c r="V49" s="60">
        <f t="shared" si="19"/>
        <v>-0.03772479366781041</v>
      </c>
      <c r="W49" s="60">
        <f t="shared" si="20"/>
        <v>-9.313680445996985</v>
      </c>
      <c r="X49" s="60">
        <f t="shared" si="21"/>
        <v>-1.0941475333197</v>
      </c>
      <c r="Y49" s="60">
        <f t="shared" si="22"/>
        <v>-1.904960989248042</v>
      </c>
      <c r="Z49" s="60">
        <f t="shared" si="23"/>
        <v>-0.015570854425905263</v>
      </c>
      <c r="AA49" s="60">
        <f t="shared" si="24"/>
        <v>-7.470208552047982E-05</v>
      </c>
      <c r="AB49" s="60">
        <f t="shared" si="25"/>
        <v>-66.30723571208145</v>
      </c>
    </row>
    <row r="50" spans="1:28" ht="12.75">
      <c r="A50" s="12" t="s">
        <v>60</v>
      </c>
      <c r="B50" s="1">
        <f>'DATOS MENSUALES'!F390</f>
        <v>1.5869288</v>
      </c>
      <c r="C50" s="1">
        <f>'DATOS MENSUALES'!F391</f>
        <v>1.6983956</v>
      </c>
      <c r="D50" s="1">
        <f>'DATOS MENSUALES'!F392</f>
        <v>1.2500059</v>
      </c>
      <c r="E50" s="1">
        <f>'DATOS MENSUALES'!F393</f>
        <v>6.8485228</v>
      </c>
      <c r="F50" s="1">
        <f>'DATOS MENSUALES'!F394</f>
        <v>6.409527199999999</v>
      </c>
      <c r="G50" s="1">
        <f>'DATOS MENSUALES'!F395</f>
        <v>4.2958107000000005</v>
      </c>
      <c r="H50" s="1">
        <f>'DATOS MENSUALES'!F396</f>
        <v>2.000754</v>
      </c>
      <c r="I50" s="1">
        <f>'DATOS MENSUALES'!F397</f>
        <v>3.0815987000000002</v>
      </c>
      <c r="J50" s="1">
        <f>'DATOS MENSUALES'!F398</f>
        <v>4.9703168</v>
      </c>
      <c r="K50" s="1">
        <f>'DATOS MENSUALES'!F399</f>
        <v>4.30755</v>
      </c>
      <c r="L50" s="1">
        <f>'DATOS MENSUALES'!F400</f>
        <v>2.0765691</v>
      </c>
      <c r="M50" s="1">
        <f>'DATOS MENSUALES'!F401</f>
        <v>0.750443</v>
      </c>
      <c r="N50" s="1">
        <f t="shared" si="12"/>
        <v>39.2764226</v>
      </c>
      <c r="O50" s="10"/>
      <c r="P50" s="60">
        <f t="shared" si="13"/>
        <v>-0.00012006325073677832</v>
      </c>
      <c r="Q50" s="60">
        <f t="shared" si="14"/>
        <v>-0.000585203423512456</v>
      </c>
      <c r="R50" s="60">
        <f t="shared" si="15"/>
        <v>-0.4681039499370093</v>
      </c>
      <c r="S50" s="60">
        <f t="shared" si="16"/>
        <v>105.0279743202999</v>
      </c>
      <c r="T50" s="60">
        <f t="shared" si="17"/>
        <v>43.077457202471145</v>
      </c>
      <c r="U50" s="60">
        <f t="shared" si="18"/>
        <v>1.2817707973476675</v>
      </c>
      <c r="V50" s="60">
        <f t="shared" si="19"/>
        <v>-1.3197532796640896</v>
      </c>
      <c r="W50" s="60">
        <f t="shared" si="20"/>
        <v>-0.05525412851139141</v>
      </c>
      <c r="X50" s="60">
        <f t="shared" si="21"/>
        <v>6.172355321537339</v>
      </c>
      <c r="Y50" s="60">
        <f t="shared" si="22"/>
        <v>8.535356772527583</v>
      </c>
      <c r="Z50" s="60">
        <f t="shared" si="23"/>
        <v>0.6668515456484403</v>
      </c>
      <c r="AA50" s="60">
        <f t="shared" si="24"/>
        <v>-0.0027978042092415647</v>
      </c>
      <c r="AB50" s="60">
        <f t="shared" si="25"/>
        <v>1534.181379652222</v>
      </c>
    </row>
    <row r="51" spans="1:28" ht="12.75">
      <c r="A51" s="12" t="s">
        <v>61</v>
      </c>
      <c r="B51" s="1">
        <f>'DATOS MENSUALES'!F402</f>
        <v>1.5803004</v>
      </c>
      <c r="C51" s="1">
        <f>'DATOS MENSUALES'!F403</f>
        <v>2.0395760000000003</v>
      </c>
      <c r="D51" s="1">
        <f>'DATOS MENSUALES'!F404</f>
        <v>2.6871405</v>
      </c>
      <c r="E51" s="1">
        <f>'DATOS MENSUALES'!F405</f>
        <v>1.5402048000000002</v>
      </c>
      <c r="F51" s="1">
        <f>'DATOS MENSUALES'!F406</f>
        <v>1.640485</v>
      </c>
      <c r="G51" s="1">
        <f>'DATOS MENSUALES'!F407</f>
        <v>6.7161629000000005</v>
      </c>
      <c r="H51" s="1">
        <f>'DATOS MENSUALES'!F408</f>
        <v>3.1416705</v>
      </c>
      <c r="I51" s="1">
        <f>'DATOS MENSUALES'!F409</f>
        <v>1.769238</v>
      </c>
      <c r="J51" s="1">
        <f>'DATOS MENSUALES'!F410</f>
        <v>3.8208124000000003</v>
      </c>
      <c r="K51" s="1">
        <f>'DATOS MENSUALES'!F411</f>
        <v>2.6006454000000003</v>
      </c>
      <c r="L51" s="1">
        <f>'DATOS MENSUALES'!F412</f>
        <v>1.4826274000000002</v>
      </c>
      <c r="M51" s="1">
        <f>'DATOS MENSUALES'!F413</f>
        <v>1.017897</v>
      </c>
      <c r="N51" s="1">
        <f t="shared" si="12"/>
        <v>30.036760300000008</v>
      </c>
      <c r="O51" s="10"/>
      <c r="P51" s="60">
        <f t="shared" si="13"/>
        <v>-0.00017525221889335956</v>
      </c>
      <c r="Q51" s="60">
        <f t="shared" si="14"/>
        <v>0.017081069385987108</v>
      </c>
      <c r="R51" s="60">
        <f t="shared" si="15"/>
        <v>0.28839014097729654</v>
      </c>
      <c r="S51" s="60">
        <f t="shared" si="16"/>
        <v>-0.2055932508952277</v>
      </c>
      <c r="T51" s="60">
        <f t="shared" si="17"/>
        <v>-2.01729239064408</v>
      </c>
      <c r="U51" s="60">
        <f t="shared" si="18"/>
        <v>43.118734826714245</v>
      </c>
      <c r="V51" s="60">
        <f t="shared" si="19"/>
        <v>8.53207811452327E-05</v>
      </c>
      <c r="W51" s="60">
        <f t="shared" si="20"/>
        <v>-4.854630143089105</v>
      </c>
      <c r="X51" s="60">
        <f t="shared" si="21"/>
        <v>0.32121036082360954</v>
      </c>
      <c r="Y51" s="60">
        <f t="shared" si="22"/>
        <v>0.03818720592409236</v>
      </c>
      <c r="Z51" s="60">
        <f t="shared" si="23"/>
        <v>0.021886094958890292</v>
      </c>
      <c r="AA51" s="60">
        <f t="shared" si="24"/>
        <v>0.0020264398741934664</v>
      </c>
      <c r="AB51" s="60">
        <f t="shared" si="25"/>
        <v>12.068536535601002</v>
      </c>
    </row>
    <row r="52" spans="1:28" ht="12.75">
      <c r="A52" s="12" t="s">
        <v>62</v>
      </c>
      <c r="B52" s="1">
        <f>'DATOS MENSUALES'!F414</f>
        <v>0.7746583</v>
      </c>
      <c r="C52" s="1">
        <f>'DATOS MENSUALES'!F415</f>
        <v>1.5050280000000003</v>
      </c>
      <c r="D52" s="1">
        <f>'DATOS MENSUALES'!F416</f>
        <v>0.815295</v>
      </c>
      <c r="E52" s="1">
        <f>'DATOS MENSUALES'!F417</f>
        <v>0.3152547</v>
      </c>
      <c r="F52" s="1">
        <f>'DATOS MENSUALES'!F418</f>
        <v>0.34125</v>
      </c>
      <c r="G52" s="1">
        <f>'DATOS MENSUALES'!F419</f>
        <v>0.7730682</v>
      </c>
      <c r="H52" s="1">
        <f>'DATOS MENSUALES'!F420</f>
        <v>1.0937364</v>
      </c>
      <c r="I52" s="1">
        <f>'DATOS MENSUALES'!F421</f>
        <v>4.5740994</v>
      </c>
      <c r="J52" s="1">
        <f>'DATOS MENSUALES'!F422</f>
        <v>2.4768203</v>
      </c>
      <c r="K52" s="1">
        <f>'DATOS MENSUALES'!F423</f>
        <v>1.8393989999999998</v>
      </c>
      <c r="L52" s="1">
        <f>'DATOS MENSUALES'!F424</f>
        <v>0.9292799999999999</v>
      </c>
      <c r="M52" s="1">
        <f>'DATOS MENSUALES'!F425</f>
        <v>0.9630719999999999</v>
      </c>
      <c r="N52" s="1">
        <f t="shared" si="12"/>
        <v>16.4009613</v>
      </c>
      <c r="O52" s="10"/>
      <c r="P52" s="60">
        <f t="shared" si="13"/>
        <v>-0.6396202744398528</v>
      </c>
      <c r="Q52" s="60">
        <f t="shared" si="14"/>
        <v>-0.021256639904768164</v>
      </c>
      <c r="R52" s="60">
        <f t="shared" si="15"/>
        <v>-1.7766696955446084</v>
      </c>
      <c r="S52" s="60">
        <f t="shared" si="16"/>
        <v>-5.980552207459807</v>
      </c>
      <c r="T52" s="60">
        <f t="shared" si="17"/>
        <v>-16.83186952752143</v>
      </c>
      <c r="U52" s="60">
        <f t="shared" si="18"/>
        <v>-14.463915375905184</v>
      </c>
      <c r="V52" s="60">
        <f t="shared" si="19"/>
        <v>-8.04701856023342</v>
      </c>
      <c r="W52" s="60">
        <f t="shared" si="20"/>
        <v>1.3736300973330147</v>
      </c>
      <c r="X52" s="60">
        <f t="shared" si="21"/>
        <v>-0.28637418452720964</v>
      </c>
      <c r="Y52" s="60">
        <f t="shared" si="22"/>
        <v>-0.076493748825599</v>
      </c>
      <c r="Z52" s="60">
        <f t="shared" si="23"/>
        <v>-0.020487128040194598</v>
      </c>
      <c r="AA52" s="60">
        <f t="shared" si="24"/>
        <v>0.0003689084819935593</v>
      </c>
      <c r="AB52" s="60">
        <f t="shared" si="25"/>
        <v>-1459.053605251166</v>
      </c>
    </row>
    <row r="53" spans="1:28" ht="12.75">
      <c r="A53" s="12" t="s">
        <v>63</v>
      </c>
      <c r="B53" s="1">
        <f>'DATOS MENSUALES'!F426</f>
        <v>0.6719414</v>
      </c>
      <c r="C53" s="1">
        <f>'DATOS MENSUALES'!F427</f>
        <v>1.1492586</v>
      </c>
      <c r="D53" s="1">
        <f>'DATOS MENSUALES'!F428</f>
        <v>0.1091909</v>
      </c>
      <c r="E53" s="1">
        <f>'DATOS MENSUALES'!F429</f>
        <v>0.4024613</v>
      </c>
      <c r="F53" s="1">
        <f>'DATOS MENSUALES'!F430</f>
        <v>0.6772802</v>
      </c>
      <c r="G53" s="1">
        <f>'DATOS MENSUALES'!F431</f>
        <v>0.5952768</v>
      </c>
      <c r="H53" s="1">
        <f>'DATOS MENSUALES'!F432</f>
        <v>0.8794669</v>
      </c>
      <c r="I53" s="1">
        <f>'DATOS MENSUALES'!F433</f>
        <v>0.7834506</v>
      </c>
      <c r="J53" s="1">
        <f>'DATOS MENSUALES'!F434</f>
        <v>0.5675250000000001</v>
      </c>
      <c r="K53" s="1">
        <f>'DATOS MENSUALES'!F435</f>
        <v>0.5827941999999999</v>
      </c>
      <c r="L53" s="1">
        <f>'DATOS MENSUALES'!F436</f>
        <v>0.21639380000000003</v>
      </c>
      <c r="M53" s="1">
        <f>'DATOS MENSUALES'!F437</f>
        <v>0.5512169</v>
      </c>
      <c r="N53" s="1">
        <f t="shared" si="12"/>
        <v>7.186256599999999</v>
      </c>
      <c r="O53" s="10"/>
      <c r="P53" s="60">
        <f t="shared" si="13"/>
        <v>-0.8967346181631031</v>
      </c>
      <c r="Q53" s="60">
        <f t="shared" si="14"/>
        <v>-0.2533731665001123</v>
      </c>
      <c r="R53" s="60">
        <f t="shared" si="15"/>
        <v>-7.047696133753195</v>
      </c>
      <c r="S53" s="60">
        <f t="shared" si="16"/>
        <v>-5.159319845531904</v>
      </c>
      <c r="T53" s="60">
        <f t="shared" si="17"/>
        <v>-11.041101413264471</v>
      </c>
      <c r="U53" s="60">
        <f t="shared" si="18"/>
        <v>-17.86691278243744</v>
      </c>
      <c r="V53" s="60">
        <f t="shared" si="19"/>
        <v>-10.914161907524646</v>
      </c>
      <c r="W53" s="60">
        <f t="shared" si="20"/>
        <v>-19.227899305340742</v>
      </c>
      <c r="X53" s="60">
        <f t="shared" si="21"/>
        <v>-16.943616447255707</v>
      </c>
      <c r="Y53" s="60">
        <f t="shared" si="22"/>
        <v>-4.750972997110713</v>
      </c>
      <c r="Z53" s="60">
        <f t="shared" si="23"/>
        <v>-0.960085424856781</v>
      </c>
      <c r="AA53" s="60">
        <f t="shared" si="24"/>
        <v>-0.03935091336930787</v>
      </c>
      <c r="AB53" s="60">
        <f t="shared" si="25"/>
        <v>-8686.838976182045</v>
      </c>
    </row>
    <row r="54" spans="1:28" ht="12.75">
      <c r="A54" s="12" t="s">
        <v>64</v>
      </c>
      <c r="B54" s="1">
        <f>'DATOS MENSUALES'!F438</f>
        <v>1.7658375</v>
      </c>
      <c r="C54" s="1">
        <f>'DATOS MENSUALES'!F439</f>
        <v>1.5598169</v>
      </c>
      <c r="D54" s="1">
        <f>'DATOS MENSUALES'!F440</f>
        <v>2.0004207</v>
      </c>
      <c r="E54" s="1">
        <f>'DATOS MENSUALES'!F441</f>
        <v>4.5282432</v>
      </c>
      <c r="F54" s="1">
        <f>'DATOS MENSUALES'!F442</f>
        <v>5.4979815</v>
      </c>
      <c r="G54" s="1">
        <f>'DATOS MENSUALES'!F443</f>
        <v>2.6282243999999997</v>
      </c>
      <c r="H54" s="1">
        <f>'DATOS MENSUALES'!F444</f>
        <v>2.067995</v>
      </c>
      <c r="I54" s="1">
        <f>'DATOS MENSUALES'!F445</f>
        <v>4.7023005</v>
      </c>
      <c r="J54" s="1">
        <f>'DATOS MENSUALES'!F446</f>
        <v>2.8538541</v>
      </c>
      <c r="K54" s="1">
        <f>'DATOS MENSUALES'!F447</f>
        <v>3.2061015</v>
      </c>
      <c r="L54" s="1">
        <f>'DATOS MENSUALES'!F448</f>
        <v>1.0447366</v>
      </c>
      <c r="M54" s="1">
        <f>'DATOS MENSUALES'!F449</f>
        <v>0.870458</v>
      </c>
      <c r="N54" s="1">
        <f t="shared" si="12"/>
        <v>32.725969899999996</v>
      </c>
      <c r="O54" s="10"/>
      <c r="P54" s="60">
        <f t="shared" si="13"/>
        <v>0.0021755628571960206</v>
      </c>
      <c r="Q54" s="60">
        <f t="shared" si="14"/>
        <v>-0.010974031251049787</v>
      </c>
      <c r="R54" s="60">
        <f t="shared" si="15"/>
        <v>-1.7649691495846294E-05</v>
      </c>
      <c r="S54" s="60">
        <f t="shared" si="16"/>
        <v>13.786593371675641</v>
      </c>
      <c r="T54" s="60">
        <f t="shared" si="17"/>
        <v>17.453685967649562</v>
      </c>
      <c r="U54" s="60">
        <f t="shared" si="18"/>
        <v>-0.19644594923146622</v>
      </c>
      <c r="V54" s="60">
        <f t="shared" si="19"/>
        <v>-1.0916196740938513</v>
      </c>
      <c r="W54" s="60">
        <f t="shared" si="20"/>
        <v>1.9058018097322351</v>
      </c>
      <c r="X54" s="60">
        <f t="shared" si="21"/>
        <v>-0.02245121807188991</v>
      </c>
      <c r="Y54" s="60">
        <f t="shared" si="22"/>
        <v>0.8364422715800769</v>
      </c>
      <c r="Z54" s="60">
        <f t="shared" si="23"/>
        <v>-0.0039571541175033136</v>
      </c>
      <c r="AA54" s="60">
        <f t="shared" si="24"/>
        <v>-9.121627426718166E-06</v>
      </c>
      <c r="AB54" s="60">
        <f t="shared" si="25"/>
        <v>123.72846678500514</v>
      </c>
    </row>
    <row r="55" spans="1:28" ht="12.75">
      <c r="A55" s="12" t="s">
        <v>65</v>
      </c>
      <c r="B55" s="1">
        <f>'DATOS MENSUALES'!F450</f>
        <v>1.0806779999999998</v>
      </c>
      <c r="C55" s="1">
        <f>'DATOS MENSUALES'!F451</f>
        <v>1.1049975</v>
      </c>
      <c r="D55" s="1">
        <f>'DATOS MENSUALES'!F452</f>
        <v>0.8828372</v>
      </c>
      <c r="E55" s="1">
        <f>'DATOS MENSUALES'!F453</f>
        <v>3.09474</v>
      </c>
      <c r="F55" s="1">
        <f>'DATOS MENSUALES'!F454</f>
        <v>2.936648</v>
      </c>
      <c r="G55" s="1">
        <f>'DATOS MENSUALES'!F455</f>
        <v>4.042801</v>
      </c>
      <c r="H55" s="1">
        <f>'DATOS MENSUALES'!F456</f>
        <v>8.5882915</v>
      </c>
      <c r="I55" s="1">
        <f>'DATOS MENSUALES'!F457</f>
        <v>3.1640836</v>
      </c>
      <c r="J55" s="1">
        <f>'DATOS MENSUALES'!F458</f>
        <v>6.433142999999999</v>
      </c>
      <c r="K55" s="1">
        <f>'DATOS MENSUALES'!F459</f>
        <v>4.9258132</v>
      </c>
      <c r="L55" s="1">
        <f>'DATOS MENSUALES'!F460</f>
        <v>2.6272488000000003</v>
      </c>
      <c r="M55" s="1">
        <f>'DATOS MENSUALES'!F461</f>
        <v>1.0326313</v>
      </c>
      <c r="N55" s="1">
        <f t="shared" si="12"/>
        <v>39.913913099999995</v>
      </c>
      <c r="O55" s="10"/>
      <c r="P55" s="60">
        <f t="shared" si="13"/>
        <v>-0.17149383066358417</v>
      </c>
      <c r="Q55" s="60">
        <f t="shared" si="14"/>
        <v>-0.3103468423277293</v>
      </c>
      <c r="R55" s="60">
        <f t="shared" si="15"/>
        <v>-1.4957016822624214</v>
      </c>
      <c r="S55" s="60">
        <f t="shared" si="16"/>
        <v>0.8967619663562661</v>
      </c>
      <c r="T55" s="60">
        <f t="shared" si="17"/>
        <v>3.471358247869371E-05</v>
      </c>
      <c r="U55" s="60">
        <f t="shared" si="18"/>
        <v>0.5785463821033229</v>
      </c>
      <c r="V55" s="60">
        <f t="shared" si="19"/>
        <v>165.52743515074607</v>
      </c>
      <c r="W55" s="60">
        <f t="shared" si="20"/>
        <v>-0.026569008807792456</v>
      </c>
      <c r="X55" s="60">
        <f t="shared" si="21"/>
        <v>35.84502313304648</v>
      </c>
      <c r="Y55" s="60">
        <f t="shared" si="22"/>
        <v>18.861807027096862</v>
      </c>
      <c r="Z55" s="60">
        <f t="shared" si="23"/>
        <v>2.889627391566985</v>
      </c>
      <c r="AA55" s="60">
        <f t="shared" si="24"/>
        <v>0.0028199050511614095</v>
      </c>
      <c r="AB55" s="60">
        <f t="shared" si="25"/>
        <v>1802.899284154051</v>
      </c>
    </row>
    <row r="56" spans="1:28" ht="12.75">
      <c r="A56" s="12" t="s">
        <v>66</v>
      </c>
      <c r="B56" s="1">
        <f>'DATOS MENSUALES'!F462</f>
        <v>0.7337855999999999</v>
      </c>
      <c r="C56" s="1">
        <f>'DATOS MENSUALES'!F463</f>
        <v>0.5704595</v>
      </c>
      <c r="D56" s="1">
        <f>'DATOS MENSUALES'!F464</f>
        <v>3.8083598999999997</v>
      </c>
      <c r="E56" s="1">
        <f>'DATOS MENSUALES'!F465</f>
        <v>1.822824</v>
      </c>
      <c r="F56" s="1">
        <f>'DATOS MENSUALES'!F466</f>
        <v>9.9018895</v>
      </c>
      <c r="G56" s="1">
        <f>'DATOS MENSUALES'!F467</f>
        <v>11.228965299999999</v>
      </c>
      <c r="H56" s="1">
        <f>'DATOS MENSUALES'!F468</f>
        <v>5.92881</v>
      </c>
      <c r="I56" s="1">
        <f>'DATOS MENSUALES'!F469</f>
        <v>8.2714019</v>
      </c>
      <c r="J56" s="1">
        <f>'DATOS MENSUALES'!F470</f>
        <v>5.3488876</v>
      </c>
      <c r="K56" s="1">
        <f>'DATOS MENSUALES'!F471</f>
        <v>3.5278464000000005</v>
      </c>
      <c r="L56" s="1">
        <f>'DATOS MENSUALES'!F472</f>
        <v>2.2055952000000003</v>
      </c>
      <c r="M56" s="1">
        <f>'DATOS MENSUALES'!F473</f>
        <v>1.159216</v>
      </c>
      <c r="N56" s="1">
        <f t="shared" si="12"/>
        <v>54.5080409</v>
      </c>
      <c r="O56" s="10"/>
      <c r="P56" s="60">
        <f t="shared" si="13"/>
        <v>-0.735033506881831</v>
      </c>
      <c r="Q56" s="60">
        <f t="shared" si="14"/>
        <v>-1.7785110408554752</v>
      </c>
      <c r="R56" s="60">
        <f t="shared" si="15"/>
        <v>5.657858918155812</v>
      </c>
      <c r="S56" s="60">
        <f t="shared" si="16"/>
        <v>-0.029100418247963417</v>
      </c>
      <c r="T56" s="60">
        <f t="shared" si="17"/>
        <v>342.6859114837659</v>
      </c>
      <c r="U56" s="60">
        <f t="shared" si="18"/>
        <v>515.7381060961936</v>
      </c>
      <c r="V56" s="60">
        <f t="shared" si="19"/>
        <v>22.693142447834326</v>
      </c>
      <c r="W56" s="60">
        <f t="shared" si="20"/>
        <v>111.2099142477228</v>
      </c>
      <c r="X56" s="60">
        <f t="shared" si="21"/>
        <v>10.836803105230999</v>
      </c>
      <c r="Y56" s="60">
        <f t="shared" si="22"/>
        <v>2.0192467847160795</v>
      </c>
      <c r="Z56" s="60">
        <f t="shared" si="23"/>
        <v>1.0080836161398483</v>
      </c>
      <c r="AA56" s="60">
        <f t="shared" si="24"/>
        <v>0.019219516584963073</v>
      </c>
      <c r="AB56" s="60">
        <f t="shared" si="25"/>
        <v>19173.642926484943</v>
      </c>
    </row>
    <row r="57" spans="1:28" ht="12.75">
      <c r="A57" s="12" t="s">
        <v>67</v>
      </c>
      <c r="B57" s="1">
        <f>'DATOS MENSUALES'!F474</f>
        <v>3.9309172</v>
      </c>
      <c r="C57" s="1">
        <f>'DATOS MENSUALES'!F475</f>
        <v>2.4552318</v>
      </c>
      <c r="D57" s="1">
        <f>'DATOS MENSUALES'!F476</f>
        <v>3.2021292</v>
      </c>
      <c r="E57" s="1">
        <f>'DATOS MENSUALES'!F477</f>
        <v>1.532386</v>
      </c>
      <c r="F57" s="1">
        <f>'DATOS MENSUALES'!F478</f>
        <v>0.0329212</v>
      </c>
      <c r="G57" s="1">
        <f>'DATOS MENSUALES'!F479</f>
        <v>1.0815165000000002</v>
      </c>
      <c r="H57" s="1">
        <f>'DATOS MENSUALES'!F480</f>
        <v>0.21230339999999998</v>
      </c>
      <c r="I57" s="1">
        <f>'DATOS MENSUALES'!F481</f>
        <v>1.2335144</v>
      </c>
      <c r="J57" s="1">
        <f>'DATOS MENSUALES'!F482</f>
        <v>0.7320278</v>
      </c>
      <c r="K57" s="1">
        <f>'DATOS MENSUALES'!F483</f>
        <v>3.0019324000000003</v>
      </c>
      <c r="L57" s="1">
        <f>'DATOS MENSUALES'!F484</f>
        <v>1.4523753</v>
      </c>
      <c r="M57" s="1">
        <f>'DATOS MENSUALES'!F485</f>
        <v>0.8464612</v>
      </c>
      <c r="N57" s="1">
        <f t="shared" si="12"/>
        <v>19.713716400000003</v>
      </c>
      <c r="O57" s="10"/>
      <c r="P57" s="60">
        <f t="shared" si="13"/>
        <v>12.082379625999806</v>
      </c>
      <c r="Q57" s="60">
        <f t="shared" si="14"/>
        <v>0.3050822341579595</v>
      </c>
      <c r="R57" s="60">
        <f t="shared" si="15"/>
        <v>1.6250201930047545</v>
      </c>
      <c r="S57" s="60">
        <f t="shared" si="16"/>
        <v>-0.21387282347794884</v>
      </c>
      <c r="T57" s="60">
        <f t="shared" si="17"/>
        <v>-23.667233900532484</v>
      </c>
      <c r="U57" s="60">
        <f t="shared" si="18"/>
        <v>-9.636763715436851</v>
      </c>
      <c r="V57" s="60">
        <f t="shared" si="19"/>
        <v>-24.021083781141844</v>
      </c>
      <c r="W57" s="60">
        <f t="shared" si="20"/>
        <v>-11.074123871147751</v>
      </c>
      <c r="X57" s="60">
        <f t="shared" si="21"/>
        <v>-13.892072570715031</v>
      </c>
      <c r="Y57" s="60">
        <f t="shared" si="22"/>
        <v>0.402005648284367</v>
      </c>
      <c r="Z57" s="60">
        <f t="shared" si="23"/>
        <v>0.015525352076163502</v>
      </c>
      <c r="AA57" s="60">
        <f t="shared" si="24"/>
        <v>-9.046395132036255E-05</v>
      </c>
      <c r="AB57" s="60">
        <f t="shared" si="25"/>
        <v>-517.639476918562</v>
      </c>
    </row>
    <row r="58" spans="1:28" ht="12.75">
      <c r="A58" s="12" t="s">
        <v>68</v>
      </c>
      <c r="B58" s="1">
        <f>'DATOS MENSUALES'!F486</f>
        <v>1.2481872</v>
      </c>
      <c r="C58" s="1">
        <f>'DATOS MENSUALES'!F487</f>
        <v>1.4732949</v>
      </c>
      <c r="D58" s="1">
        <f>'DATOS MENSUALES'!F488</f>
        <v>0.32886000000000004</v>
      </c>
      <c r="E58" s="1">
        <f>'DATOS MENSUALES'!F489</f>
        <v>0.2896664</v>
      </c>
      <c r="F58" s="1">
        <f>'DATOS MENSUALES'!F490</f>
        <v>0.7480199999999999</v>
      </c>
      <c r="G58" s="1">
        <f>'DATOS MENSUALES'!F491</f>
        <v>1.2043845</v>
      </c>
      <c r="H58" s="1">
        <f>'DATOS MENSUALES'!F492</f>
        <v>2.2303274</v>
      </c>
      <c r="I58" s="1">
        <f>'DATOS MENSUALES'!F493</f>
        <v>1.4455648</v>
      </c>
      <c r="J58" s="1">
        <f>'DATOS MENSUALES'!F494</f>
        <v>1.9313408</v>
      </c>
      <c r="K58" s="1">
        <f>'DATOS MENSUALES'!F495</f>
        <v>1.2587553</v>
      </c>
      <c r="L58" s="1">
        <f>'DATOS MENSUALES'!F496</f>
        <v>0.7427568</v>
      </c>
      <c r="M58" s="1">
        <f>'DATOS MENSUALES'!F497</f>
        <v>0.8077014</v>
      </c>
      <c r="N58" s="1">
        <f t="shared" si="12"/>
        <v>13.708859500000003</v>
      </c>
      <c r="O58" s="10"/>
      <c r="P58" s="60">
        <f t="shared" si="13"/>
        <v>-0.05844472778311902</v>
      </c>
      <c r="Q58" s="60">
        <f t="shared" si="14"/>
        <v>-0.029430606000779364</v>
      </c>
      <c r="R58" s="60">
        <f t="shared" si="15"/>
        <v>-4.892195307716715</v>
      </c>
      <c r="S58" s="60">
        <f t="shared" si="16"/>
        <v>-6.237058540215044</v>
      </c>
      <c r="T58" s="60">
        <f t="shared" si="17"/>
        <v>-10.021907369127087</v>
      </c>
      <c r="U58" s="60">
        <f t="shared" si="18"/>
        <v>-8.062064064192539</v>
      </c>
      <c r="V58" s="60">
        <f t="shared" si="19"/>
        <v>-0.6524352626406159</v>
      </c>
      <c r="W58" s="60">
        <f t="shared" si="20"/>
        <v>-8.204688932396344</v>
      </c>
      <c r="X58" s="60">
        <f t="shared" si="21"/>
        <v>-1.7480350614211795</v>
      </c>
      <c r="Y58" s="60">
        <f t="shared" si="22"/>
        <v>-1.0155035598202693</v>
      </c>
      <c r="Z58" s="60">
        <f t="shared" si="23"/>
        <v>-0.09743194305336861</v>
      </c>
      <c r="AA58" s="60">
        <f t="shared" si="24"/>
        <v>-0.0005853411669169411</v>
      </c>
      <c r="AB58" s="60">
        <f t="shared" si="25"/>
        <v>-2764.112670518941</v>
      </c>
    </row>
    <row r="59" spans="1:28" ht="12.75">
      <c r="A59" s="12" t="s">
        <v>69</v>
      </c>
      <c r="B59" s="1">
        <f>'DATOS MENSUALES'!F498</f>
        <v>0.5296746</v>
      </c>
      <c r="C59" s="1">
        <f>'DATOS MENSUALES'!F499</f>
        <v>0.4172595</v>
      </c>
      <c r="D59" s="1">
        <f>'DATOS MENSUALES'!F500</f>
        <v>3.596293</v>
      </c>
      <c r="E59" s="1">
        <f>'DATOS MENSUALES'!F501</f>
        <v>2.2747509999999997</v>
      </c>
      <c r="F59" s="1">
        <f>'DATOS MENSUALES'!F502</f>
        <v>5.146331</v>
      </c>
      <c r="G59" s="1">
        <f>'DATOS MENSUALES'!F503</f>
        <v>3.6045627</v>
      </c>
      <c r="H59" s="1">
        <f>'DATOS MENSUALES'!F504</f>
        <v>2.1745152</v>
      </c>
      <c r="I59" s="1">
        <f>'DATOS MENSUALES'!F505</f>
        <v>3.0517617</v>
      </c>
      <c r="J59" s="1">
        <f>'DATOS MENSUALES'!F506</f>
        <v>2.0968516999999998</v>
      </c>
      <c r="K59" s="1">
        <f>'DATOS MENSUALES'!F507</f>
        <v>1.115367</v>
      </c>
      <c r="L59" s="1">
        <f>'DATOS MENSUALES'!F508</f>
        <v>0.4694052</v>
      </c>
      <c r="M59" s="1">
        <f>'DATOS MENSUALES'!F509</f>
        <v>0.9474974999999999</v>
      </c>
      <c r="N59" s="1">
        <f t="shared" si="12"/>
        <v>25.424270099999998</v>
      </c>
      <c r="O59" s="10"/>
      <c r="P59" s="60">
        <f t="shared" si="13"/>
        <v>-1.3550546677029442</v>
      </c>
      <c r="Q59" s="60">
        <f t="shared" si="14"/>
        <v>-2.5420740424548103</v>
      </c>
      <c r="R59" s="60">
        <f t="shared" si="15"/>
        <v>3.868680496691509</v>
      </c>
      <c r="S59" s="60">
        <f t="shared" si="16"/>
        <v>0.003007254019555071</v>
      </c>
      <c r="T59" s="60">
        <f t="shared" si="17"/>
        <v>11.274144215617401</v>
      </c>
      <c r="U59" s="60">
        <f t="shared" si="18"/>
        <v>0.06163900858730081</v>
      </c>
      <c r="V59" s="60">
        <f t="shared" si="19"/>
        <v>-0.7866672709920921</v>
      </c>
      <c r="W59" s="60">
        <f t="shared" si="20"/>
        <v>-0.06928324953576753</v>
      </c>
      <c r="X59" s="60">
        <f t="shared" si="21"/>
        <v>-1.121975477192017</v>
      </c>
      <c r="Y59" s="60">
        <f t="shared" si="22"/>
        <v>-1.515048937787709</v>
      </c>
      <c r="Z59" s="60">
        <f t="shared" si="23"/>
        <v>-0.3946436612522511</v>
      </c>
      <c r="AA59" s="60">
        <f t="shared" si="24"/>
        <v>0.00017698727738759171</v>
      </c>
      <c r="AB59" s="60">
        <f t="shared" si="25"/>
        <v>-12.466372101882431</v>
      </c>
    </row>
    <row r="60" spans="1:28" ht="12.75">
      <c r="A60" s="12" t="s">
        <v>70</v>
      </c>
      <c r="B60" s="1">
        <f>'DATOS MENSUALES'!F510</f>
        <v>1.9781632</v>
      </c>
      <c r="C60" s="1">
        <f>'DATOS MENSUALES'!F511</f>
        <v>3.6220362</v>
      </c>
      <c r="D60" s="1">
        <f>'DATOS MENSUALES'!F512</f>
        <v>2.0462013</v>
      </c>
      <c r="E60" s="1">
        <f>'DATOS MENSUALES'!F513</f>
        <v>1.8465696</v>
      </c>
      <c r="F60" s="1">
        <f>'DATOS MENSUALES'!F514</f>
        <v>1.3062553000000001</v>
      </c>
      <c r="G60" s="1">
        <f>'DATOS MENSUALES'!F515</f>
        <v>1.0290591</v>
      </c>
      <c r="H60" s="1">
        <f>'DATOS MENSUALES'!F516</f>
        <v>2.6926487999999997</v>
      </c>
      <c r="I60" s="1">
        <f>'DATOS MENSUALES'!F517</f>
        <v>2.4594443999999998</v>
      </c>
      <c r="J60" s="1">
        <f>'DATOS MENSUALES'!F518</f>
        <v>2.9669816</v>
      </c>
      <c r="K60" s="1">
        <f>'DATOS MENSUALES'!F519</f>
        <v>1.9982615999999997</v>
      </c>
      <c r="L60" s="1">
        <f>'DATOS MENSUALES'!F520</f>
        <v>2.953493</v>
      </c>
      <c r="M60" s="1">
        <f>'DATOS MENSUALES'!F521</f>
        <v>1.2908678999999998</v>
      </c>
      <c r="N60" s="1">
        <f t="shared" si="12"/>
        <v>26.189981999999997</v>
      </c>
      <c r="O60" s="10"/>
      <c r="P60" s="60">
        <f t="shared" si="13"/>
        <v>0.039967132966159766</v>
      </c>
      <c r="Q60" s="60">
        <f t="shared" si="14"/>
        <v>6.2294678510953805</v>
      </c>
      <c r="R60" s="60">
        <f t="shared" si="15"/>
        <v>7.697082179001896E-06</v>
      </c>
      <c r="S60" s="60">
        <f t="shared" si="16"/>
        <v>-0.022867681238575913</v>
      </c>
      <c r="T60" s="60">
        <f t="shared" si="17"/>
        <v>-4.078909016375428</v>
      </c>
      <c r="U60" s="60">
        <f t="shared" si="18"/>
        <v>-10.367135270409507</v>
      </c>
      <c r="V60" s="60">
        <f t="shared" si="19"/>
        <v>-0.06642922062989941</v>
      </c>
      <c r="W60" s="60">
        <f t="shared" si="20"/>
        <v>-1.0091307500817712</v>
      </c>
      <c r="X60" s="60">
        <f t="shared" si="21"/>
        <v>-0.004825021561729131</v>
      </c>
      <c r="Y60" s="60">
        <f t="shared" si="22"/>
        <v>-0.018743740160998768</v>
      </c>
      <c r="Z60" s="60">
        <f t="shared" si="23"/>
        <v>5.364752501254209</v>
      </c>
      <c r="AA60" s="60">
        <f t="shared" si="24"/>
        <v>0.063767855068865</v>
      </c>
      <c r="AB60" s="60">
        <f t="shared" si="25"/>
        <v>-3.745535682548344</v>
      </c>
    </row>
    <row r="61" spans="1:28" ht="12.75">
      <c r="A61" s="12" t="s">
        <v>71</v>
      </c>
      <c r="B61" s="1">
        <f>'DATOS MENSUALES'!F522</f>
        <v>1.3706466000000002</v>
      </c>
      <c r="C61" s="1">
        <f>'DATOS MENSUALES'!F523</f>
        <v>1.139349</v>
      </c>
      <c r="D61" s="1">
        <f>'DATOS MENSUALES'!F524</f>
        <v>2.000376</v>
      </c>
      <c r="E61" s="1">
        <f>'DATOS MENSUALES'!F525</f>
        <v>1.3168484999999999</v>
      </c>
      <c r="F61" s="1">
        <f>'DATOS MENSUALES'!F526</f>
        <v>1.3744053</v>
      </c>
      <c r="G61" s="1">
        <f>'DATOS MENSUALES'!F527</f>
        <v>0.7344413999999999</v>
      </c>
      <c r="H61" s="1">
        <f>'DATOS MENSUALES'!F528</f>
        <v>1.7606421</v>
      </c>
      <c r="I61" s="1">
        <f>'DATOS MENSUALES'!F529</f>
        <v>0.930188</v>
      </c>
      <c r="J61" s="1">
        <f>'DATOS MENSUALES'!F530</f>
        <v>2.396249</v>
      </c>
      <c r="K61" s="1">
        <f>'DATOS MENSUALES'!F531</f>
        <v>2.645457</v>
      </c>
      <c r="L61" s="1">
        <f>'DATOS MENSUALES'!F532</f>
        <v>1.3385872</v>
      </c>
      <c r="M61" s="1">
        <f>'DATOS MENSUALES'!F533</f>
        <v>0.6974992</v>
      </c>
      <c r="N61" s="1">
        <f t="shared" si="12"/>
        <v>17.7046893</v>
      </c>
      <c r="O61" s="10"/>
      <c r="P61" s="60">
        <f t="shared" si="13"/>
        <v>-0.01873951349464203</v>
      </c>
      <c r="Q61" s="60">
        <f t="shared" si="14"/>
        <v>-0.265464325406713</v>
      </c>
      <c r="R61" s="60">
        <f t="shared" si="15"/>
        <v>-1.7740752462330915E-05</v>
      </c>
      <c r="S61" s="60">
        <f t="shared" si="16"/>
        <v>-0.5384817518149384</v>
      </c>
      <c r="T61" s="60">
        <f t="shared" si="17"/>
        <v>-3.578919629380648</v>
      </c>
      <c r="U61" s="60">
        <f t="shared" si="18"/>
        <v>-15.162792495054767</v>
      </c>
      <c r="V61" s="60">
        <f t="shared" si="19"/>
        <v>-2.3900058272262776</v>
      </c>
      <c r="W61" s="60">
        <f t="shared" si="20"/>
        <v>-16.23830574646552</v>
      </c>
      <c r="X61" s="60">
        <f t="shared" si="21"/>
        <v>-0.40475062494718067</v>
      </c>
      <c r="Y61" s="60">
        <f t="shared" si="22"/>
        <v>0.055550712379752</v>
      </c>
      <c r="Z61" s="60">
        <f t="shared" si="23"/>
        <v>0.002497703513337314</v>
      </c>
      <c r="AA61" s="60">
        <f t="shared" si="24"/>
        <v>-0.007284790214959405</v>
      </c>
      <c r="AB61" s="60">
        <f t="shared" si="25"/>
        <v>-1011.5317017187613</v>
      </c>
    </row>
    <row r="62" spans="1:28" ht="12.75">
      <c r="A62" s="12" t="s">
        <v>72</v>
      </c>
      <c r="B62" s="1">
        <f>'DATOS MENSUALES'!F534</f>
        <v>0.852164</v>
      </c>
      <c r="C62" s="1">
        <f>'DATOS MENSUALES'!F535</f>
        <v>3.3642998</v>
      </c>
      <c r="D62" s="1">
        <f>'DATOS MENSUALES'!F536</f>
        <v>1.7908722</v>
      </c>
      <c r="E62" s="1">
        <f>'DATOS MENSUALES'!F537</f>
        <v>2.076432</v>
      </c>
      <c r="F62" s="1">
        <f>'DATOS MENSUALES'!F538</f>
        <v>2.0659167</v>
      </c>
      <c r="G62" s="1">
        <f>'DATOS MENSUALES'!F539</f>
        <v>7.265882000000001</v>
      </c>
      <c r="H62" s="1">
        <f>'DATOS MENSUALES'!F540</f>
        <v>4.9778108</v>
      </c>
      <c r="I62" s="1">
        <f>'DATOS MENSUALES'!F541</f>
        <v>8.1077948</v>
      </c>
      <c r="J62" s="1">
        <f>'DATOS MENSUALES'!F542</f>
        <v>5.2964313</v>
      </c>
      <c r="K62" s="1">
        <f>'DATOS MENSUALES'!F543</f>
        <v>4.126325</v>
      </c>
      <c r="L62" s="1">
        <f>'DATOS MENSUALES'!F544</f>
        <v>2.3616922000000002</v>
      </c>
      <c r="M62" s="1">
        <f>'DATOS MENSUALES'!F545</f>
        <v>1.2468628</v>
      </c>
      <c r="N62" s="1">
        <f t="shared" si="12"/>
        <v>43.532483600000006</v>
      </c>
      <c r="O62" s="10"/>
      <c r="P62" s="60">
        <f t="shared" si="13"/>
        <v>-0.48207049330340235</v>
      </c>
      <c r="Q62" s="60">
        <f t="shared" si="14"/>
        <v>3.961262120820644</v>
      </c>
      <c r="R62" s="60">
        <f t="shared" si="15"/>
        <v>-0.013075000773216949</v>
      </c>
      <c r="S62" s="60">
        <f t="shared" si="16"/>
        <v>-0.00015727066884944975</v>
      </c>
      <c r="T62" s="60">
        <f t="shared" si="17"/>
        <v>-0.5887124728264109</v>
      </c>
      <c r="U62" s="60">
        <f t="shared" si="18"/>
        <v>66.74253054570174</v>
      </c>
      <c r="V62" s="60">
        <f t="shared" si="19"/>
        <v>6.646409357194446</v>
      </c>
      <c r="W62" s="60">
        <f t="shared" si="20"/>
        <v>100.24109374612114</v>
      </c>
      <c r="X62" s="60">
        <f t="shared" si="21"/>
        <v>10.084283820076923</v>
      </c>
      <c r="Y62" s="60">
        <f t="shared" si="22"/>
        <v>6.460092025646185</v>
      </c>
      <c r="Z62" s="60">
        <f t="shared" si="23"/>
        <v>1.5559936463523232</v>
      </c>
      <c r="AA62" s="60">
        <f t="shared" si="24"/>
        <v>0.04493222776026657</v>
      </c>
      <c r="AB62" s="60">
        <f t="shared" si="25"/>
        <v>3936.455143267484</v>
      </c>
    </row>
    <row r="63" spans="1:28" ht="12.75">
      <c r="A63" s="12" t="s">
        <v>73</v>
      </c>
      <c r="B63" s="1">
        <f>'DATOS MENSUALES'!F546</f>
        <v>0.6363222</v>
      </c>
      <c r="C63" s="1">
        <f>'DATOS MENSUALES'!F547</f>
        <v>1.33032</v>
      </c>
      <c r="D63" s="1">
        <f>'DATOS MENSUALES'!F548</f>
        <v>2.7911409</v>
      </c>
      <c r="E63" s="1">
        <f>'DATOS MENSUALES'!F549</f>
        <v>1.4103438000000001</v>
      </c>
      <c r="F63" s="1">
        <f>'DATOS MENSUALES'!F550</f>
        <v>2.9946615</v>
      </c>
      <c r="G63" s="1">
        <f>'DATOS MENSUALES'!F551</f>
        <v>1.0653281</v>
      </c>
      <c r="H63" s="1">
        <f>'DATOS MENSUALES'!F552</f>
        <v>3.3701999999999996</v>
      </c>
      <c r="I63" s="1">
        <f>'DATOS MENSUALES'!F553</f>
        <v>0.7991676</v>
      </c>
      <c r="J63" s="1">
        <f>'DATOS MENSUALES'!F554</f>
        <v>3.0895546</v>
      </c>
      <c r="K63" s="1">
        <f>'DATOS MENSUALES'!F555</f>
        <v>1.7704119999999999</v>
      </c>
      <c r="L63" s="1">
        <f>'DATOS MENSUALES'!F556</f>
        <v>0.8609681</v>
      </c>
      <c r="M63" s="1">
        <f>'DATOS MENSUALES'!F557</f>
        <v>0.731136</v>
      </c>
      <c r="N63" s="1">
        <f t="shared" si="12"/>
        <v>20.8495548</v>
      </c>
      <c r="O63" s="10"/>
      <c r="P63" s="60">
        <f t="shared" si="13"/>
        <v>-0.9998185291601447</v>
      </c>
      <c r="Q63" s="60">
        <f t="shared" si="14"/>
        <v>-0.09217375145533394</v>
      </c>
      <c r="R63" s="60">
        <f t="shared" si="15"/>
        <v>0.4471424093367456</v>
      </c>
      <c r="S63" s="60">
        <f t="shared" si="16"/>
        <v>-0.3733507940170049</v>
      </c>
      <c r="T63" s="60">
        <f t="shared" si="17"/>
        <v>0.0007445320095535784</v>
      </c>
      <c r="U63" s="60">
        <f t="shared" si="18"/>
        <v>-9.858368388159</v>
      </c>
      <c r="V63" s="60">
        <f t="shared" si="19"/>
        <v>0.020246645606750494</v>
      </c>
      <c r="W63" s="60">
        <f t="shared" si="20"/>
        <v>-18.891469000224088</v>
      </c>
      <c r="X63" s="60">
        <f t="shared" si="21"/>
        <v>-9.993698327816902E-05</v>
      </c>
      <c r="Y63" s="60">
        <f t="shared" si="22"/>
        <v>-0.12017690331428592</v>
      </c>
      <c r="Z63" s="60">
        <f t="shared" si="23"/>
        <v>-0.0399805642993752</v>
      </c>
      <c r="AA63" s="60">
        <f t="shared" si="24"/>
        <v>-0.0041126205392071815</v>
      </c>
      <c r="AB63" s="60">
        <f t="shared" si="25"/>
        <v>-327.5710281762489</v>
      </c>
    </row>
    <row r="64" spans="1:28" ht="12.75">
      <c r="A64" s="12" t="s">
        <v>74</v>
      </c>
      <c r="B64" s="1">
        <f>'DATOS MENSUALES'!F558</f>
        <v>0.844908</v>
      </c>
      <c r="C64" s="1">
        <f>'DATOS MENSUALES'!F559</f>
        <v>1.2312754000000001</v>
      </c>
      <c r="D64" s="1">
        <f>'DATOS MENSUALES'!F560</f>
        <v>1.0774979</v>
      </c>
      <c r="E64" s="1">
        <f>'DATOS MENSUALES'!F561</f>
        <v>0.6852678</v>
      </c>
      <c r="F64" s="1">
        <f>'DATOS MENSUALES'!F562</f>
        <v>1.499136</v>
      </c>
      <c r="G64" s="1">
        <f>'DATOS MENSUALES'!F563</f>
        <v>1.6935788999999999</v>
      </c>
      <c r="H64" s="1">
        <f>'DATOS MENSUALES'!F564</f>
        <v>2.3558021</v>
      </c>
      <c r="I64" s="1">
        <f>'DATOS MENSUALES'!F565</f>
        <v>3.0793536</v>
      </c>
      <c r="J64" s="1">
        <f>'DATOS MENSUALES'!F566</f>
        <v>1.7791332</v>
      </c>
      <c r="K64" s="1">
        <f>'DATOS MENSUALES'!F567</f>
        <v>1.3164093000000001</v>
      </c>
      <c r="L64" s="1">
        <f>'DATOS MENSUALES'!F568</f>
        <v>1.5610979999999999</v>
      </c>
      <c r="M64" s="1">
        <f>'DATOS MENSUALES'!F569</f>
        <v>0.9796971999999999</v>
      </c>
      <c r="N64" s="1">
        <f t="shared" si="12"/>
        <v>18.103157400000004</v>
      </c>
      <c r="O64" s="10"/>
      <c r="P64" s="60">
        <f t="shared" si="13"/>
        <v>-0.4955778894105983</v>
      </c>
      <c r="Q64" s="60">
        <f t="shared" si="14"/>
        <v>-0.16706962032552536</v>
      </c>
      <c r="R64" s="60">
        <f t="shared" si="15"/>
        <v>-0.8545598131801277</v>
      </c>
      <c r="S64" s="60">
        <f t="shared" si="16"/>
        <v>-3.0180862806371307</v>
      </c>
      <c r="T64" s="60">
        <f t="shared" si="17"/>
        <v>-2.7728585384997344</v>
      </c>
      <c r="U64" s="60">
        <f t="shared" si="18"/>
        <v>-3.4839098750097195</v>
      </c>
      <c r="V64" s="60">
        <f t="shared" si="19"/>
        <v>-0.40826230157781157</v>
      </c>
      <c r="W64" s="60">
        <f t="shared" si="20"/>
        <v>-0.05623698672249236</v>
      </c>
      <c r="X64" s="60">
        <f t="shared" si="21"/>
        <v>-2.497893665109346</v>
      </c>
      <c r="Y64" s="60">
        <f t="shared" si="22"/>
        <v>-0.8505900427697967</v>
      </c>
      <c r="Z64" s="60">
        <f t="shared" si="23"/>
        <v>0.0459558468305701</v>
      </c>
      <c r="AA64" s="60">
        <f t="shared" si="24"/>
        <v>0.0006895203484454007</v>
      </c>
      <c r="AB64" s="60">
        <f t="shared" si="25"/>
        <v>-895.792302988138</v>
      </c>
    </row>
    <row r="65" spans="1:28" ht="12.75">
      <c r="A65" s="12" t="s">
        <v>75</v>
      </c>
      <c r="B65" s="1">
        <f>'DATOS MENSUALES'!F570</f>
        <v>2.0532449</v>
      </c>
      <c r="C65" s="1">
        <f>'DATOS MENSUALES'!F571</f>
        <v>1.2401586999999998</v>
      </c>
      <c r="D65" s="1">
        <f>'DATOS MENSUALES'!F572</f>
        <v>0.46118839999999994</v>
      </c>
      <c r="E65" s="1">
        <f>'DATOS MENSUALES'!F573</f>
        <v>1.4819339999999999</v>
      </c>
      <c r="F65" s="1">
        <f>'DATOS MENSUALES'!F574</f>
        <v>2.3290504</v>
      </c>
      <c r="G65" s="1">
        <f>'DATOS MENSUALES'!F575</f>
        <v>1.3138874999999999</v>
      </c>
      <c r="H65" s="1">
        <f>'DATOS MENSUALES'!F576</f>
        <v>3.73246</v>
      </c>
      <c r="I65" s="1">
        <f>'DATOS MENSUALES'!F577</f>
        <v>4.20579</v>
      </c>
      <c r="J65" s="1">
        <f>'DATOS MENSUALES'!F578</f>
        <v>5.1312861000000005</v>
      </c>
      <c r="K65" s="1">
        <f>'DATOS MENSUALES'!F579</f>
        <v>2.550846</v>
      </c>
      <c r="L65" s="1">
        <f>'DATOS MENSUALES'!F580</f>
        <v>2.010288</v>
      </c>
      <c r="M65" s="1">
        <f>'DATOS MENSUALES'!F581</f>
        <v>0.9794556</v>
      </c>
      <c r="N65" s="1">
        <f t="shared" si="12"/>
        <v>27.489589600000002</v>
      </c>
      <c r="O65" s="10"/>
      <c r="P65" s="60">
        <f t="shared" si="13"/>
        <v>0.0725029461861146</v>
      </c>
      <c r="Q65" s="60">
        <f t="shared" si="14"/>
        <v>-0.15911528932958702</v>
      </c>
      <c r="R65" s="60">
        <f t="shared" si="15"/>
        <v>-3.8350109490196926</v>
      </c>
      <c r="S65" s="60">
        <f t="shared" si="16"/>
        <v>-0.27269771785852315</v>
      </c>
      <c r="T65" s="60">
        <f t="shared" si="17"/>
        <v>-0.19008597672704872</v>
      </c>
      <c r="U65" s="60">
        <f t="shared" si="18"/>
        <v>-6.81205859410935</v>
      </c>
      <c r="V65" s="60">
        <f t="shared" si="19"/>
        <v>0.25582177817844837</v>
      </c>
      <c r="W65" s="60">
        <f t="shared" si="20"/>
        <v>0.4106880710961828</v>
      </c>
      <c r="X65" s="60">
        <f t="shared" si="21"/>
        <v>7.9440353748359485</v>
      </c>
      <c r="Y65" s="60">
        <f t="shared" si="22"/>
        <v>0.023627383250790765</v>
      </c>
      <c r="Z65" s="60">
        <f t="shared" si="23"/>
        <v>0.5263009328071195</v>
      </c>
      <c r="AA65" s="60">
        <f t="shared" si="24"/>
        <v>0.0006838788471829535</v>
      </c>
      <c r="AB65" s="60">
        <f t="shared" si="25"/>
        <v>-0.01626964697000297</v>
      </c>
    </row>
    <row r="66" spans="1:28" ht="12.75">
      <c r="A66" s="12" t="s">
        <v>76</v>
      </c>
      <c r="B66" s="1">
        <f>'DATOS MENSUALES'!F582</f>
        <v>0.8443008</v>
      </c>
      <c r="C66" s="1">
        <f>'DATOS MENSUALES'!F583</f>
        <v>0.5247921</v>
      </c>
      <c r="D66" s="1">
        <f>'DATOS MENSUALES'!F584</f>
        <v>0.3963725</v>
      </c>
      <c r="E66" s="1">
        <f>'DATOS MENSUALES'!F585</f>
        <v>0.0953418</v>
      </c>
      <c r="F66" s="1">
        <f>'DATOS MENSUALES'!F586</f>
        <v>2.053298</v>
      </c>
      <c r="G66" s="1">
        <f>'DATOS MENSUALES'!F587</f>
        <v>0.8355206</v>
      </c>
      <c r="H66" s="1">
        <f>'DATOS MENSUALES'!F588</f>
        <v>1.0071432</v>
      </c>
      <c r="I66" s="1">
        <f>'DATOS MENSUALES'!F589</f>
        <v>3.2628306</v>
      </c>
      <c r="J66" s="1">
        <f>'DATOS MENSUALES'!F590</f>
        <v>1.5779442000000001</v>
      </c>
      <c r="K66" s="1">
        <f>'DATOS MENSUALES'!F591</f>
        <v>1.6027578</v>
      </c>
      <c r="L66" s="1">
        <f>'DATOS MENSUALES'!F592</f>
        <v>0.6765943000000001</v>
      </c>
      <c r="M66" s="1">
        <f>'DATOS MENSUALES'!F593</f>
        <v>0.023011200000000002</v>
      </c>
      <c r="N66" s="1">
        <f t="shared" si="12"/>
        <v>12.899907099999998</v>
      </c>
      <c r="O66" s="10"/>
      <c r="P66" s="60">
        <f t="shared" si="13"/>
        <v>-0.49671952496886546</v>
      </c>
      <c r="Q66" s="60">
        <f t="shared" si="14"/>
        <v>-1.9872957648063656</v>
      </c>
      <c r="R66" s="60">
        <f t="shared" si="15"/>
        <v>-4.3314204503637885</v>
      </c>
      <c r="S66" s="60">
        <f t="shared" si="16"/>
        <v>-8.42823884263037</v>
      </c>
      <c r="T66" s="60">
        <f t="shared" si="17"/>
        <v>-0.6157060485565247</v>
      </c>
      <c r="U66" s="60">
        <f t="shared" si="18"/>
        <v>-13.379951535085578</v>
      </c>
      <c r="V66" s="60">
        <f t="shared" si="19"/>
        <v>-9.135932041270078</v>
      </c>
      <c r="W66" s="60">
        <f t="shared" si="20"/>
        <v>-0.007957854228464257</v>
      </c>
      <c r="X66" s="60">
        <f t="shared" si="21"/>
        <v>-3.781953532599465</v>
      </c>
      <c r="Y66" s="60">
        <f t="shared" si="22"/>
        <v>-0.28898685046554884</v>
      </c>
      <c r="Z66" s="60">
        <f t="shared" si="23"/>
        <v>-0.14579201918616047</v>
      </c>
      <c r="AA66" s="60">
        <f t="shared" si="24"/>
        <v>-0.6547429093654066</v>
      </c>
      <c r="AB66" s="60">
        <f t="shared" si="25"/>
        <v>-3270.1795025730594</v>
      </c>
    </row>
    <row r="67" spans="1:28" ht="12.75">
      <c r="A67" s="12" t="s">
        <v>77</v>
      </c>
      <c r="B67" s="1">
        <f>'DATOS MENSUALES'!F594</f>
        <v>0.10731360000000001</v>
      </c>
      <c r="C67" s="1">
        <f>'DATOS MENSUALES'!F595</f>
        <v>2.2667974</v>
      </c>
      <c r="D67" s="1">
        <f>'DATOS MENSUALES'!F596</f>
        <v>6.8001214</v>
      </c>
      <c r="E67" s="1">
        <f>'DATOS MENSUALES'!F597</f>
        <v>3.6596180999999994</v>
      </c>
      <c r="F67" s="1">
        <f>'DATOS MENSUALES'!F598</f>
        <v>1.2166356</v>
      </c>
      <c r="G67" s="1">
        <f>'DATOS MENSUALES'!F599</f>
        <v>1.7708724</v>
      </c>
      <c r="H67" s="1">
        <f>'DATOS MENSUALES'!F600</f>
        <v>1.411545</v>
      </c>
      <c r="I67" s="1">
        <f>'DATOS MENSUALES'!F601</f>
        <v>1.5282981</v>
      </c>
      <c r="J67" s="1">
        <f>'DATOS MENSUALES'!F602</f>
        <v>2.058235</v>
      </c>
      <c r="K67" s="1">
        <f>'DATOS MENSUALES'!F603</f>
        <v>1.4101184999999998</v>
      </c>
      <c r="L67" s="1">
        <f>'DATOS MENSUALES'!F604</f>
        <v>0.7101194</v>
      </c>
      <c r="M67" s="1">
        <f>'DATOS MENSUALES'!F605</f>
        <v>0.23101919999999998</v>
      </c>
      <c r="N67" s="1">
        <f t="shared" si="12"/>
        <v>23.170693699999998</v>
      </c>
      <c r="O67" s="10"/>
      <c r="P67" s="60">
        <f t="shared" si="13"/>
        <v>-3.574194942015059</v>
      </c>
      <c r="Q67" s="60">
        <f t="shared" si="14"/>
        <v>0.1139131836979739</v>
      </c>
      <c r="R67" s="60">
        <f t="shared" si="15"/>
        <v>108.78165331392562</v>
      </c>
      <c r="S67" s="60">
        <f t="shared" si="16"/>
        <v>3.576019367108074</v>
      </c>
      <c r="T67" s="60">
        <f t="shared" si="17"/>
        <v>-4.804490584454093</v>
      </c>
      <c r="U67" s="60">
        <f t="shared" si="18"/>
        <v>-2.977722867484907</v>
      </c>
      <c r="V67" s="60">
        <f t="shared" si="19"/>
        <v>-4.793486419939138</v>
      </c>
      <c r="W67" s="60">
        <f t="shared" si="20"/>
        <v>-7.235875966337744</v>
      </c>
      <c r="X67" s="60">
        <f t="shared" si="21"/>
        <v>-1.2517706430918063</v>
      </c>
      <c r="Y67" s="60">
        <f t="shared" si="22"/>
        <v>-0.6223506468339294</v>
      </c>
      <c r="Z67" s="60">
        <f t="shared" si="23"/>
        <v>-0.11966900083229368</v>
      </c>
      <c r="AA67" s="60">
        <f t="shared" si="24"/>
        <v>-0.2879312809332362</v>
      </c>
      <c r="AB67" s="60">
        <f t="shared" si="25"/>
        <v>-95.58740552798479</v>
      </c>
    </row>
    <row r="68" spans="1:28" ht="12.75">
      <c r="A68" s="12" t="s">
        <v>78</v>
      </c>
      <c r="B68" s="1">
        <f>'DATOS MENSUALES'!F606</f>
        <v>1.6970679</v>
      </c>
      <c r="C68" s="1">
        <f>'DATOS MENSUALES'!F607</f>
        <v>1.2410325</v>
      </c>
      <c r="D68" s="1">
        <f>'DATOS MENSUALES'!F608</f>
        <v>1.4882971999999999</v>
      </c>
      <c r="E68" s="1">
        <f>'DATOS MENSUALES'!F609</f>
        <v>1.154945</v>
      </c>
      <c r="F68" s="1">
        <f>'DATOS MENSUALES'!F610</f>
        <v>2.084736</v>
      </c>
      <c r="G68" s="1">
        <f>'DATOS MENSUALES'!F611</f>
        <v>0.467313</v>
      </c>
      <c r="H68" s="1">
        <f>'DATOS MENSUALES'!F612</f>
        <v>4.4972956</v>
      </c>
      <c r="I68" s="1">
        <f>'DATOS MENSUALES'!F613</f>
        <v>3.264096</v>
      </c>
      <c r="J68" s="1">
        <f>'DATOS MENSUALES'!F614</f>
        <v>2.0468306</v>
      </c>
      <c r="K68" s="1">
        <f>'DATOS MENSUALES'!F615</f>
        <v>1.6136015</v>
      </c>
      <c r="L68" s="1">
        <f>'DATOS MENSUALES'!F616</f>
        <v>0.6934045</v>
      </c>
      <c r="M68" s="1">
        <f>'DATOS MENSUALES'!F617</f>
        <v>0.6044472000000001</v>
      </c>
      <c r="N68" s="1">
        <f t="shared" si="12"/>
        <v>20.853067</v>
      </c>
      <c r="O68" s="10"/>
      <c r="P68" s="60">
        <f t="shared" si="13"/>
        <v>0.00022482440929036458</v>
      </c>
      <c r="Q68" s="60">
        <f t="shared" si="14"/>
        <v>-0.15834679487948236</v>
      </c>
      <c r="R68" s="60">
        <f t="shared" si="15"/>
        <v>-0.155859660824923</v>
      </c>
      <c r="S68" s="60">
        <f t="shared" si="16"/>
        <v>-0.9281858180232432</v>
      </c>
      <c r="T68" s="60">
        <f t="shared" si="17"/>
        <v>-0.5499386570027878</v>
      </c>
      <c r="U68" s="60">
        <f t="shared" si="18"/>
        <v>-20.621094970774866</v>
      </c>
      <c r="V68" s="60">
        <f t="shared" si="19"/>
        <v>2.7419345091963274</v>
      </c>
      <c r="W68" s="60">
        <f t="shared" si="20"/>
        <v>-0.007807497036409901</v>
      </c>
      <c r="X68" s="60">
        <f t="shared" si="21"/>
        <v>-1.2919310186698978</v>
      </c>
      <c r="Y68" s="60">
        <f t="shared" si="22"/>
        <v>-0.2749993032772661</v>
      </c>
      <c r="Z68" s="60">
        <f t="shared" si="23"/>
        <v>-0.13226387195341963</v>
      </c>
      <c r="AA68" s="60">
        <f t="shared" si="24"/>
        <v>-0.023616416148523375</v>
      </c>
      <c r="AB68" s="60">
        <f t="shared" si="25"/>
        <v>-327.0705910470136</v>
      </c>
    </row>
    <row r="69" spans="1:28" ht="12.75">
      <c r="A69" s="12" t="s">
        <v>79</v>
      </c>
      <c r="B69" s="1">
        <f>'DATOS MENSUALES'!F618</f>
        <v>1.7695383</v>
      </c>
      <c r="C69" s="1">
        <f>'DATOS MENSUALES'!F619</f>
        <v>1.441428</v>
      </c>
      <c r="D69" s="1">
        <f>'DATOS MENSUALES'!F620</f>
        <v>0.30422</v>
      </c>
      <c r="E69" s="1">
        <f>'DATOS MENSUALES'!F621</f>
        <v>1.4084712</v>
      </c>
      <c r="F69" s="1">
        <f>'DATOS MENSUALES'!F622</f>
        <v>1.0342118</v>
      </c>
      <c r="G69" s="1">
        <f>'DATOS MENSUALES'!F623</f>
        <v>1.6030958000000002</v>
      </c>
      <c r="H69" s="1">
        <f>'DATOS MENSUALES'!F624</f>
        <v>1.3108656</v>
      </c>
      <c r="I69" s="1">
        <f>'DATOS MENSUALES'!F625</f>
        <v>0.7391226</v>
      </c>
      <c r="J69" s="1">
        <f>'DATOS MENSUALES'!F626</f>
        <v>2.2158486</v>
      </c>
      <c r="K69" s="1">
        <f>'DATOS MENSUALES'!F627</f>
        <v>1.8280677</v>
      </c>
      <c r="L69" s="1">
        <f>'DATOS MENSUALES'!F628</f>
        <v>0.8164186</v>
      </c>
      <c r="M69" s="1">
        <f>'DATOS MENSUALES'!F629</f>
        <v>0.5224427</v>
      </c>
      <c r="N69" s="1">
        <f t="shared" si="12"/>
        <v>14.9937309</v>
      </c>
      <c r="O69" s="10"/>
      <c r="P69" s="60">
        <f t="shared" si="13"/>
        <v>0.0023673455569211766</v>
      </c>
      <c r="Q69" s="60">
        <f t="shared" si="14"/>
        <v>-0.039516540015846605</v>
      </c>
      <c r="R69" s="60">
        <f t="shared" si="15"/>
        <v>-5.1083275337658955</v>
      </c>
      <c r="S69" s="60">
        <f t="shared" si="16"/>
        <v>-0.37627117779690455</v>
      </c>
      <c r="T69" s="60">
        <f t="shared" si="17"/>
        <v>-6.5372625078470525</v>
      </c>
      <c r="U69" s="60">
        <f t="shared" si="18"/>
        <v>-4.145715737209532</v>
      </c>
      <c r="V69" s="60">
        <f t="shared" si="19"/>
        <v>-5.704456084985823</v>
      </c>
      <c r="W69" s="60">
        <f t="shared" si="20"/>
        <v>-20.198230741257657</v>
      </c>
      <c r="X69" s="60">
        <f t="shared" si="21"/>
        <v>-0.7789727713617536</v>
      </c>
      <c r="Y69" s="60">
        <f t="shared" si="22"/>
        <v>-0.0827843603165124</v>
      </c>
      <c r="Z69" s="60">
        <f t="shared" si="23"/>
        <v>-0.05773143983471661</v>
      </c>
      <c r="AA69" s="60">
        <f t="shared" si="24"/>
        <v>-0.05020641818664787</v>
      </c>
      <c r="AB69" s="60">
        <f t="shared" si="25"/>
        <v>-2072.306418296457</v>
      </c>
    </row>
    <row r="70" spans="1:28" ht="12.75">
      <c r="A70" s="12" t="s">
        <v>80</v>
      </c>
      <c r="B70" s="1">
        <f>'DATOS MENSUALES'!F630</f>
        <v>3.0478155</v>
      </c>
      <c r="C70" s="1">
        <f>'DATOS MENSUALES'!F631</f>
        <v>1.3297876</v>
      </c>
      <c r="D70" s="1">
        <f>'DATOS MENSUALES'!F632</f>
        <v>1.5328236</v>
      </c>
      <c r="E70" s="1">
        <f>'DATOS MENSUALES'!F633</f>
        <v>1.9589418</v>
      </c>
      <c r="F70" s="1">
        <f>'DATOS MENSUALES'!F634</f>
        <v>1.5940444</v>
      </c>
      <c r="G70" s="1">
        <f>'DATOS MENSUALES'!F635</f>
        <v>1.0588395</v>
      </c>
      <c r="H70" s="1">
        <f>'DATOS MENSUALES'!F636</f>
        <v>1.8482492000000001</v>
      </c>
      <c r="I70" s="1">
        <f>'DATOS MENSUALES'!F637</f>
        <v>4.1954166</v>
      </c>
      <c r="J70" s="1">
        <f>'DATOS MENSUALES'!F638</f>
        <v>3.3938352000000003</v>
      </c>
      <c r="K70" s="1">
        <f>'DATOS MENSUALES'!F639</f>
        <v>2.0700917999999997</v>
      </c>
      <c r="L70" s="1">
        <f>'DATOS MENSUALES'!F640</f>
        <v>0.5865184</v>
      </c>
      <c r="M70" s="1">
        <f>'DATOS MENSUALES'!F641</f>
        <v>0.30512000000000006</v>
      </c>
      <c r="N70" s="1">
        <f t="shared" si="12"/>
        <v>22.9214836</v>
      </c>
      <c r="O70" s="10"/>
      <c r="P70" s="60">
        <f t="shared" si="13"/>
        <v>2.8124985093298327</v>
      </c>
      <c r="Q70" s="60">
        <f t="shared" si="14"/>
        <v>-0.09250004556894541</v>
      </c>
      <c r="R70" s="60">
        <f t="shared" si="15"/>
        <v>-0.12028558236367123</v>
      </c>
      <c r="S70" s="60">
        <f t="shared" si="16"/>
        <v>-0.005041385844349051</v>
      </c>
      <c r="T70" s="60">
        <f t="shared" si="17"/>
        <v>-2.2480004379388228</v>
      </c>
      <c r="U70" s="60">
        <f t="shared" si="18"/>
        <v>-9.948136585896794</v>
      </c>
      <c r="V70" s="60">
        <f t="shared" si="19"/>
        <v>-1.950303369813988</v>
      </c>
      <c r="W70" s="60">
        <f t="shared" si="20"/>
        <v>0.39373264109972406</v>
      </c>
      <c r="X70" s="60">
        <f t="shared" si="21"/>
        <v>0.017148455588253307</v>
      </c>
      <c r="Y70" s="60">
        <f t="shared" si="22"/>
        <v>-0.007279374892638123</v>
      </c>
      <c r="Z70" s="60">
        <f t="shared" si="23"/>
        <v>-0.23418855866676005</v>
      </c>
      <c r="AA70" s="60">
        <f t="shared" si="24"/>
        <v>-0.20146927922127147</v>
      </c>
      <c r="AB70" s="60">
        <f t="shared" si="25"/>
        <v>-112.08459914353433</v>
      </c>
    </row>
    <row r="71" spans="1:28" ht="12.75">
      <c r="A71" s="12" t="s">
        <v>81</v>
      </c>
      <c r="B71" s="1">
        <f>'DATOS MENSUALES'!F642</f>
        <v>3.9597536</v>
      </c>
      <c r="C71" s="1">
        <f>'DATOS MENSUALES'!F643</f>
        <v>2.1106841000000003</v>
      </c>
      <c r="D71" s="1">
        <f>'DATOS MENSUALES'!F644</f>
        <v>1.8332324</v>
      </c>
      <c r="E71" s="1">
        <f>'DATOS MENSUALES'!F645</f>
        <v>0.2666773</v>
      </c>
      <c r="F71" s="1">
        <f>'DATOS MENSUALES'!F646</f>
        <v>6.3165064</v>
      </c>
      <c r="G71" s="1">
        <f>'DATOS MENSUALES'!F647</f>
        <v>3.885576</v>
      </c>
      <c r="H71" s="1">
        <f>'DATOS MENSUALES'!F648</f>
        <v>3.4227958000000003</v>
      </c>
      <c r="I71" s="1">
        <f>'DATOS MENSUALES'!F649</f>
        <v>2.6921118999999996</v>
      </c>
      <c r="J71" s="1">
        <f>'DATOS MENSUALES'!F650</f>
        <v>3.7058327999999996</v>
      </c>
      <c r="K71" s="1">
        <f>'DATOS MENSUALES'!F651</f>
        <v>2.5855785</v>
      </c>
      <c r="L71" s="1">
        <f>'DATOS MENSUALES'!F652</f>
        <v>1.5172808</v>
      </c>
      <c r="M71" s="1">
        <f>'DATOS MENSUALES'!F653</f>
        <v>1.3500336</v>
      </c>
      <c r="N71" s="1">
        <f t="shared" si="12"/>
        <v>33.6460632</v>
      </c>
      <c r="O71" s="10"/>
      <c r="P71" s="60">
        <f t="shared" si="13"/>
        <v>12.543637217926042</v>
      </c>
      <c r="Q71" s="60">
        <f t="shared" si="14"/>
        <v>0.03549592311700923</v>
      </c>
      <c r="R71" s="60">
        <f t="shared" si="15"/>
        <v>-0.007214183067906228</v>
      </c>
      <c r="S71" s="60">
        <f t="shared" si="16"/>
        <v>-6.47367360840132</v>
      </c>
      <c r="T71" s="60">
        <f t="shared" si="17"/>
        <v>39.73838270623154</v>
      </c>
      <c r="U71" s="60">
        <f t="shared" si="18"/>
        <v>0.30896076123916216</v>
      </c>
      <c r="V71" s="60">
        <f t="shared" si="19"/>
        <v>0.0343753096050346</v>
      </c>
      <c r="W71" s="60">
        <f t="shared" si="20"/>
        <v>-0.45718585669493506</v>
      </c>
      <c r="X71" s="60">
        <f t="shared" si="21"/>
        <v>0.185068328413058</v>
      </c>
      <c r="Y71" s="60">
        <f t="shared" si="22"/>
        <v>0.03328737702619876</v>
      </c>
      <c r="Z71" s="60">
        <f t="shared" si="23"/>
        <v>0.03106957753090883</v>
      </c>
      <c r="AA71" s="60">
        <f t="shared" si="24"/>
        <v>0.09650139956979645</v>
      </c>
      <c r="AB71" s="60">
        <f t="shared" si="25"/>
        <v>205.70099116370056</v>
      </c>
    </row>
    <row r="72" spans="1:28" ht="12.75">
      <c r="A72" s="12" t="s">
        <v>82</v>
      </c>
      <c r="B72" s="1">
        <f>'DATOS MENSUALES'!F654</f>
        <v>4.0996314</v>
      </c>
      <c r="C72" s="1">
        <f>'DATOS MENSUALES'!F655</f>
        <v>2.0760839000000004</v>
      </c>
      <c r="D72" s="1">
        <f>'DATOS MENSUALES'!F656</f>
        <v>3.6943461</v>
      </c>
      <c r="E72" s="1">
        <f>'DATOS MENSUALES'!F657</f>
        <v>3.111492</v>
      </c>
      <c r="F72" s="1">
        <f>'DATOS MENSUALES'!F658</f>
        <v>3.120048</v>
      </c>
      <c r="G72" s="1">
        <f>'DATOS MENSUALES'!F659</f>
        <v>3.05214</v>
      </c>
      <c r="H72" s="1">
        <f>'DATOS MENSUALES'!F660</f>
        <v>3.8791322999999998</v>
      </c>
      <c r="I72" s="1">
        <f>'DATOS MENSUALES'!F661</f>
        <v>3.1882318</v>
      </c>
      <c r="J72" s="1">
        <f>'DATOS MENSUALES'!F662</f>
        <v>2.8097797</v>
      </c>
      <c r="K72" s="1">
        <f>'DATOS MENSUALES'!F663</f>
        <v>1.6236045</v>
      </c>
      <c r="L72" s="1">
        <f>'DATOS MENSUALES'!F664</f>
        <v>1.074633</v>
      </c>
      <c r="M72" s="1">
        <f>'DATOS MENSUALES'!F665</f>
        <v>0.7934904</v>
      </c>
      <c r="N72" s="1">
        <f t="shared" si="12"/>
        <v>32.5226131</v>
      </c>
      <c r="O72" s="10"/>
      <c r="P72" s="60">
        <f t="shared" si="13"/>
        <v>14.948195956492116</v>
      </c>
      <c r="Q72" s="60">
        <f t="shared" si="14"/>
        <v>0.02542363180944701</v>
      </c>
      <c r="R72" s="60">
        <f t="shared" si="15"/>
        <v>4.63982416142021</v>
      </c>
      <c r="S72" s="60">
        <f t="shared" si="16"/>
        <v>0.9443132166024824</v>
      </c>
      <c r="T72" s="60">
        <f t="shared" si="17"/>
        <v>0.010080662340160532</v>
      </c>
      <c r="U72" s="60">
        <f t="shared" si="18"/>
        <v>-0.0038997841655943485</v>
      </c>
      <c r="V72" s="60">
        <f t="shared" si="19"/>
        <v>0.47726820454831603</v>
      </c>
      <c r="W72" s="60">
        <f t="shared" si="20"/>
        <v>-0.020626497959326192</v>
      </c>
      <c r="X72" s="60">
        <f t="shared" si="21"/>
        <v>-0.03470372752081232</v>
      </c>
      <c r="Y72" s="60">
        <f t="shared" si="22"/>
        <v>-0.26250318763634584</v>
      </c>
      <c r="Z72" s="60">
        <f t="shared" si="23"/>
        <v>-0.0021106924009073975</v>
      </c>
      <c r="AA72" s="60">
        <f t="shared" si="24"/>
        <v>-0.0009372135305004188</v>
      </c>
      <c r="AB72" s="60">
        <f t="shared" si="25"/>
        <v>109.19010262135684</v>
      </c>
    </row>
    <row r="73" spans="1:28" ht="12.75">
      <c r="A73" s="12" t="s">
        <v>83</v>
      </c>
      <c r="B73" s="1">
        <f>'DATOS MENSUALES'!F666</f>
        <v>0.6950923</v>
      </c>
      <c r="C73" s="1">
        <f>'DATOS MENSUALES'!F667</f>
        <v>1.8851624</v>
      </c>
      <c r="D73" s="1">
        <f>'DATOS MENSUALES'!F668</f>
        <v>12.7541532</v>
      </c>
      <c r="E73" s="1">
        <f>'DATOS MENSUALES'!F669</f>
        <v>8.8986606</v>
      </c>
      <c r="F73" s="1">
        <f>'DATOS MENSUALES'!F670</f>
        <v>5.4384563</v>
      </c>
      <c r="G73" s="1">
        <f>'DATOS MENSUALES'!F671</f>
        <v>8.45691</v>
      </c>
      <c r="H73" s="1">
        <f>'DATOS MENSUALES'!F672</f>
        <v>5.7852607</v>
      </c>
      <c r="I73" s="1">
        <f>'DATOS MENSUALES'!F673</f>
        <v>6.305603400000001</v>
      </c>
      <c r="J73" s="1">
        <f>'DATOS MENSUALES'!F674</f>
        <v>5.34548</v>
      </c>
      <c r="K73" s="1">
        <f>'DATOS MENSUALES'!F675</f>
        <v>3.3101992000000005</v>
      </c>
      <c r="L73" s="1">
        <f>'DATOS MENSUALES'!F676</f>
        <v>1.6423581999999999</v>
      </c>
      <c r="M73" s="1">
        <f>'DATOS MENSUALES'!F677</f>
        <v>1.2107706</v>
      </c>
      <c r="N73" s="1">
        <f t="shared" si="12"/>
        <v>61.7281069</v>
      </c>
      <c r="O73" s="10"/>
      <c r="P73" s="60">
        <f t="shared" si="13"/>
        <v>-0.8336877195643352</v>
      </c>
      <c r="Q73" s="60">
        <f t="shared" si="14"/>
        <v>0.001096634941663166</v>
      </c>
      <c r="R73" s="60">
        <f t="shared" si="15"/>
        <v>1234.5804630189186</v>
      </c>
      <c r="S73" s="60">
        <f t="shared" si="16"/>
        <v>310.0482699177048</v>
      </c>
      <c r="T73" s="60">
        <f t="shared" si="17"/>
        <v>16.279484190746267</v>
      </c>
      <c r="U73" s="60">
        <f t="shared" si="18"/>
        <v>144.48550246445012</v>
      </c>
      <c r="V73" s="60">
        <f t="shared" si="19"/>
        <v>19.413353244978712</v>
      </c>
      <c r="W73" s="60">
        <f t="shared" si="20"/>
        <v>22.981993341948026</v>
      </c>
      <c r="X73" s="60">
        <f t="shared" si="21"/>
        <v>10.786818638710384</v>
      </c>
      <c r="Y73" s="60">
        <f t="shared" si="22"/>
        <v>1.145438618038531</v>
      </c>
      <c r="Z73" s="60">
        <f t="shared" si="23"/>
        <v>0.08486513908303403</v>
      </c>
      <c r="AA73" s="60">
        <f t="shared" si="24"/>
        <v>0.03258968112722846</v>
      </c>
      <c r="AB73" s="60">
        <f t="shared" si="25"/>
        <v>39252.43748853855</v>
      </c>
    </row>
    <row r="74" spans="1:28" s="24" customFormat="1" ht="12.75">
      <c r="A74" s="21" t="s">
        <v>84</v>
      </c>
      <c r="B74" s="22">
        <f>'DATOS MENSUALES'!F678</f>
        <v>0.5456064</v>
      </c>
      <c r="C74" s="22">
        <f>'DATOS MENSUALES'!F679</f>
        <v>1.0460201</v>
      </c>
      <c r="D74" s="22">
        <f>'DATOS MENSUALES'!F680</f>
        <v>4.5794967</v>
      </c>
      <c r="E74" s="22">
        <f>'DATOS MENSUALES'!F681</f>
        <v>2.9640996</v>
      </c>
      <c r="F74" s="22">
        <f>'DATOS MENSUALES'!F682</f>
        <v>3.4236788999999996</v>
      </c>
      <c r="G74" s="22">
        <f>'DATOS MENSUALES'!F683</f>
        <v>2.6058127</v>
      </c>
      <c r="H74" s="22">
        <f>'DATOS MENSUALES'!F684</f>
        <v>2.4631695000000002</v>
      </c>
      <c r="I74" s="22">
        <f>'DATOS MENSUALES'!F685</f>
        <v>4.826151</v>
      </c>
      <c r="J74" s="22">
        <f>'DATOS MENSUALES'!F686</f>
        <v>2.1294047</v>
      </c>
      <c r="K74" s="22">
        <f>'DATOS MENSUALES'!F687</f>
        <v>3.5591337</v>
      </c>
      <c r="L74" s="22">
        <f>'DATOS MENSUALES'!F688</f>
        <v>2.5779458</v>
      </c>
      <c r="M74" s="22">
        <f>'DATOS MENSUALES'!F689</f>
        <v>1.4985168</v>
      </c>
      <c r="N74" s="22">
        <f t="shared" si="12"/>
        <v>32.219035899999994</v>
      </c>
      <c r="O74" s="23"/>
      <c r="P74" s="60">
        <f t="shared" si="13"/>
        <v>-1.2973661118963487</v>
      </c>
      <c r="Q74" s="60">
        <f t="shared" si="14"/>
        <v>-0.39872020460608215</v>
      </c>
      <c r="R74" s="60">
        <f t="shared" si="15"/>
        <v>16.640742926769185</v>
      </c>
      <c r="S74" s="60">
        <f t="shared" si="16"/>
        <v>0.5794464707531151</v>
      </c>
      <c r="T74" s="60">
        <f t="shared" si="17"/>
        <v>0.14032596492689028</v>
      </c>
      <c r="U74" s="60">
        <f t="shared" si="18"/>
        <v>-0.22005402859623763</v>
      </c>
      <c r="V74" s="60">
        <f t="shared" si="19"/>
        <v>-0.25541629400111493</v>
      </c>
      <c r="W74" s="60">
        <f t="shared" si="20"/>
        <v>2.535887557855597</v>
      </c>
      <c r="X74" s="60">
        <f t="shared" si="21"/>
        <v>-1.019797335718332</v>
      </c>
      <c r="Y74" s="60">
        <f t="shared" si="22"/>
        <v>2.17294008764061</v>
      </c>
      <c r="Z74" s="60">
        <f t="shared" si="23"/>
        <v>2.599824405147314</v>
      </c>
      <c r="AA74" s="60">
        <f t="shared" si="24"/>
        <v>0.2238306195924982</v>
      </c>
      <c r="AB74" s="60">
        <f t="shared" si="25"/>
        <v>89.6780324960207</v>
      </c>
    </row>
    <row r="75" spans="1:28" s="24" customFormat="1" ht="12.75">
      <c r="A75" s="21" t="s">
        <v>85</v>
      </c>
      <c r="B75" s="22">
        <f>'DATOS MENSUALES'!F690</f>
        <v>1.2839415</v>
      </c>
      <c r="C75" s="22">
        <f>'DATOS MENSUALES'!F691</f>
        <v>4.060892</v>
      </c>
      <c r="D75" s="22">
        <f>'DATOS MENSUALES'!F692</f>
        <v>2.3694165</v>
      </c>
      <c r="E75" s="22">
        <f>'DATOS MENSUALES'!F693</f>
        <v>3.7635110000000003</v>
      </c>
      <c r="F75" s="22">
        <f>'DATOS MENSUALES'!F694</f>
        <v>3.9475353</v>
      </c>
      <c r="G75" s="22">
        <f>'DATOS MENSUALES'!F695</f>
        <v>3.866753</v>
      </c>
      <c r="H75" s="22">
        <f>'DATOS MENSUALES'!F696</f>
        <v>2.0070628</v>
      </c>
      <c r="I75" s="22">
        <f>'DATOS MENSUALES'!F697</f>
        <v>5.6690392</v>
      </c>
      <c r="J75" s="22">
        <f>'DATOS MENSUALES'!F698</f>
        <v>3.8895302</v>
      </c>
      <c r="K75" s="22">
        <f>'DATOS MENSUALES'!F699</f>
        <v>3.4951962</v>
      </c>
      <c r="L75" s="22">
        <f>'DATOS MENSUALES'!F700</f>
        <v>2.1339565</v>
      </c>
      <c r="M75" s="22">
        <f>'DATOS MENSUALES'!F701</f>
        <v>1.686377</v>
      </c>
      <c r="N75" s="22">
        <f t="shared" si="12"/>
        <v>38.173211200000004</v>
      </c>
      <c r="O75" s="23"/>
      <c r="P75" s="60">
        <f t="shared" si="13"/>
        <v>-0.043733340741739866</v>
      </c>
      <c r="Q75" s="60">
        <f t="shared" si="14"/>
        <v>11.834461476593821</v>
      </c>
      <c r="R75" s="60">
        <f t="shared" si="15"/>
        <v>0.040339319146028306</v>
      </c>
      <c r="S75" s="60">
        <f t="shared" si="16"/>
        <v>4.355512066585328</v>
      </c>
      <c r="T75" s="60">
        <f t="shared" si="17"/>
        <v>1.1362868001560091</v>
      </c>
      <c r="U75" s="60">
        <f t="shared" si="18"/>
        <v>0.2838651753518048</v>
      </c>
      <c r="V75" s="60">
        <f t="shared" si="19"/>
        <v>-1.297112245120383</v>
      </c>
      <c r="W75" s="60">
        <f t="shared" si="20"/>
        <v>10.74354183364082</v>
      </c>
      <c r="X75" s="60">
        <f t="shared" si="21"/>
        <v>0.427927182774116</v>
      </c>
      <c r="Y75" s="60">
        <f t="shared" si="22"/>
        <v>1.866771391301453</v>
      </c>
      <c r="Z75" s="60">
        <f t="shared" si="23"/>
        <v>0.8070808989325081</v>
      </c>
      <c r="AA75" s="60">
        <f t="shared" si="24"/>
        <v>0.502507048523948</v>
      </c>
      <c r="AB75" s="60">
        <f t="shared" si="25"/>
        <v>1134.7014757870202</v>
      </c>
    </row>
    <row r="76" spans="1:28" s="24" customFormat="1" ht="12.75">
      <c r="A76" s="21" t="s">
        <v>86</v>
      </c>
      <c r="B76" s="22">
        <f>'DATOS MENSUALES'!F702</f>
        <v>0.9945545</v>
      </c>
      <c r="C76" s="22">
        <f>'DATOS MENSUALES'!F703</f>
        <v>0.5463279999999999</v>
      </c>
      <c r="D76" s="22">
        <f>'DATOS MENSUALES'!F704</f>
        <v>0.4805196</v>
      </c>
      <c r="E76" s="22">
        <f>'DATOS MENSUALES'!F705</f>
        <v>0.5350296999999999</v>
      </c>
      <c r="F76" s="22">
        <f>'DATOS MENSUALES'!F706</f>
        <v>0.745255</v>
      </c>
      <c r="G76" s="22">
        <f>'DATOS MENSUALES'!F707</f>
        <v>0.9576021</v>
      </c>
      <c r="H76" s="22">
        <f>'DATOS MENSUALES'!F708</f>
        <v>0.8873877</v>
      </c>
      <c r="I76" s="22">
        <f>'DATOS MENSUALES'!F709</f>
        <v>0.732961</v>
      </c>
      <c r="J76" s="22">
        <f>'DATOS MENSUALES'!F710</f>
        <v>1.2101245999999999</v>
      </c>
      <c r="K76" s="22">
        <f>'DATOS MENSUALES'!F711</f>
        <v>1.6507953</v>
      </c>
      <c r="L76" s="22">
        <f>'DATOS MENSUALES'!F712</f>
        <v>0.9855092000000001</v>
      </c>
      <c r="M76" s="22">
        <f>'DATOS MENSUALES'!F713</f>
        <v>1.4180899999999999</v>
      </c>
      <c r="N76" s="22">
        <f t="shared" si="12"/>
        <v>11.1441567</v>
      </c>
      <c r="O76" s="23"/>
      <c r="P76" s="60">
        <f t="shared" si="13"/>
        <v>-0.2642474157238776</v>
      </c>
      <c r="Q76" s="60">
        <f t="shared" si="14"/>
        <v>-1.886911530595591</v>
      </c>
      <c r="R76" s="60">
        <f t="shared" si="15"/>
        <v>-3.6946703926206053</v>
      </c>
      <c r="S76" s="60">
        <f t="shared" si="16"/>
        <v>-4.0606222122358915</v>
      </c>
      <c r="T76" s="60">
        <f t="shared" si="17"/>
        <v>-10.060515030405828</v>
      </c>
      <c r="U76" s="60">
        <f t="shared" si="18"/>
        <v>-11.420130712272284</v>
      </c>
      <c r="V76" s="60">
        <f t="shared" si="19"/>
        <v>-10.797660232043754</v>
      </c>
      <c r="W76" s="60">
        <f t="shared" si="20"/>
        <v>-20.335636794034045</v>
      </c>
      <c r="X76" s="60">
        <f t="shared" si="21"/>
        <v>-7.142627386463279</v>
      </c>
      <c r="Y76" s="60">
        <f t="shared" si="22"/>
        <v>-0.23046069579306602</v>
      </c>
      <c r="Z76" s="60">
        <f t="shared" si="23"/>
        <v>-0.010274738196541162</v>
      </c>
      <c r="AA76" s="60">
        <f t="shared" si="24"/>
        <v>0.14614489562223118</v>
      </c>
      <c r="AB76" s="60">
        <f t="shared" si="25"/>
        <v>-4573.324545674332</v>
      </c>
    </row>
    <row r="77" spans="1:28" s="24" customFormat="1" ht="12.75">
      <c r="A77" s="21" t="s">
        <v>87</v>
      </c>
      <c r="B77" s="22">
        <f>'DATOS MENSUALES'!F714</f>
        <v>4.2781122</v>
      </c>
      <c r="C77" s="22">
        <f>'DATOS MENSUALES'!F715</f>
        <v>1.8777558</v>
      </c>
      <c r="D77" s="22">
        <f>'DATOS MENSUALES'!F716</f>
        <v>2.1211816999999997</v>
      </c>
      <c r="E77" s="22">
        <f>'DATOS MENSUALES'!F717</f>
        <v>1.117972</v>
      </c>
      <c r="F77" s="22">
        <f>'DATOS MENSUALES'!F718</f>
        <v>0.9286848</v>
      </c>
      <c r="G77" s="22">
        <f>'DATOS MENSUALES'!F719</f>
        <v>0.5844446999999999</v>
      </c>
      <c r="H77" s="22">
        <f>'DATOS MENSUALES'!F720</f>
        <v>0.3735126</v>
      </c>
      <c r="I77" s="22">
        <f>'DATOS MENSUALES'!F721</f>
        <v>1.1497101</v>
      </c>
      <c r="J77" s="22">
        <f>'DATOS MENSUALES'!F722</f>
        <v>1.4222199999999998</v>
      </c>
      <c r="K77" s="22">
        <f>'DATOS MENSUALES'!F723</f>
        <v>0.73304</v>
      </c>
      <c r="L77" s="22">
        <f>'DATOS MENSUALES'!F724</f>
        <v>0.175054</v>
      </c>
      <c r="M77" s="22">
        <f>'DATOS MENSUALES'!F725</f>
        <v>0.10444629999999999</v>
      </c>
      <c r="N77" s="22">
        <f t="shared" si="12"/>
        <v>14.866134199999998</v>
      </c>
      <c r="O77" s="23"/>
      <c r="P77" s="60">
        <f t="shared" si="13"/>
        <v>18.438462734693044</v>
      </c>
      <c r="Q77" s="60">
        <f t="shared" si="14"/>
        <v>0.0008769082983945543</v>
      </c>
      <c r="R77" s="60">
        <f t="shared" si="15"/>
        <v>0.0008499431988785158</v>
      </c>
      <c r="S77" s="60">
        <f t="shared" si="16"/>
        <v>-1.0377797002738547</v>
      </c>
      <c r="T77" s="60">
        <f t="shared" si="17"/>
        <v>-7.7077372157192325</v>
      </c>
      <c r="U77" s="60">
        <f t="shared" si="18"/>
        <v>-18.089926630506664</v>
      </c>
      <c r="V77" s="60">
        <f t="shared" si="19"/>
        <v>-20.215550543294377</v>
      </c>
      <c r="W77" s="60">
        <f t="shared" si="20"/>
        <v>-12.370765789842958</v>
      </c>
      <c r="X77" s="60">
        <f t="shared" si="21"/>
        <v>-5.033097698594086</v>
      </c>
      <c r="Y77" s="60">
        <f t="shared" si="22"/>
        <v>-3.587596535389558</v>
      </c>
      <c r="Z77" s="60">
        <f t="shared" si="23"/>
        <v>-1.0859107957829206</v>
      </c>
      <c r="AA77" s="60">
        <f t="shared" si="24"/>
        <v>-0.48726842967538536</v>
      </c>
      <c r="AB77" s="60">
        <f t="shared" si="25"/>
        <v>-2135.1512049310977</v>
      </c>
    </row>
    <row r="78" spans="1:28" s="24" customFormat="1" ht="12.75">
      <c r="A78" s="21" t="s">
        <v>88</v>
      </c>
      <c r="B78" s="22">
        <f>'DATOS MENSUALES'!F726</f>
        <v>0.424888</v>
      </c>
      <c r="C78" s="22">
        <f>'DATOS MENSUALES'!F727</f>
        <v>0.6881004</v>
      </c>
      <c r="D78" s="22">
        <f>'DATOS MENSUALES'!F728</f>
        <v>1.2118107999999999</v>
      </c>
      <c r="E78" s="22">
        <f>'DATOS MENSUALES'!F729</f>
        <v>11.512018000000001</v>
      </c>
      <c r="F78" s="22">
        <f>'DATOS MENSUALES'!F730</f>
        <v>8.4382896</v>
      </c>
      <c r="G78" s="22">
        <f>'DATOS MENSUALES'!F731</f>
        <v>9.480663400000001</v>
      </c>
      <c r="H78" s="22">
        <f>'DATOS MENSUALES'!F732</f>
        <v>11.03036</v>
      </c>
      <c r="I78" s="22">
        <f>'DATOS MENSUALES'!F733</f>
        <v>7.461747</v>
      </c>
      <c r="J78" s="22">
        <f>'DATOS MENSUALES'!F734</f>
        <v>5.3580000000000005</v>
      </c>
      <c r="K78" s="22">
        <f>'DATOS MENSUALES'!F735</f>
        <v>3.0834855</v>
      </c>
      <c r="L78" s="22">
        <f>'DATOS MENSUALES'!F736</f>
        <v>1.9558411999999998</v>
      </c>
      <c r="M78" s="22">
        <f>'DATOS MENSUALES'!F737</f>
        <v>1.1357664</v>
      </c>
      <c r="N78" s="22">
        <f t="shared" si="12"/>
        <v>61.780970300000014</v>
      </c>
      <c r="O78" s="23"/>
      <c r="P78" s="60">
        <f t="shared" si="13"/>
        <v>-1.7776015817803519</v>
      </c>
      <c r="Q78" s="60">
        <f t="shared" si="14"/>
        <v>-1.3091208643995222</v>
      </c>
      <c r="R78" s="60">
        <f t="shared" si="15"/>
        <v>-0.5406386454429645</v>
      </c>
      <c r="S78" s="60">
        <f t="shared" si="16"/>
        <v>825.7182103151114</v>
      </c>
      <c r="T78" s="60">
        <f t="shared" si="17"/>
        <v>169.5037584882954</v>
      </c>
      <c r="U78" s="60">
        <f t="shared" si="18"/>
        <v>246.62402296690848</v>
      </c>
      <c r="V78" s="60">
        <f t="shared" si="19"/>
        <v>499.18925947514896</v>
      </c>
      <c r="W78" s="60">
        <f t="shared" si="20"/>
        <v>63.96488162539765</v>
      </c>
      <c r="X78" s="60">
        <f t="shared" si="21"/>
        <v>10.971226625447384</v>
      </c>
      <c r="Y78" s="60">
        <f t="shared" si="22"/>
        <v>0.5505389951467405</v>
      </c>
      <c r="Z78" s="60">
        <f t="shared" si="23"/>
        <v>0.4268443465868453</v>
      </c>
      <c r="AA78" s="60">
        <f t="shared" si="24"/>
        <v>0.014600903207747958</v>
      </c>
      <c r="AB78" s="60">
        <f t="shared" si="25"/>
        <v>39435.89245127802</v>
      </c>
    </row>
    <row r="79" spans="1:28" s="24" customFormat="1" ht="12.75">
      <c r="A79" s="21" t="s">
        <v>89</v>
      </c>
      <c r="B79" s="22">
        <f>'DATOS MENSUALES'!F738</f>
        <v>1.9045854</v>
      </c>
      <c r="C79" s="22">
        <f>'DATOS MENSUALES'!F739</f>
        <v>1.2491946</v>
      </c>
      <c r="D79" s="22">
        <f>'DATOS MENSUALES'!F740</f>
        <v>0.7049956</v>
      </c>
      <c r="E79" s="22">
        <f>'DATOS MENSUALES'!F741</f>
        <v>0.17001490000000002</v>
      </c>
      <c r="F79" s="22">
        <f>'DATOS MENSUALES'!F742</f>
        <v>0.16349039999999998</v>
      </c>
      <c r="G79" s="22">
        <f>'DATOS MENSUALES'!F743</f>
        <v>0.639276</v>
      </c>
      <c r="H79" s="22">
        <f>'DATOS MENSUALES'!F744</f>
        <v>0.0408384</v>
      </c>
      <c r="I79" s="22">
        <f>'DATOS MENSUALES'!F745</f>
        <v>0.6954431999999999</v>
      </c>
      <c r="J79" s="22">
        <f>'DATOS MENSUALES'!F746</f>
        <v>0.22958430000000002</v>
      </c>
      <c r="K79" s="22">
        <f>'DATOS MENSUALES'!F747</f>
        <v>0.505019</v>
      </c>
      <c r="L79" s="22">
        <f>'DATOS MENSUALES'!F748</f>
        <v>0.3849192</v>
      </c>
      <c r="M79" s="22">
        <f>'DATOS MENSUALES'!F749</f>
        <v>0.3406013</v>
      </c>
      <c r="N79" s="22">
        <f t="shared" si="12"/>
        <v>7.0279622999999996</v>
      </c>
      <c r="O79" s="23"/>
      <c r="P79" s="60">
        <f t="shared" si="13"/>
        <v>0.01931866325574937</v>
      </c>
      <c r="Q79" s="60">
        <f t="shared" si="14"/>
        <v>-0.15128750953637493</v>
      </c>
      <c r="R79" s="60">
        <f t="shared" si="15"/>
        <v>-2.307615419095418</v>
      </c>
      <c r="S79" s="60">
        <f t="shared" si="16"/>
        <v>-7.5340891086754915</v>
      </c>
      <c r="T79" s="60">
        <f t="shared" si="17"/>
        <v>-20.582907800006414</v>
      </c>
      <c r="U79" s="60">
        <f t="shared" si="18"/>
        <v>-16.97988779809285</v>
      </c>
      <c r="V79" s="60">
        <f t="shared" si="19"/>
        <v>-28.563059425160095</v>
      </c>
      <c r="W79" s="60">
        <f t="shared" si="20"/>
        <v>-21.18576859953698</v>
      </c>
      <c r="X79" s="60">
        <f t="shared" si="21"/>
        <v>-24.550231481497796</v>
      </c>
      <c r="Y79" s="60">
        <f t="shared" si="22"/>
        <v>-5.441353100554065</v>
      </c>
      <c r="Z79" s="60">
        <f t="shared" si="23"/>
        <v>-0.547320727720029</v>
      </c>
      <c r="AA79" s="60">
        <f t="shared" si="24"/>
        <v>-0.1670573008318751</v>
      </c>
      <c r="AB79" s="60">
        <f t="shared" si="25"/>
        <v>-8889.063729050904</v>
      </c>
    </row>
    <row r="80" spans="1:28" s="24" customFormat="1" ht="12.75">
      <c r="A80" s="21" t="s">
        <v>90</v>
      </c>
      <c r="B80" s="22">
        <f>'DATOS MENSUALES'!F750</f>
        <v>1.3694199</v>
      </c>
      <c r="C80" s="22">
        <f>'DATOS MENSUALES'!F751</f>
        <v>1.691472</v>
      </c>
      <c r="D80" s="22">
        <f>'DATOS MENSUALES'!F752</f>
        <v>0.7479302999999999</v>
      </c>
      <c r="E80" s="22">
        <f>'DATOS MENSUALES'!F753</f>
        <v>2.8031904</v>
      </c>
      <c r="F80" s="22">
        <f>'DATOS MENSUALES'!F754</f>
        <v>5.0793748</v>
      </c>
      <c r="G80" s="22">
        <f>'DATOS MENSUALES'!F755</f>
        <v>3.120558</v>
      </c>
      <c r="H80" s="22">
        <f>'DATOS MENSUALES'!F756</f>
        <v>4.092</v>
      </c>
      <c r="I80" s="22">
        <f>'DATOS MENSUALES'!F757</f>
        <v>3.2876688</v>
      </c>
      <c r="J80" s="22">
        <f>'DATOS MENSUALES'!F758</f>
        <v>3.4707103000000004</v>
      </c>
      <c r="K80" s="22">
        <f>'DATOS MENSUALES'!F759</f>
        <v>2.4744636</v>
      </c>
      <c r="L80" s="22">
        <f>'DATOS MENSUALES'!F760</f>
        <v>1.3738139999999999</v>
      </c>
      <c r="M80" s="22">
        <f>'DATOS MENSUALES'!F761</f>
        <v>0.7328922</v>
      </c>
      <c r="N80" s="22">
        <f t="shared" si="12"/>
        <v>30.243494299999995</v>
      </c>
      <c r="O80" s="23"/>
      <c r="P80" s="60">
        <f t="shared" si="13"/>
        <v>-0.019000350578087903</v>
      </c>
      <c r="Q80" s="60">
        <f t="shared" si="14"/>
        <v>-0.0007428837635304808</v>
      </c>
      <c r="R80" s="60">
        <f t="shared" si="15"/>
        <v>-2.0899187009242826</v>
      </c>
      <c r="S80" s="60">
        <f t="shared" si="16"/>
        <v>0.3045230728634019</v>
      </c>
      <c r="T80" s="60">
        <f t="shared" si="17"/>
        <v>10.294048808687407</v>
      </c>
      <c r="U80" s="60">
        <f t="shared" si="18"/>
        <v>-0.0007046170781398776</v>
      </c>
      <c r="V80" s="60">
        <f t="shared" si="19"/>
        <v>0.9831545981086076</v>
      </c>
      <c r="W80" s="60">
        <f t="shared" si="20"/>
        <v>-0.005341934639787874</v>
      </c>
      <c r="X80" s="60">
        <f t="shared" si="21"/>
        <v>0.037511122353529755</v>
      </c>
      <c r="Y80" s="60">
        <f t="shared" si="22"/>
        <v>0.009336206944973108</v>
      </c>
      <c r="Z80" s="60">
        <f t="shared" si="23"/>
        <v>0.004991979262074778</v>
      </c>
      <c r="AA80" s="60">
        <f t="shared" si="24"/>
        <v>-0.003978856780749304</v>
      </c>
      <c r="AB80" s="60">
        <f t="shared" si="25"/>
        <v>15.634617171308816</v>
      </c>
    </row>
    <row r="81" spans="1:28" s="24" customFormat="1" ht="12.75">
      <c r="A81" s="21" t="s">
        <v>91</v>
      </c>
      <c r="B81" s="22">
        <f>'DATOS MENSUALES'!F762</f>
        <v>5.6217098</v>
      </c>
      <c r="C81" s="22">
        <f>'DATOS MENSUALES'!F763</f>
        <v>2.3667882000000002</v>
      </c>
      <c r="D81" s="22">
        <f>'DATOS MENSUALES'!F764</f>
        <v>2.2911444</v>
      </c>
      <c r="E81" s="22">
        <f>'DATOS MENSUALES'!F765</f>
        <v>1.6810309</v>
      </c>
      <c r="F81" s="22">
        <f>'DATOS MENSUALES'!F766</f>
        <v>3.4179839999999997</v>
      </c>
      <c r="G81" s="22">
        <f>'DATOS MENSUALES'!F767</f>
        <v>5.5477696000000005</v>
      </c>
      <c r="H81" s="22">
        <f>'DATOS MENSUALES'!F768</f>
        <v>6.7798104</v>
      </c>
      <c r="I81" s="22">
        <f>'DATOS MENSUALES'!F769</f>
        <v>4.9364532</v>
      </c>
      <c r="J81" s="22">
        <f>'DATOS MENSUALES'!F770</f>
        <v>5.4085705</v>
      </c>
      <c r="K81" s="22">
        <f>'DATOS MENSUALES'!F771</f>
        <v>3.4474848</v>
      </c>
      <c r="L81" s="22">
        <f>'DATOS MENSUALES'!F772</f>
        <v>1.617845</v>
      </c>
      <c r="M81" s="22">
        <f>'DATOS MENSUALES'!F773</f>
        <v>1.2751788</v>
      </c>
      <c r="N81" s="22">
        <f t="shared" si="12"/>
        <v>44.391769599999996</v>
      </c>
      <c r="O81" s="23"/>
      <c r="P81" s="60">
        <f t="shared" si="13"/>
        <v>63.3040465232488</v>
      </c>
      <c r="Q81" s="60">
        <f t="shared" si="14"/>
        <v>0.19994346661429038</v>
      </c>
      <c r="R81" s="60">
        <f t="shared" si="15"/>
        <v>0.018543848516934743</v>
      </c>
      <c r="S81" s="60">
        <f t="shared" si="16"/>
        <v>-0.09074825736837208</v>
      </c>
      <c r="T81" s="60">
        <f t="shared" si="17"/>
        <v>0.135762816854073</v>
      </c>
      <c r="U81" s="60">
        <f t="shared" si="18"/>
        <v>12.783791703263756</v>
      </c>
      <c r="V81" s="60">
        <f t="shared" si="19"/>
        <v>49.92397810583154</v>
      </c>
      <c r="W81" s="60">
        <f t="shared" si="20"/>
        <v>3.202357782641249</v>
      </c>
      <c r="X81" s="60">
        <f t="shared" si="21"/>
        <v>11.73747295289927</v>
      </c>
      <c r="Y81" s="60">
        <f t="shared" si="22"/>
        <v>1.658065941358835</v>
      </c>
      <c r="Z81" s="60">
        <f t="shared" si="23"/>
        <v>0.0714408865462071</v>
      </c>
      <c r="AA81" s="60">
        <f t="shared" si="24"/>
        <v>0.05654646684318915</v>
      </c>
      <c r="AB81" s="60">
        <f t="shared" si="25"/>
        <v>4614.746809336046</v>
      </c>
    </row>
    <row r="82" spans="1:28" s="24" customFormat="1" ht="12.75">
      <c r="A82" s="21" t="s">
        <v>92</v>
      </c>
      <c r="B82" s="22">
        <f>'DATOS MENSUALES'!F774</f>
        <v>2.0896557</v>
      </c>
      <c r="C82" s="22">
        <f>'DATOS MENSUALES'!F775</f>
        <v>1.0894356</v>
      </c>
      <c r="D82" s="22">
        <f>'DATOS MENSUALES'!F776</f>
        <v>1.071666</v>
      </c>
      <c r="E82" s="22">
        <f>'DATOS MENSUALES'!F777</f>
        <v>0.973859</v>
      </c>
      <c r="F82" s="22">
        <f>'DATOS MENSUALES'!F778</f>
        <v>0.49697120000000006</v>
      </c>
      <c r="G82" s="22">
        <f>'DATOS MENSUALES'!F779</f>
        <v>0.6815819999999999</v>
      </c>
      <c r="H82" s="22">
        <f>'DATOS MENSUALES'!F780</f>
        <v>0.9987016</v>
      </c>
      <c r="I82" s="22">
        <f>'DATOS MENSUALES'!F781</f>
        <v>0.7772495</v>
      </c>
      <c r="J82" s="22">
        <f>'DATOS MENSUALES'!F782</f>
        <v>1.4596306</v>
      </c>
      <c r="K82" s="22">
        <f>'DATOS MENSUALES'!F783</f>
        <v>0.974337</v>
      </c>
      <c r="L82" s="22">
        <f>'DATOS MENSUALES'!F784</f>
        <v>0.6360363</v>
      </c>
      <c r="M82" s="22">
        <f>'DATOS MENSUALES'!F785</f>
        <v>0.4378323</v>
      </c>
      <c r="N82" s="22">
        <f t="shared" si="12"/>
        <v>11.6869568</v>
      </c>
      <c r="O82" s="23"/>
      <c r="P82" s="60">
        <f t="shared" si="13"/>
        <v>0.09320244132732157</v>
      </c>
      <c r="Q82" s="60">
        <f t="shared" si="14"/>
        <v>-0.33224257609428803</v>
      </c>
      <c r="R82" s="60">
        <f t="shared" si="15"/>
        <v>-0.8704121231681494</v>
      </c>
      <c r="S82" s="60">
        <f t="shared" si="16"/>
        <v>-1.547013994700251</v>
      </c>
      <c r="T82" s="60">
        <f t="shared" si="17"/>
        <v>-13.946279703992</v>
      </c>
      <c r="U82" s="60">
        <f t="shared" si="18"/>
        <v>-16.155157843774564</v>
      </c>
      <c r="V82" s="60">
        <f t="shared" si="19"/>
        <v>-9.247054146935248</v>
      </c>
      <c r="W82" s="60">
        <f t="shared" si="20"/>
        <v>-19.361728053363642</v>
      </c>
      <c r="X82" s="60">
        <f t="shared" si="21"/>
        <v>-4.710626359404348</v>
      </c>
      <c r="Y82" s="60">
        <f t="shared" si="22"/>
        <v>-2.144491511976893</v>
      </c>
      <c r="Z82" s="60">
        <f t="shared" si="23"/>
        <v>-0.18216044325415875</v>
      </c>
      <c r="AA82" s="60">
        <f t="shared" si="24"/>
        <v>-0.09328006033476939</v>
      </c>
      <c r="AB82" s="60">
        <f t="shared" si="25"/>
        <v>-4139.177798062365</v>
      </c>
    </row>
    <row r="83" spans="1:28" s="24" customFormat="1" ht="12.75">
      <c r="A83" s="21" t="s">
        <v>93</v>
      </c>
      <c r="B83" s="22">
        <f>'DATOS MENSUALES'!F786</f>
        <v>3.9141445000000004</v>
      </c>
      <c r="C83" s="22">
        <f>'DATOS MENSUALES'!F787</f>
        <v>4.356529</v>
      </c>
      <c r="D83" s="22">
        <f>'DATOS MENSUALES'!F788</f>
        <v>4.5804375</v>
      </c>
      <c r="E83" s="22">
        <f>'DATOS MENSUALES'!F789</f>
        <v>1.0561365999999999</v>
      </c>
      <c r="F83" s="22">
        <f>'DATOS MENSUALES'!F790</f>
        <v>2.7810433999999997</v>
      </c>
      <c r="G83" s="22">
        <f>'DATOS MENSUALES'!F791</f>
        <v>2.4788946000000003</v>
      </c>
      <c r="H83" s="22">
        <f>'DATOS MENSUALES'!F792</f>
        <v>0.9468858</v>
      </c>
      <c r="I83" s="22">
        <f>'DATOS MENSUALES'!F793</f>
        <v>2.3558588</v>
      </c>
      <c r="J83" s="22">
        <f>'DATOS MENSUALES'!F794</f>
        <v>3.615888</v>
      </c>
      <c r="K83" s="22">
        <f>'DATOS MENSUALES'!F795</f>
        <v>1.8745702</v>
      </c>
      <c r="L83" s="22">
        <f>'DATOS MENSUALES'!F796</f>
        <v>1.292427</v>
      </c>
      <c r="M83" s="22">
        <f>'DATOS MENSUALES'!F797</f>
        <v>0.8932602000000001</v>
      </c>
      <c r="N83" s="22">
        <f>SUM(B83:M83)</f>
        <v>30.1460756</v>
      </c>
      <c r="O83" s="23"/>
      <c r="P83" s="60">
        <f aca="true" t="shared" si="26" ref="P83:AB83">(B83-B$6)^3</f>
        <v>11.819364399273828</v>
      </c>
      <c r="Q83" s="60">
        <f t="shared" si="26"/>
        <v>17.063701434133492</v>
      </c>
      <c r="R83" s="60">
        <f t="shared" si="26"/>
        <v>16.65914614316998</v>
      </c>
      <c r="S83" s="60">
        <f t="shared" si="26"/>
        <v>-1.239779168178858</v>
      </c>
      <c r="T83" s="60">
        <f t="shared" si="26"/>
        <v>-0.0018601140899748494</v>
      </c>
      <c r="U83" s="60">
        <f t="shared" si="26"/>
        <v>-0.39005481897371297</v>
      </c>
      <c r="V83" s="60">
        <f t="shared" si="26"/>
        <v>-9.948934153079044</v>
      </c>
      <c r="W83" s="60">
        <f t="shared" si="26"/>
        <v>-1.3551753881767454</v>
      </c>
      <c r="X83" s="60">
        <f t="shared" si="26"/>
        <v>0.11054173224350243</v>
      </c>
      <c r="Y83" s="60">
        <f t="shared" si="26"/>
        <v>-0.05901220064650909</v>
      </c>
      <c r="Z83" s="60">
        <f t="shared" si="26"/>
        <v>0.00071737671526387</v>
      </c>
      <c r="AA83" s="60">
        <f t="shared" si="26"/>
        <v>6.946865820841585E-09</v>
      </c>
      <c r="AB83" s="60">
        <f t="shared" si="26"/>
        <v>13.877535190241474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896.460141847966</v>
      </c>
      <c r="Q84" s="61">
        <f t="shared" si="27"/>
        <v>515.6712797568654</v>
      </c>
      <c r="R84" s="61">
        <f t="shared" si="27"/>
        <v>1361.97382974029</v>
      </c>
      <c r="S84" s="61">
        <f t="shared" si="27"/>
        <v>1585.725062649784</v>
      </c>
      <c r="T84" s="61">
        <f t="shared" si="27"/>
        <v>2706.55199936726</v>
      </c>
      <c r="U84" s="61">
        <f t="shared" si="27"/>
        <v>1815.8137443017847</v>
      </c>
      <c r="V84" s="61">
        <f t="shared" si="27"/>
        <v>1198.5467279925683</v>
      </c>
      <c r="W84" s="61">
        <f t="shared" si="27"/>
        <v>1790.898826826236</v>
      </c>
      <c r="X84" s="61">
        <f t="shared" si="27"/>
        <v>288.16857209674845</v>
      </c>
      <c r="Y84" s="61">
        <f t="shared" si="27"/>
        <v>87.19905480140726</v>
      </c>
      <c r="Z84" s="61">
        <f t="shared" si="27"/>
        <v>17.61021947283221</v>
      </c>
      <c r="AA84" s="61">
        <f t="shared" si="27"/>
        <v>4.539350457162805</v>
      </c>
      <c r="AB84" s="61">
        <f t="shared" si="27"/>
        <v>304099.1929314546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316 - Río Merdancho desde confluencia con río Villares hasta confluencia con río Duero, y río Villares, río Viejo y arroyo de la Caseta.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0.10731360000000001</v>
      </c>
      <c r="C4" s="1">
        <f t="shared" si="0"/>
        <v>0.4172595</v>
      </c>
      <c r="D4" s="1">
        <f t="shared" si="0"/>
        <v>0.30422</v>
      </c>
      <c r="E4" s="1">
        <f t="shared" si="0"/>
        <v>0.0953418</v>
      </c>
      <c r="F4" s="1">
        <f t="shared" si="0"/>
        <v>0.16349039999999998</v>
      </c>
      <c r="G4" s="1">
        <f t="shared" si="0"/>
        <v>0.467313</v>
      </c>
      <c r="H4" s="1">
        <f t="shared" si="0"/>
        <v>0.0408384</v>
      </c>
      <c r="I4" s="1">
        <f t="shared" si="0"/>
        <v>0.6954431999999999</v>
      </c>
      <c r="J4" s="1">
        <f t="shared" si="0"/>
        <v>0.22958430000000002</v>
      </c>
      <c r="K4" s="1">
        <f t="shared" si="0"/>
        <v>0.505019</v>
      </c>
      <c r="L4" s="1">
        <f t="shared" si="0"/>
        <v>0.175054</v>
      </c>
      <c r="M4" s="1">
        <f t="shared" si="0"/>
        <v>0.023011200000000002</v>
      </c>
      <c r="N4" s="1">
        <f>MIN(N18:N43)</f>
        <v>7.0279622999999996</v>
      </c>
    </row>
    <row r="5" spans="1:14" ht="12.75">
      <c r="A5" s="13" t="s">
        <v>94</v>
      </c>
      <c r="B5" s="1">
        <f aca="true" t="shared" si="1" ref="B5:M5">MAX(B18:B43)</f>
        <v>5.6217098</v>
      </c>
      <c r="C5" s="1">
        <f t="shared" si="1"/>
        <v>4.356529</v>
      </c>
      <c r="D5" s="1">
        <f t="shared" si="1"/>
        <v>12.7541532</v>
      </c>
      <c r="E5" s="1">
        <f t="shared" si="1"/>
        <v>11.512018000000001</v>
      </c>
      <c r="F5" s="1">
        <f t="shared" si="1"/>
        <v>8.4382896</v>
      </c>
      <c r="G5" s="1">
        <f t="shared" si="1"/>
        <v>9.480663400000001</v>
      </c>
      <c r="H5" s="1">
        <f t="shared" si="1"/>
        <v>11.03036</v>
      </c>
      <c r="I5" s="1">
        <f t="shared" si="1"/>
        <v>8.1077948</v>
      </c>
      <c r="J5" s="1">
        <f t="shared" si="1"/>
        <v>5.4085705</v>
      </c>
      <c r="K5" s="1">
        <f t="shared" si="1"/>
        <v>4.126325</v>
      </c>
      <c r="L5" s="1">
        <f t="shared" si="1"/>
        <v>2.953493</v>
      </c>
      <c r="M5" s="1">
        <f t="shared" si="1"/>
        <v>1.686377</v>
      </c>
      <c r="N5" s="1">
        <f>MAX(N18:N43)</f>
        <v>61.780970300000014</v>
      </c>
    </row>
    <row r="6" spans="1:14" ht="12.75">
      <c r="A6" s="13" t="s">
        <v>16</v>
      </c>
      <c r="B6" s="1">
        <f aca="true" t="shared" si="2" ref="B6:M6">AVERAGE(B18:B43)</f>
        <v>1.8523246923076924</v>
      </c>
      <c r="C6" s="1">
        <f t="shared" si="2"/>
        <v>1.7563952769230773</v>
      </c>
      <c r="D6" s="1">
        <f t="shared" si="2"/>
        <v>2.4251767384615386</v>
      </c>
      <c r="E6" s="1">
        <f t="shared" si="2"/>
        <v>2.2504931923076925</v>
      </c>
      <c r="F6" s="1">
        <f t="shared" si="2"/>
        <v>2.6824623115384614</v>
      </c>
      <c r="G6" s="1">
        <f t="shared" si="2"/>
        <v>2.654028753846155</v>
      </c>
      <c r="H6" s="1">
        <f t="shared" si="2"/>
        <v>2.9260162538461545</v>
      </c>
      <c r="I6" s="1">
        <f t="shared" si="2"/>
        <v>3.121040680769231</v>
      </c>
      <c r="J6" s="1">
        <f t="shared" si="2"/>
        <v>2.924433753846153</v>
      </c>
      <c r="K6" s="1">
        <f t="shared" si="2"/>
        <v>2.100899153846154</v>
      </c>
      <c r="L6" s="1">
        <f t="shared" si="2"/>
        <v>1.2749601499999998</v>
      </c>
      <c r="M6" s="1">
        <f t="shared" si="2"/>
        <v>0.855538992307692</v>
      </c>
      <c r="N6" s="1">
        <f>SUM(B6:M6)</f>
        <v>26.82376995</v>
      </c>
    </row>
    <row r="7" spans="1:14" ht="12.75">
      <c r="A7" s="13" t="s">
        <v>17</v>
      </c>
      <c r="B7" s="1">
        <f aca="true" t="shared" si="3" ref="B7:N7">PERCENTILE(B18:B43,0.1)</f>
        <v>0.5376405</v>
      </c>
      <c r="C7" s="1">
        <f t="shared" si="3"/>
        <v>0.6172141999999999</v>
      </c>
      <c r="D7" s="1">
        <f t="shared" si="3"/>
        <v>0.42878045</v>
      </c>
      <c r="E7" s="1">
        <f t="shared" si="3"/>
        <v>0.27817185</v>
      </c>
      <c r="F7" s="1">
        <f t="shared" si="3"/>
        <v>0.7466375</v>
      </c>
      <c r="G7" s="1">
        <f t="shared" si="3"/>
        <v>0.6604289999999999</v>
      </c>
      <c r="H7" s="1">
        <f t="shared" si="3"/>
        <v>0.9171367500000001</v>
      </c>
      <c r="I7" s="1">
        <f t="shared" si="3"/>
        <v>0.75818605</v>
      </c>
      <c r="J7" s="1">
        <f t="shared" si="3"/>
        <v>1.4409253</v>
      </c>
      <c r="K7" s="1">
        <f t="shared" si="3"/>
        <v>1.0448520000000001</v>
      </c>
      <c r="L7" s="1">
        <f t="shared" si="3"/>
        <v>0.5279618</v>
      </c>
      <c r="M7" s="1">
        <f t="shared" si="3"/>
        <v>0.2680696</v>
      </c>
      <c r="N7" s="1">
        <f t="shared" si="3"/>
        <v>12.293431949999999</v>
      </c>
    </row>
    <row r="8" spans="1:14" ht="12.75">
      <c r="A8" s="13" t="s">
        <v>18</v>
      </c>
      <c r="B8" s="1">
        <f aca="true" t="shared" si="4" ref="B8:N8">PERCENTILE(B18:B43,0.25)</f>
        <v>0.8444526</v>
      </c>
      <c r="C8" s="1">
        <f t="shared" si="4"/>
        <v>1.1623306</v>
      </c>
      <c r="D8" s="1">
        <f t="shared" si="4"/>
        <v>0.828864225</v>
      </c>
      <c r="E8" s="1">
        <f t="shared" si="4"/>
        <v>0.9944284</v>
      </c>
      <c r="F8" s="1">
        <f t="shared" si="4"/>
        <v>1.239040525</v>
      </c>
      <c r="G8" s="1">
        <f t="shared" si="4"/>
        <v>0.97546635</v>
      </c>
      <c r="H8" s="1">
        <f t="shared" si="4"/>
        <v>1.33603545</v>
      </c>
      <c r="I8" s="1">
        <f t="shared" si="4"/>
        <v>1.223673775</v>
      </c>
      <c r="J8" s="1">
        <f t="shared" si="4"/>
        <v>1.96021325</v>
      </c>
      <c r="K8" s="1">
        <f t="shared" si="4"/>
        <v>1.4582783249999998</v>
      </c>
      <c r="L8" s="1">
        <f t="shared" si="4"/>
        <v>0.697583225</v>
      </c>
      <c r="M8" s="1">
        <f t="shared" si="4"/>
        <v>0.542943825</v>
      </c>
      <c r="N8" s="1">
        <f t="shared" si="4"/>
        <v>15.671470499999998</v>
      </c>
    </row>
    <row r="9" spans="1:14" ht="12.75">
      <c r="A9" s="13" t="s">
        <v>19</v>
      </c>
      <c r="B9" s="1">
        <f aca="true" t="shared" si="5" ref="B9:N9">PERCENTILE(B18:B43,0.5)</f>
        <v>1.37003325</v>
      </c>
      <c r="C9" s="1">
        <f t="shared" si="5"/>
        <v>1.3858739999999998</v>
      </c>
      <c r="D9" s="1">
        <f t="shared" si="5"/>
        <v>1.8120523</v>
      </c>
      <c r="E9" s="1">
        <f t="shared" si="5"/>
        <v>1.4461389</v>
      </c>
      <c r="F9" s="1">
        <f t="shared" si="5"/>
        <v>2.07532635</v>
      </c>
      <c r="G9" s="1">
        <f t="shared" si="5"/>
        <v>1.64833735</v>
      </c>
      <c r="H9" s="1">
        <f t="shared" si="5"/>
        <v>2.29306475</v>
      </c>
      <c r="I9" s="1">
        <f t="shared" si="5"/>
        <v>3.06555765</v>
      </c>
      <c r="J9" s="1">
        <f t="shared" si="5"/>
        <v>2.60301435</v>
      </c>
      <c r="K9" s="1">
        <f t="shared" si="5"/>
        <v>1.85131895</v>
      </c>
      <c r="L9" s="1">
        <f t="shared" si="5"/>
        <v>1.18353</v>
      </c>
      <c r="M9" s="1">
        <f t="shared" si="5"/>
        <v>0.8504808</v>
      </c>
      <c r="N9" s="1">
        <f t="shared" si="5"/>
        <v>24.297481899999998</v>
      </c>
    </row>
    <row r="10" spans="1:14" ht="12.75">
      <c r="A10" s="13" t="s">
        <v>20</v>
      </c>
      <c r="B10" s="1">
        <f aca="true" t="shared" si="6" ref="B10:N10">PERCENTILE(B18:B43,0.75)</f>
        <v>2.080553</v>
      </c>
      <c r="C10" s="1">
        <f t="shared" si="6"/>
        <v>2.1020340500000003</v>
      </c>
      <c r="D10" s="1">
        <f t="shared" si="6"/>
        <v>2.6857097999999997</v>
      </c>
      <c r="E10" s="1">
        <f t="shared" si="6"/>
        <v>2.67108055</v>
      </c>
      <c r="F10" s="1">
        <f t="shared" si="6"/>
        <v>3.4222551749999996</v>
      </c>
      <c r="G10" s="1">
        <f t="shared" si="6"/>
        <v>3.483561525</v>
      </c>
      <c r="H10" s="1">
        <f t="shared" si="6"/>
        <v>3.8424642249999996</v>
      </c>
      <c r="I10" s="1">
        <f t="shared" si="6"/>
        <v>4.203196650000001</v>
      </c>
      <c r="J10" s="1">
        <f t="shared" si="6"/>
        <v>3.6833465999999997</v>
      </c>
      <c r="K10" s="1">
        <f t="shared" si="6"/>
        <v>2.630487375</v>
      </c>
      <c r="L10" s="1">
        <f t="shared" si="6"/>
        <v>1.6362299</v>
      </c>
      <c r="M10" s="1">
        <f t="shared" si="6"/>
        <v>1.23783975</v>
      </c>
      <c r="N10" s="1">
        <f t="shared" si="6"/>
        <v>32.4467188</v>
      </c>
    </row>
    <row r="11" spans="1:14" ht="12.75">
      <c r="A11" s="13" t="s">
        <v>21</v>
      </c>
      <c r="B11" s="1">
        <f aca="true" t="shared" si="7" ref="B11:N11">PERCENTILE(B18:B43,0.9)</f>
        <v>4.0296924999999995</v>
      </c>
      <c r="C11" s="1">
        <f t="shared" si="7"/>
        <v>3.493168</v>
      </c>
      <c r="D11" s="1">
        <f t="shared" si="7"/>
        <v>4.5799671</v>
      </c>
      <c r="E11" s="1">
        <f t="shared" si="7"/>
        <v>3.71156455</v>
      </c>
      <c r="F11" s="1">
        <f t="shared" si="7"/>
        <v>5.29239365</v>
      </c>
      <c r="G11" s="1">
        <f t="shared" si="7"/>
        <v>6.406825800000001</v>
      </c>
      <c r="H11" s="1">
        <f t="shared" si="7"/>
        <v>5.38153575</v>
      </c>
      <c r="I11" s="1">
        <f t="shared" si="7"/>
        <v>5.9873213000000005</v>
      </c>
      <c r="J11" s="1">
        <f t="shared" si="7"/>
        <v>5.32095565</v>
      </c>
      <c r="K11" s="1">
        <f t="shared" si="7"/>
        <v>3.4713405</v>
      </c>
      <c r="L11" s="1">
        <f t="shared" si="7"/>
        <v>2.24782435</v>
      </c>
      <c r="M11" s="1">
        <f t="shared" si="7"/>
        <v>1.3840618</v>
      </c>
      <c r="N11" s="1">
        <f t="shared" si="7"/>
        <v>43.962126600000005</v>
      </c>
    </row>
    <row r="12" spans="1:14" ht="12.75">
      <c r="A12" s="13" t="s">
        <v>25</v>
      </c>
      <c r="B12" s="1">
        <f aca="true" t="shared" si="8" ref="B12:N12">STDEV(B18:B43)</f>
        <v>1.4378959652810324</v>
      </c>
      <c r="C12" s="1">
        <f t="shared" si="8"/>
        <v>1.0561734327104442</v>
      </c>
      <c r="D12" s="1">
        <f t="shared" si="8"/>
        <v>2.627815597561266</v>
      </c>
      <c r="E12" s="1">
        <f t="shared" si="8"/>
        <v>2.5843428936183033</v>
      </c>
      <c r="F12" s="1">
        <f t="shared" si="8"/>
        <v>2.0272366120158534</v>
      </c>
      <c r="G12" s="1">
        <f t="shared" si="8"/>
        <v>2.494130316947176</v>
      </c>
      <c r="H12" s="1">
        <f t="shared" si="8"/>
        <v>2.357682991363163</v>
      </c>
      <c r="I12" s="1">
        <f t="shared" si="8"/>
        <v>2.119795395117529</v>
      </c>
      <c r="J12" s="1">
        <f t="shared" si="8"/>
        <v>1.4610292758736563</v>
      </c>
      <c r="K12" s="1">
        <f t="shared" si="8"/>
        <v>0.9572871786735483</v>
      </c>
      <c r="L12" s="1">
        <f t="shared" si="8"/>
        <v>0.7261636240717864</v>
      </c>
      <c r="M12" s="1">
        <f t="shared" si="8"/>
        <v>0.4496359774983219</v>
      </c>
      <c r="N12" s="1">
        <f t="shared" si="8"/>
        <v>14.234305763406281</v>
      </c>
    </row>
    <row r="13" spans="1:14" ht="12.75">
      <c r="A13" s="13" t="s">
        <v>127</v>
      </c>
      <c r="B13" s="1">
        <f aca="true" t="shared" si="9" ref="B13:L13">ROUND(B12/B6,2)</f>
        <v>0.78</v>
      </c>
      <c r="C13" s="1">
        <f t="shared" si="9"/>
        <v>0.6</v>
      </c>
      <c r="D13" s="1">
        <f t="shared" si="9"/>
        <v>1.08</v>
      </c>
      <c r="E13" s="1">
        <f t="shared" si="9"/>
        <v>1.15</v>
      </c>
      <c r="F13" s="1">
        <f t="shared" si="9"/>
        <v>0.76</v>
      </c>
      <c r="G13" s="1">
        <f t="shared" si="9"/>
        <v>0.94</v>
      </c>
      <c r="H13" s="1">
        <f t="shared" si="9"/>
        <v>0.81</v>
      </c>
      <c r="I13" s="1">
        <f t="shared" si="9"/>
        <v>0.68</v>
      </c>
      <c r="J13" s="1">
        <f t="shared" si="9"/>
        <v>0.5</v>
      </c>
      <c r="K13" s="1">
        <f t="shared" si="9"/>
        <v>0.46</v>
      </c>
      <c r="L13" s="1">
        <f t="shared" si="9"/>
        <v>0.57</v>
      </c>
      <c r="M13" s="1">
        <f>ROUND(M12/M6,2)</f>
        <v>0.53</v>
      </c>
      <c r="N13" s="1">
        <f>ROUND(N12/N6,2)</f>
        <v>0.53</v>
      </c>
    </row>
    <row r="14" spans="1:14" ht="12.75">
      <c r="A14" s="13" t="s">
        <v>126</v>
      </c>
      <c r="B14" s="53">
        <f>26*P44/(25*24*B12^3)</f>
        <v>1.1458417000080798</v>
      </c>
      <c r="C14" s="53">
        <f aca="true" t="shared" si="10" ref="C14:N14">26*Q44/(25*24*C12^3)</f>
        <v>1.1769562402242273</v>
      </c>
      <c r="D14" s="53">
        <f t="shared" si="10"/>
        <v>2.743136067252436</v>
      </c>
      <c r="E14" s="53">
        <f t="shared" si="10"/>
        <v>2.6188945866004665</v>
      </c>
      <c r="F14" s="53">
        <f t="shared" si="10"/>
        <v>1.1900582326847329</v>
      </c>
      <c r="G14" s="53">
        <f t="shared" si="10"/>
        <v>1.5831746538309033</v>
      </c>
      <c r="H14" s="53">
        <f t="shared" si="10"/>
        <v>1.802551764303936</v>
      </c>
      <c r="I14" s="53">
        <f t="shared" si="10"/>
        <v>0.7896033439034544</v>
      </c>
      <c r="J14" s="53">
        <f t="shared" si="10"/>
        <v>0.43127844820910716</v>
      </c>
      <c r="K14" s="53">
        <f t="shared" si="10"/>
        <v>0.43316531673725395</v>
      </c>
      <c r="L14" s="53">
        <f t="shared" si="10"/>
        <v>0.6352692557956694</v>
      </c>
      <c r="M14" s="53">
        <f t="shared" si="10"/>
        <v>-0.12168684711285259</v>
      </c>
      <c r="N14" s="53">
        <f t="shared" si="10"/>
        <v>1.0843182433434602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-0.19368418729633963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1.2481872</v>
      </c>
      <c r="C18" s="1">
        <f>'DATOS MENSUALES'!F487</f>
        <v>1.4732949</v>
      </c>
      <c r="D18" s="1">
        <f>'DATOS MENSUALES'!F488</f>
        <v>0.32886000000000004</v>
      </c>
      <c r="E18" s="1">
        <f>'DATOS MENSUALES'!F489</f>
        <v>0.2896664</v>
      </c>
      <c r="F18" s="1">
        <f>'DATOS MENSUALES'!F490</f>
        <v>0.7480199999999999</v>
      </c>
      <c r="G18" s="1">
        <f>'DATOS MENSUALES'!F491</f>
        <v>1.2043845</v>
      </c>
      <c r="H18" s="1">
        <f>'DATOS MENSUALES'!F492</f>
        <v>2.2303274</v>
      </c>
      <c r="I18" s="1">
        <f>'DATOS MENSUALES'!F493</f>
        <v>1.4455648</v>
      </c>
      <c r="J18" s="1">
        <f>'DATOS MENSUALES'!F494</f>
        <v>1.9313408</v>
      </c>
      <c r="K18" s="1">
        <f>'DATOS MENSUALES'!F495</f>
        <v>1.2587553</v>
      </c>
      <c r="L18" s="1">
        <f>'DATOS MENSUALES'!F496</f>
        <v>0.7427568</v>
      </c>
      <c r="M18" s="1">
        <f>'DATOS MENSUALES'!F497</f>
        <v>0.8077014</v>
      </c>
      <c r="N18" s="1">
        <f aca="true" t="shared" si="11" ref="N18:N41">SUM(B18:M18)</f>
        <v>13.708859500000003</v>
      </c>
      <c r="O18" s="10"/>
      <c r="P18" s="60">
        <f>(B18-B$6)^3</f>
        <v>-0.22049937643806045</v>
      </c>
      <c r="Q18" s="60">
        <f aca="true" t="shared" si="12" ref="Q18:AB18">(C18-C$6)^3</f>
        <v>-0.022689312817310524</v>
      </c>
      <c r="R18" s="60">
        <f t="shared" si="12"/>
        <v>-9.212355868295528</v>
      </c>
      <c r="S18" s="60">
        <f t="shared" si="12"/>
        <v>-7.539068636035736</v>
      </c>
      <c r="T18" s="60">
        <f t="shared" si="12"/>
        <v>-7.238812847037156</v>
      </c>
      <c r="U18" s="60">
        <f t="shared" si="12"/>
        <v>-3.0463816816052702</v>
      </c>
      <c r="V18" s="60">
        <f t="shared" si="12"/>
        <v>-0.3367015655874013</v>
      </c>
      <c r="W18" s="60">
        <f t="shared" si="12"/>
        <v>-4.7034284420313845</v>
      </c>
      <c r="X18" s="60">
        <f t="shared" si="12"/>
        <v>-0.979421653881743</v>
      </c>
      <c r="Y18" s="60">
        <f t="shared" si="12"/>
        <v>-0.5972537018703961</v>
      </c>
      <c r="Z18" s="60">
        <f t="shared" si="12"/>
        <v>-0.15074149279615975</v>
      </c>
      <c r="AA18" s="60">
        <f t="shared" si="12"/>
        <v>-0.00010947323192828697</v>
      </c>
      <c r="AB18" s="60">
        <f t="shared" si="12"/>
        <v>-2255.776087524117</v>
      </c>
    </row>
    <row r="19" spans="1:28" ht="12.75">
      <c r="A19" s="12" t="s">
        <v>69</v>
      </c>
      <c r="B19" s="1">
        <f>'DATOS MENSUALES'!F498</f>
        <v>0.5296746</v>
      </c>
      <c r="C19" s="1">
        <f>'DATOS MENSUALES'!F499</f>
        <v>0.4172595</v>
      </c>
      <c r="D19" s="1">
        <f>'DATOS MENSUALES'!F500</f>
        <v>3.596293</v>
      </c>
      <c r="E19" s="1">
        <f>'DATOS MENSUALES'!F501</f>
        <v>2.2747509999999997</v>
      </c>
      <c r="F19" s="1">
        <f>'DATOS MENSUALES'!F502</f>
        <v>5.146331</v>
      </c>
      <c r="G19" s="1">
        <f>'DATOS MENSUALES'!F503</f>
        <v>3.6045627</v>
      </c>
      <c r="H19" s="1">
        <f>'DATOS MENSUALES'!F504</f>
        <v>2.1745152</v>
      </c>
      <c r="I19" s="1">
        <f>'DATOS MENSUALES'!F505</f>
        <v>3.0517617</v>
      </c>
      <c r="J19" s="1">
        <f>'DATOS MENSUALES'!F506</f>
        <v>2.0968516999999998</v>
      </c>
      <c r="K19" s="1">
        <f>'DATOS MENSUALES'!F507</f>
        <v>1.115367</v>
      </c>
      <c r="L19" s="1">
        <f>'DATOS MENSUALES'!F508</f>
        <v>0.4694052</v>
      </c>
      <c r="M19" s="1">
        <f>'DATOS MENSUALES'!F509</f>
        <v>0.9474974999999999</v>
      </c>
      <c r="N19" s="1">
        <f t="shared" si="11"/>
        <v>25.424270099999998</v>
      </c>
      <c r="O19" s="10"/>
      <c r="P19" s="60">
        <f aca="true" t="shared" si="13" ref="P19:P43">(B19-B$6)^3</f>
        <v>-2.3138483921597275</v>
      </c>
      <c r="Q19" s="60">
        <f aca="true" t="shared" si="14" ref="Q19:Q43">(C19-C$6)^3</f>
        <v>-2.401451604947497</v>
      </c>
      <c r="R19" s="60">
        <f aca="true" t="shared" si="15" ref="R19:R43">(D19-D$6)^3</f>
        <v>1.6062015262506826</v>
      </c>
      <c r="S19" s="60">
        <f aca="true" t="shared" si="16" ref="S19:S43">(E19-E$6)^3</f>
        <v>1.4274294293492527E-05</v>
      </c>
      <c r="T19" s="60">
        <f aca="true" t="shared" si="17" ref="T19:T43">(F19-F$6)^3</f>
        <v>14.95728177780128</v>
      </c>
      <c r="U19" s="60">
        <f aca="true" t="shared" si="18" ref="U19:U43">(G19-G$6)^3</f>
        <v>0.8588214718944731</v>
      </c>
      <c r="V19" s="60">
        <f aca="true" t="shared" si="19" ref="V19:V43">(H19-H$6)^3</f>
        <v>-0.42441310136346433</v>
      </c>
      <c r="W19" s="60">
        <f aca="true" t="shared" si="20" ref="W19:W43">(I19-I$6)^3</f>
        <v>-0.00033250981490588066</v>
      </c>
      <c r="X19" s="60">
        <f aca="true" t="shared" si="21" ref="X19:X43">(J19-J$6)^3</f>
        <v>-0.5668043742417822</v>
      </c>
      <c r="Y19" s="60">
        <f aca="true" t="shared" si="22" ref="Y19:Y43">(K19-K$6)^3</f>
        <v>-0.9572213888665547</v>
      </c>
      <c r="Z19" s="60">
        <f aca="true" t="shared" si="23" ref="Z19:Z43">(L19-L$6)^3</f>
        <v>-0.522739733338506</v>
      </c>
      <c r="AA19" s="60">
        <f aca="true" t="shared" si="24" ref="AA19:AA43">(M19-M$6)^3</f>
        <v>0.0007776349024164481</v>
      </c>
      <c r="AB19" s="60">
        <f aca="true" t="shared" si="25" ref="AB19:AB43">(N19-N$6)^3</f>
        <v>-2.7410601685049913</v>
      </c>
    </row>
    <row r="20" spans="1:28" ht="12.75">
      <c r="A20" s="12" t="s">
        <v>70</v>
      </c>
      <c r="B20" s="1">
        <f>'DATOS MENSUALES'!F510</f>
        <v>1.9781632</v>
      </c>
      <c r="C20" s="1">
        <f>'DATOS MENSUALES'!F511</f>
        <v>3.6220362</v>
      </c>
      <c r="D20" s="1">
        <f>'DATOS MENSUALES'!F512</f>
        <v>2.0462013</v>
      </c>
      <c r="E20" s="1">
        <f>'DATOS MENSUALES'!F513</f>
        <v>1.8465696</v>
      </c>
      <c r="F20" s="1">
        <f>'DATOS MENSUALES'!F514</f>
        <v>1.3062553000000001</v>
      </c>
      <c r="G20" s="1">
        <f>'DATOS MENSUALES'!F515</f>
        <v>1.0290591</v>
      </c>
      <c r="H20" s="1">
        <f>'DATOS MENSUALES'!F516</f>
        <v>2.6926487999999997</v>
      </c>
      <c r="I20" s="1">
        <f>'DATOS MENSUALES'!F517</f>
        <v>2.4594443999999998</v>
      </c>
      <c r="J20" s="1">
        <f>'DATOS MENSUALES'!F518</f>
        <v>2.9669816</v>
      </c>
      <c r="K20" s="1">
        <f>'DATOS MENSUALES'!F519</f>
        <v>1.9982615999999997</v>
      </c>
      <c r="L20" s="1">
        <f>'DATOS MENSUALES'!F520</f>
        <v>2.953493</v>
      </c>
      <c r="M20" s="1">
        <f>'DATOS MENSUALES'!F521</f>
        <v>1.2908678999999998</v>
      </c>
      <c r="N20" s="1">
        <f t="shared" si="11"/>
        <v>26.189981999999997</v>
      </c>
      <c r="O20" s="10"/>
      <c r="P20" s="60">
        <f t="shared" si="13"/>
        <v>0.0019926942983088847</v>
      </c>
      <c r="Q20" s="60">
        <f t="shared" si="14"/>
        <v>6.493579747598445</v>
      </c>
      <c r="R20" s="60">
        <f t="shared" si="15"/>
        <v>-0.05442935555406386</v>
      </c>
      <c r="S20" s="60">
        <f t="shared" si="16"/>
        <v>-0.06590185820165109</v>
      </c>
      <c r="T20" s="60">
        <f t="shared" si="17"/>
        <v>-2.6064614049451995</v>
      </c>
      <c r="U20" s="60">
        <f t="shared" si="18"/>
        <v>-4.290775231051816</v>
      </c>
      <c r="V20" s="60">
        <f t="shared" si="19"/>
        <v>-0.01270927753578417</v>
      </c>
      <c r="W20" s="60">
        <f t="shared" si="20"/>
        <v>-0.2895870690390766</v>
      </c>
      <c r="X20" s="60">
        <f t="shared" si="21"/>
        <v>7.702518333563064E-05</v>
      </c>
      <c r="Y20" s="60">
        <f t="shared" si="22"/>
        <v>-0.0010812319711172745</v>
      </c>
      <c r="Z20" s="60">
        <f t="shared" si="23"/>
        <v>4.729220193108695</v>
      </c>
      <c r="AA20" s="60">
        <f t="shared" si="24"/>
        <v>0.08249972888506459</v>
      </c>
      <c r="AB20" s="60">
        <f t="shared" si="25"/>
        <v>-0.2545844852048828</v>
      </c>
    </row>
    <row r="21" spans="1:28" ht="12.75">
      <c r="A21" s="12" t="s">
        <v>71</v>
      </c>
      <c r="B21" s="1">
        <f>'DATOS MENSUALES'!F522</f>
        <v>1.3706466000000002</v>
      </c>
      <c r="C21" s="1">
        <f>'DATOS MENSUALES'!F523</f>
        <v>1.139349</v>
      </c>
      <c r="D21" s="1">
        <f>'DATOS MENSUALES'!F524</f>
        <v>2.000376</v>
      </c>
      <c r="E21" s="1">
        <f>'DATOS MENSUALES'!F525</f>
        <v>1.3168484999999999</v>
      </c>
      <c r="F21" s="1">
        <f>'DATOS MENSUALES'!F526</f>
        <v>1.3744053</v>
      </c>
      <c r="G21" s="1">
        <f>'DATOS MENSUALES'!F527</f>
        <v>0.7344413999999999</v>
      </c>
      <c r="H21" s="1">
        <f>'DATOS MENSUALES'!F528</f>
        <v>1.7606421</v>
      </c>
      <c r="I21" s="1">
        <f>'DATOS MENSUALES'!F529</f>
        <v>0.930188</v>
      </c>
      <c r="J21" s="1">
        <f>'DATOS MENSUALES'!F530</f>
        <v>2.396249</v>
      </c>
      <c r="K21" s="1">
        <f>'DATOS MENSUALES'!F531</f>
        <v>2.645457</v>
      </c>
      <c r="L21" s="1">
        <f>'DATOS MENSUALES'!F532</f>
        <v>1.3385872</v>
      </c>
      <c r="M21" s="1">
        <f>'DATOS MENSUALES'!F533</f>
        <v>0.6974992</v>
      </c>
      <c r="N21" s="1">
        <f t="shared" si="11"/>
        <v>17.7046893</v>
      </c>
      <c r="O21" s="10"/>
      <c r="P21" s="60">
        <f t="shared" si="13"/>
        <v>-0.11175595715963649</v>
      </c>
      <c r="Q21" s="60">
        <f t="shared" si="14"/>
        <v>-0.234937968310823</v>
      </c>
      <c r="R21" s="60">
        <f t="shared" si="15"/>
        <v>-0.07665770077001433</v>
      </c>
      <c r="S21" s="60">
        <f t="shared" si="16"/>
        <v>-0.8138509932978978</v>
      </c>
      <c r="T21" s="60">
        <f t="shared" si="17"/>
        <v>-2.238102741720638</v>
      </c>
      <c r="U21" s="60">
        <f t="shared" si="18"/>
        <v>-7.0733254443797815</v>
      </c>
      <c r="V21" s="60">
        <f t="shared" si="19"/>
        <v>-1.5826910471828155</v>
      </c>
      <c r="W21" s="60">
        <f t="shared" si="20"/>
        <v>-10.515732404145606</v>
      </c>
      <c r="X21" s="60">
        <f t="shared" si="21"/>
        <v>-0.1473525253232743</v>
      </c>
      <c r="Y21" s="60">
        <f t="shared" si="22"/>
        <v>0.1614849523176358</v>
      </c>
      <c r="Z21" s="60">
        <f t="shared" si="23"/>
        <v>0.00025758784413263243</v>
      </c>
      <c r="AA21" s="60">
        <f t="shared" si="24"/>
        <v>-0.003947292876115435</v>
      </c>
      <c r="AB21" s="60">
        <f t="shared" si="25"/>
        <v>-758.3211519700961</v>
      </c>
    </row>
    <row r="22" spans="1:28" ht="12.75">
      <c r="A22" s="12" t="s">
        <v>72</v>
      </c>
      <c r="B22" s="1">
        <f>'DATOS MENSUALES'!F534</f>
        <v>0.852164</v>
      </c>
      <c r="C22" s="1">
        <f>'DATOS MENSUALES'!F535</f>
        <v>3.3642998</v>
      </c>
      <c r="D22" s="1">
        <f>'DATOS MENSUALES'!F536</f>
        <v>1.7908722</v>
      </c>
      <c r="E22" s="1">
        <f>'DATOS MENSUALES'!F537</f>
        <v>2.076432</v>
      </c>
      <c r="F22" s="1">
        <f>'DATOS MENSUALES'!F538</f>
        <v>2.0659167</v>
      </c>
      <c r="G22" s="1">
        <f>'DATOS MENSUALES'!F539</f>
        <v>7.265882000000001</v>
      </c>
      <c r="H22" s="1">
        <f>'DATOS MENSUALES'!F540</f>
        <v>4.9778108</v>
      </c>
      <c r="I22" s="1">
        <f>'DATOS MENSUALES'!F541</f>
        <v>8.1077948</v>
      </c>
      <c r="J22" s="1">
        <f>'DATOS MENSUALES'!F542</f>
        <v>5.2964313</v>
      </c>
      <c r="K22" s="1">
        <f>'DATOS MENSUALES'!F543</f>
        <v>4.126325</v>
      </c>
      <c r="L22" s="1">
        <f>'DATOS MENSUALES'!F544</f>
        <v>2.3616922000000002</v>
      </c>
      <c r="M22" s="1">
        <f>'DATOS MENSUALES'!F545</f>
        <v>1.2468628</v>
      </c>
      <c r="N22" s="1">
        <f t="shared" si="11"/>
        <v>43.532483600000006</v>
      </c>
      <c r="O22" s="10"/>
      <c r="P22" s="60">
        <f t="shared" si="13"/>
        <v>-1.0004821543932794</v>
      </c>
      <c r="Q22" s="60">
        <f t="shared" si="14"/>
        <v>4.15700714224546</v>
      </c>
      <c r="R22" s="60">
        <f t="shared" si="15"/>
        <v>-0.25520751361225175</v>
      </c>
      <c r="S22" s="60">
        <f t="shared" si="16"/>
        <v>-0.005273583929780452</v>
      </c>
      <c r="T22" s="60">
        <f t="shared" si="17"/>
        <v>-0.23436655301296483</v>
      </c>
      <c r="U22" s="60">
        <f t="shared" si="18"/>
        <v>98.09038462355312</v>
      </c>
      <c r="V22" s="60">
        <f t="shared" si="19"/>
        <v>8.637769551848534</v>
      </c>
      <c r="W22" s="60">
        <f t="shared" si="20"/>
        <v>124.00918841863376</v>
      </c>
      <c r="X22" s="60">
        <f t="shared" si="21"/>
        <v>13.345741429200647</v>
      </c>
      <c r="Y22" s="60">
        <f t="shared" si="22"/>
        <v>8.309005432901614</v>
      </c>
      <c r="Z22" s="60">
        <f t="shared" si="23"/>
        <v>1.2834159328707906</v>
      </c>
      <c r="AA22" s="60">
        <f t="shared" si="24"/>
        <v>0.05992510615609241</v>
      </c>
      <c r="AB22" s="60">
        <f t="shared" si="25"/>
        <v>4664.757254184699</v>
      </c>
    </row>
    <row r="23" spans="1:28" ht="12.75">
      <c r="A23" s="12" t="s">
        <v>73</v>
      </c>
      <c r="B23" s="1">
        <f>'DATOS MENSUALES'!F546</f>
        <v>0.6363222</v>
      </c>
      <c r="C23" s="1">
        <f>'DATOS MENSUALES'!F547</f>
        <v>1.33032</v>
      </c>
      <c r="D23" s="1">
        <f>'DATOS MENSUALES'!F548</f>
        <v>2.7911409</v>
      </c>
      <c r="E23" s="1">
        <f>'DATOS MENSUALES'!F549</f>
        <v>1.4103438000000001</v>
      </c>
      <c r="F23" s="1">
        <f>'DATOS MENSUALES'!F550</f>
        <v>2.9946615</v>
      </c>
      <c r="G23" s="1">
        <f>'DATOS MENSUALES'!F551</f>
        <v>1.0653281</v>
      </c>
      <c r="H23" s="1">
        <f>'DATOS MENSUALES'!F552</f>
        <v>3.3701999999999996</v>
      </c>
      <c r="I23" s="1">
        <f>'DATOS MENSUALES'!F553</f>
        <v>0.7991676</v>
      </c>
      <c r="J23" s="1">
        <f>'DATOS MENSUALES'!F554</f>
        <v>3.0895546</v>
      </c>
      <c r="K23" s="1">
        <f>'DATOS MENSUALES'!F555</f>
        <v>1.7704119999999999</v>
      </c>
      <c r="L23" s="1">
        <f>'DATOS MENSUALES'!F556</f>
        <v>0.8609681</v>
      </c>
      <c r="M23" s="1">
        <f>'DATOS MENSUALES'!F557</f>
        <v>0.731136</v>
      </c>
      <c r="N23" s="1">
        <f t="shared" si="11"/>
        <v>20.8495548</v>
      </c>
      <c r="O23" s="10"/>
      <c r="P23" s="60">
        <f t="shared" si="13"/>
        <v>-1.7980567518198296</v>
      </c>
      <c r="Q23" s="60">
        <f t="shared" si="14"/>
        <v>-0.07734976610703787</v>
      </c>
      <c r="R23" s="60">
        <f t="shared" si="15"/>
        <v>0.04901349507935837</v>
      </c>
      <c r="S23" s="60">
        <f t="shared" si="16"/>
        <v>-0.5930202898817726</v>
      </c>
      <c r="T23" s="60">
        <f t="shared" si="17"/>
        <v>0.030429534549479467</v>
      </c>
      <c r="U23" s="60">
        <f t="shared" si="18"/>
        <v>-4.009832419964748</v>
      </c>
      <c r="V23" s="60">
        <f t="shared" si="19"/>
        <v>0.08763709792340556</v>
      </c>
      <c r="W23" s="60">
        <f t="shared" si="20"/>
        <v>-12.517437435052214</v>
      </c>
      <c r="X23" s="60">
        <f t="shared" si="21"/>
        <v>0.0045020023402577445</v>
      </c>
      <c r="Y23" s="60">
        <f t="shared" si="22"/>
        <v>-0.03609638822283052</v>
      </c>
      <c r="Z23" s="60">
        <f t="shared" si="23"/>
        <v>-0.07095385628389692</v>
      </c>
      <c r="AA23" s="60">
        <f t="shared" si="24"/>
        <v>-0.001925273708457919</v>
      </c>
      <c r="AB23" s="60">
        <f t="shared" si="25"/>
        <v>-213.22718650953487</v>
      </c>
    </row>
    <row r="24" spans="1:28" ht="12.75">
      <c r="A24" s="12" t="s">
        <v>74</v>
      </c>
      <c r="B24" s="1">
        <f>'DATOS MENSUALES'!F558</f>
        <v>0.844908</v>
      </c>
      <c r="C24" s="1">
        <f>'DATOS MENSUALES'!F559</f>
        <v>1.2312754000000001</v>
      </c>
      <c r="D24" s="1">
        <f>'DATOS MENSUALES'!F560</f>
        <v>1.0774979</v>
      </c>
      <c r="E24" s="1">
        <f>'DATOS MENSUALES'!F561</f>
        <v>0.6852678</v>
      </c>
      <c r="F24" s="1">
        <f>'DATOS MENSUALES'!F562</f>
        <v>1.499136</v>
      </c>
      <c r="G24" s="1">
        <f>'DATOS MENSUALES'!F563</f>
        <v>1.6935788999999999</v>
      </c>
      <c r="H24" s="1">
        <f>'DATOS MENSUALES'!F564</f>
        <v>2.3558021</v>
      </c>
      <c r="I24" s="1">
        <f>'DATOS MENSUALES'!F565</f>
        <v>3.0793536</v>
      </c>
      <c r="J24" s="1">
        <f>'DATOS MENSUALES'!F566</f>
        <v>1.7791332</v>
      </c>
      <c r="K24" s="1">
        <f>'DATOS MENSUALES'!F567</f>
        <v>1.3164093000000001</v>
      </c>
      <c r="L24" s="1">
        <f>'DATOS MENSUALES'!F568</f>
        <v>1.5610979999999999</v>
      </c>
      <c r="M24" s="1">
        <f>'DATOS MENSUALES'!F569</f>
        <v>0.9796971999999999</v>
      </c>
      <c r="N24" s="1">
        <f t="shared" si="11"/>
        <v>18.103157400000004</v>
      </c>
      <c r="O24" s="10"/>
      <c r="P24" s="60">
        <f t="shared" si="13"/>
        <v>-1.0224155068698406</v>
      </c>
      <c r="Q24" s="60">
        <f t="shared" si="14"/>
        <v>-0.1448022708659929</v>
      </c>
      <c r="R24" s="60">
        <f t="shared" si="15"/>
        <v>-2.4477058573356243</v>
      </c>
      <c r="S24" s="60">
        <f t="shared" si="16"/>
        <v>-3.8346934729498194</v>
      </c>
      <c r="T24" s="60">
        <f t="shared" si="17"/>
        <v>-1.6569658731554469</v>
      </c>
      <c r="U24" s="60">
        <f t="shared" si="18"/>
        <v>-0.8859803388261169</v>
      </c>
      <c r="V24" s="60">
        <f t="shared" si="19"/>
        <v>-0.18540181418746565</v>
      </c>
      <c r="W24" s="60">
        <f t="shared" si="20"/>
        <v>-7.24443385142735E-05</v>
      </c>
      <c r="X24" s="60">
        <f t="shared" si="21"/>
        <v>-1.5023060361381393</v>
      </c>
      <c r="Y24" s="60">
        <f t="shared" si="22"/>
        <v>-0.48279414331290016</v>
      </c>
      <c r="Z24" s="60">
        <f t="shared" si="23"/>
        <v>0.023427499042669626</v>
      </c>
      <c r="AA24" s="60">
        <f t="shared" si="24"/>
        <v>0.0019139311194293586</v>
      </c>
      <c r="AB24" s="60">
        <f t="shared" si="25"/>
        <v>-663.1945897816785</v>
      </c>
    </row>
    <row r="25" spans="1:28" ht="12.75">
      <c r="A25" s="12" t="s">
        <v>75</v>
      </c>
      <c r="B25" s="1">
        <f>'DATOS MENSUALES'!F570</f>
        <v>2.0532449</v>
      </c>
      <c r="C25" s="1">
        <f>'DATOS MENSUALES'!F571</f>
        <v>1.2401586999999998</v>
      </c>
      <c r="D25" s="1">
        <f>'DATOS MENSUALES'!F572</f>
        <v>0.46118839999999994</v>
      </c>
      <c r="E25" s="1">
        <f>'DATOS MENSUALES'!F573</f>
        <v>1.4819339999999999</v>
      </c>
      <c r="F25" s="1">
        <f>'DATOS MENSUALES'!F574</f>
        <v>2.3290504</v>
      </c>
      <c r="G25" s="1">
        <f>'DATOS MENSUALES'!F575</f>
        <v>1.3138874999999999</v>
      </c>
      <c r="H25" s="1">
        <f>'DATOS MENSUALES'!F576</f>
        <v>3.73246</v>
      </c>
      <c r="I25" s="1">
        <f>'DATOS MENSUALES'!F577</f>
        <v>4.20579</v>
      </c>
      <c r="J25" s="1">
        <f>'DATOS MENSUALES'!F578</f>
        <v>5.1312861000000005</v>
      </c>
      <c r="K25" s="1">
        <f>'DATOS MENSUALES'!F579</f>
        <v>2.550846</v>
      </c>
      <c r="L25" s="1">
        <f>'DATOS MENSUALES'!F580</f>
        <v>2.010288</v>
      </c>
      <c r="M25" s="1">
        <f>'DATOS MENSUALES'!F581</f>
        <v>0.9794556</v>
      </c>
      <c r="N25" s="1">
        <f t="shared" si="11"/>
        <v>27.489589600000002</v>
      </c>
      <c r="O25" s="10"/>
      <c r="P25" s="60">
        <f t="shared" si="13"/>
        <v>0.008110933771610616</v>
      </c>
      <c r="Q25" s="60">
        <f t="shared" si="14"/>
        <v>-0.13757715272838916</v>
      </c>
      <c r="R25" s="60">
        <f t="shared" si="15"/>
        <v>-7.575594398784277</v>
      </c>
      <c r="S25" s="60">
        <f t="shared" si="16"/>
        <v>-0.45397502775760395</v>
      </c>
      <c r="T25" s="60">
        <f t="shared" si="17"/>
        <v>-0.044141140406289275</v>
      </c>
      <c r="U25" s="60">
        <f t="shared" si="18"/>
        <v>-2.4068649864309366</v>
      </c>
      <c r="V25" s="60">
        <f t="shared" si="19"/>
        <v>0.5244719126465267</v>
      </c>
      <c r="W25" s="60">
        <f t="shared" si="20"/>
        <v>1.2764040065255347</v>
      </c>
      <c r="X25" s="60">
        <f t="shared" si="21"/>
        <v>10.747806288578925</v>
      </c>
      <c r="Y25" s="60">
        <f t="shared" si="22"/>
        <v>0.09109271285250851</v>
      </c>
      <c r="Z25" s="60">
        <f t="shared" si="23"/>
        <v>0.3975969503397872</v>
      </c>
      <c r="AA25" s="60">
        <f t="shared" si="24"/>
        <v>0.001902779866041885</v>
      </c>
      <c r="AB25" s="60">
        <f t="shared" si="25"/>
        <v>0.2951683750075308</v>
      </c>
    </row>
    <row r="26" spans="1:28" ht="12.75">
      <c r="A26" s="12" t="s">
        <v>76</v>
      </c>
      <c r="B26" s="1">
        <f>'DATOS MENSUALES'!F582</f>
        <v>0.8443008</v>
      </c>
      <c r="C26" s="1">
        <f>'DATOS MENSUALES'!F583</f>
        <v>0.5247921</v>
      </c>
      <c r="D26" s="1">
        <f>'DATOS MENSUALES'!F584</f>
        <v>0.3963725</v>
      </c>
      <c r="E26" s="1">
        <f>'DATOS MENSUALES'!F585</f>
        <v>0.0953418</v>
      </c>
      <c r="F26" s="1">
        <f>'DATOS MENSUALES'!F586</f>
        <v>2.053298</v>
      </c>
      <c r="G26" s="1">
        <f>'DATOS MENSUALES'!F587</f>
        <v>0.8355206</v>
      </c>
      <c r="H26" s="1">
        <f>'DATOS MENSUALES'!F588</f>
        <v>1.0071432</v>
      </c>
      <c r="I26" s="1">
        <f>'DATOS MENSUALES'!F589</f>
        <v>3.2628306</v>
      </c>
      <c r="J26" s="1">
        <f>'DATOS MENSUALES'!F590</f>
        <v>1.5779442000000001</v>
      </c>
      <c r="K26" s="1">
        <f>'DATOS MENSUALES'!F591</f>
        <v>1.6027578</v>
      </c>
      <c r="L26" s="1">
        <f>'DATOS MENSUALES'!F592</f>
        <v>0.6765943000000001</v>
      </c>
      <c r="M26" s="1">
        <f>'DATOS MENSUALES'!F593</f>
        <v>0.023011200000000002</v>
      </c>
      <c r="N26" s="1">
        <f t="shared" si="11"/>
        <v>12.899907099999998</v>
      </c>
      <c r="O26" s="10"/>
      <c r="P26" s="60">
        <f t="shared" si="13"/>
        <v>-1.0242653420674102</v>
      </c>
      <c r="Q26" s="60">
        <f t="shared" si="14"/>
        <v>-1.8681528271715686</v>
      </c>
      <c r="R26" s="60">
        <f t="shared" si="15"/>
        <v>-8.350652864878759</v>
      </c>
      <c r="S26" s="60">
        <f t="shared" si="16"/>
        <v>-10.00998323216408</v>
      </c>
      <c r="T26" s="60">
        <f t="shared" si="17"/>
        <v>-0.24905326509435902</v>
      </c>
      <c r="U26" s="60">
        <f t="shared" si="18"/>
        <v>-6.013755374882762</v>
      </c>
      <c r="V26" s="60">
        <f t="shared" si="19"/>
        <v>-7.065432190908131</v>
      </c>
      <c r="W26" s="60">
        <f t="shared" si="20"/>
        <v>0.0028505985858899986</v>
      </c>
      <c r="X26" s="60">
        <f t="shared" si="21"/>
        <v>-2.4412315014842045</v>
      </c>
      <c r="Y26" s="60">
        <f t="shared" si="22"/>
        <v>-0.12361119081208845</v>
      </c>
      <c r="Z26" s="60">
        <f t="shared" si="23"/>
        <v>-0.21423992043929052</v>
      </c>
      <c r="AA26" s="60">
        <f t="shared" si="24"/>
        <v>-0.577027114951765</v>
      </c>
      <c r="AB26" s="60">
        <f t="shared" si="25"/>
        <v>-2699.474382798799</v>
      </c>
    </row>
    <row r="27" spans="1:28" ht="12.75">
      <c r="A27" s="12" t="s">
        <v>77</v>
      </c>
      <c r="B27" s="1">
        <f>'DATOS MENSUALES'!F594</f>
        <v>0.10731360000000001</v>
      </c>
      <c r="C27" s="1">
        <f>'DATOS MENSUALES'!F595</f>
        <v>2.2667974</v>
      </c>
      <c r="D27" s="1">
        <f>'DATOS MENSUALES'!F596</f>
        <v>6.8001214</v>
      </c>
      <c r="E27" s="1">
        <f>'DATOS MENSUALES'!F597</f>
        <v>3.6596180999999994</v>
      </c>
      <c r="F27" s="1">
        <f>'DATOS MENSUALES'!F598</f>
        <v>1.2166356</v>
      </c>
      <c r="G27" s="1">
        <f>'DATOS MENSUALES'!F599</f>
        <v>1.7708724</v>
      </c>
      <c r="H27" s="1">
        <f>'DATOS MENSUALES'!F600</f>
        <v>1.411545</v>
      </c>
      <c r="I27" s="1">
        <f>'DATOS MENSUALES'!F601</f>
        <v>1.5282981</v>
      </c>
      <c r="J27" s="1">
        <f>'DATOS MENSUALES'!F602</f>
        <v>2.058235</v>
      </c>
      <c r="K27" s="1">
        <f>'DATOS MENSUALES'!F603</f>
        <v>1.4101184999999998</v>
      </c>
      <c r="L27" s="1">
        <f>'DATOS MENSUALES'!F604</f>
        <v>0.7101194</v>
      </c>
      <c r="M27" s="1">
        <f>'DATOS MENSUALES'!F605</f>
        <v>0.23101919999999998</v>
      </c>
      <c r="N27" s="1">
        <f t="shared" si="11"/>
        <v>23.170693699999998</v>
      </c>
      <c r="O27" s="10"/>
      <c r="P27" s="60">
        <f t="shared" si="13"/>
        <v>-5.313669954706806</v>
      </c>
      <c r="Q27" s="60">
        <f t="shared" si="14"/>
        <v>0.13296502410749</v>
      </c>
      <c r="R27" s="60">
        <f t="shared" si="15"/>
        <v>83.73705677697195</v>
      </c>
      <c r="S27" s="60">
        <f t="shared" si="16"/>
        <v>2.798004925556186</v>
      </c>
      <c r="T27" s="60">
        <f t="shared" si="17"/>
        <v>-3.149545556251319</v>
      </c>
      <c r="U27" s="60">
        <f t="shared" si="18"/>
        <v>-0.6888311738845321</v>
      </c>
      <c r="V27" s="60">
        <f t="shared" si="19"/>
        <v>-3.4736263713362874</v>
      </c>
      <c r="W27" s="60">
        <f t="shared" si="20"/>
        <v>-4.040515454701129</v>
      </c>
      <c r="X27" s="60">
        <f t="shared" si="21"/>
        <v>-0.64990916855522</v>
      </c>
      <c r="Y27" s="60">
        <f t="shared" si="22"/>
        <v>-0.32962526986449353</v>
      </c>
      <c r="Z27" s="60">
        <f t="shared" si="23"/>
        <v>-0.18020965823836466</v>
      </c>
      <c r="AA27" s="60">
        <f t="shared" si="24"/>
        <v>-0.24357831387376805</v>
      </c>
      <c r="AB27" s="60">
        <f t="shared" si="25"/>
        <v>-48.75017867427557</v>
      </c>
    </row>
    <row r="28" spans="1:28" ht="12.75">
      <c r="A28" s="12" t="s">
        <v>78</v>
      </c>
      <c r="B28" s="1">
        <f>'DATOS MENSUALES'!F606</f>
        <v>1.6970679</v>
      </c>
      <c r="C28" s="1">
        <f>'DATOS MENSUALES'!F607</f>
        <v>1.2410325</v>
      </c>
      <c r="D28" s="1">
        <f>'DATOS MENSUALES'!F608</f>
        <v>1.4882971999999999</v>
      </c>
      <c r="E28" s="1">
        <f>'DATOS MENSUALES'!F609</f>
        <v>1.154945</v>
      </c>
      <c r="F28" s="1">
        <f>'DATOS MENSUALES'!F610</f>
        <v>2.084736</v>
      </c>
      <c r="G28" s="1">
        <f>'DATOS MENSUALES'!F611</f>
        <v>0.467313</v>
      </c>
      <c r="H28" s="1">
        <f>'DATOS MENSUALES'!F612</f>
        <v>4.4972956</v>
      </c>
      <c r="I28" s="1">
        <f>'DATOS MENSUALES'!F613</f>
        <v>3.264096</v>
      </c>
      <c r="J28" s="1">
        <f>'DATOS MENSUALES'!F614</f>
        <v>2.0468306</v>
      </c>
      <c r="K28" s="1">
        <f>'DATOS MENSUALES'!F615</f>
        <v>1.6136015</v>
      </c>
      <c r="L28" s="1">
        <f>'DATOS MENSUALES'!F616</f>
        <v>0.6934045</v>
      </c>
      <c r="M28" s="1">
        <f>'DATOS MENSUALES'!F617</f>
        <v>0.6044472000000001</v>
      </c>
      <c r="N28" s="1">
        <f t="shared" si="11"/>
        <v>20.853067</v>
      </c>
      <c r="O28" s="10"/>
      <c r="P28" s="60">
        <f t="shared" si="13"/>
        <v>-0.0037424139856749227</v>
      </c>
      <c r="Q28" s="60">
        <f t="shared" si="14"/>
        <v>-0.13687973090897676</v>
      </c>
      <c r="R28" s="60">
        <f t="shared" si="15"/>
        <v>-0.8223397092992392</v>
      </c>
      <c r="S28" s="60">
        <f t="shared" si="16"/>
        <v>-1.314905251201071</v>
      </c>
      <c r="T28" s="60">
        <f t="shared" si="17"/>
        <v>-0.21355371009394009</v>
      </c>
      <c r="U28" s="60">
        <f t="shared" si="18"/>
        <v>-10.45627511145215</v>
      </c>
      <c r="V28" s="60">
        <f t="shared" si="19"/>
        <v>3.8793610920799804</v>
      </c>
      <c r="W28" s="60">
        <f t="shared" si="20"/>
        <v>0.0029276019818524853</v>
      </c>
      <c r="X28" s="60">
        <f t="shared" si="21"/>
        <v>-0.6759187997065311</v>
      </c>
      <c r="Y28" s="60">
        <f t="shared" si="22"/>
        <v>-0.11571321526289063</v>
      </c>
      <c r="Z28" s="60">
        <f t="shared" si="23"/>
        <v>-0.196686176626391</v>
      </c>
      <c r="AA28" s="60">
        <f t="shared" si="24"/>
        <v>-0.015830606366952427</v>
      </c>
      <c r="AB28" s="60">
        <f t="shared" si="25"/>
        <v>-212.85134316233646</v>
      </c>
    </row>
    <row r="29" spans="1:28" ht="12.75">
      <c r="A29" s="12" t="s">
        <v>79</v>
      </c>
      <c r="B29" s="1">
        <f>'DATOS MENSUALES'!F618</f>
        <v>1.7695383</v>
      </c>
      <c r="C29" s="1">
        <f>'DATOS MENSUALES'!F619</f>
        <v>1.441428</v>
      </c>
      <c r="D29" s="1">
        <f>'DATOS MENSUALES'!F620</f>
        <v>0.30422</v>
      </c>
      <c r="E29" s="1">
        <f>'DATOS MENSUALES'!F621</f>
        <v>1.4084712</v>
      </c>
      <c r="F29" s="1">
        <f>'DATOS MENSUALES'!F622</f>
        <v>1.0342118</v>
      </c>
      <c r="G29" s="1">
        <f>'DATOS MENSUALES'!F623</f>
        <v>1.6030958000000002</v>
      </c>
      <c r="H29" s="1">
        <f>'DATOS MENSUALES'!F624</f>
        <v>1.3108656</v>
      </c>
      <c r="I29" s="1">
        <f>'DATOS MENSUALES'!F625</f>
        <v>0.7391226</v>
      </c>
      <c r="J29" s="1">
        <f>'DATOS MENSUALES'!F626</f>
        <v>2.2158486</v>
      </c>
      <c r="K29" s="1">
        <f>'DATOS MENSUALES'!F627</f>
        <v>1.8280677</v>
      </c>
      <c r="L29" s="1">
        <f>'DATOS MENSUALES'!F628</f>
        <v>0.8164186</v>
      </c>
      <c r="M29" s="1">
        <f>'DATOS MENSUALES'!F629</f>
        <v>0.5224427</v>
      </c>
      <c r="N29" s="1">
        <f t="shared" si="11"/>
        <v>14.9937309</v>
      </c>
      <c r="O29" s="10"/>
      <c r="P29" s="60">
        <f t="shared" si="13"/>
        <v>-0.0005673837215098407</v>
      </c>
      <c r="Q29" s="60">
        <f t="shared" si="14"/>
        <v>-0.03124613516994779</v>
      </c>
      <c r="R29" s="60">
        <f t="shared" si="15"/>
        <v>-9.541033718516724</v>
      </c>
      <c r="S29" s="60">
        <f t="shared" si="16"/>
        <v>-0.5969944644850328</v>
      </c>
      <c r="T29" s="60">
        <f t="shared" si="17"/>
        <v>-4.477851198149598</v>
      </c>
      <c r="U29" s="60">
        <f t="shared" si="18"/>
        <v>-1.1607134874272722</v>
      </c>
      <c r="V29" s="60">
        <f t="shared" si="19"/>
        <v>-4.213462302352014</v>
      </c>
      <c r="W29" s="60">
        <f t="shared" si="20"/>
        <v>-13.51389260548598</v>
      </c>
      <c r="X29" s="60">
        <f t="shared" si="21"/>
        <v>-0.3557755891412439</v>
      </c>
      <c r="Y29" s="60">
        <f t="shared" si="22"/>
        <v>-0.02030875553230511</v>
      </c>
      <c r="Z29" s="60">
        <f t="shared" si="23"/>
        <v>-0.09641310820320077</v>
      </c>
      <c r="AA29" s="60">
        <f t="shared" si="24"/>
        <v>-0.036958079536952126</v>
      </c>
      <c r="AB29" s="60">
        <f t="shared" si="25"/>
        <v>-1655.6118820677539</v>
      </c>
    </row>
    <row r="30" spans="1:28" ht="12.75">
      <c r="A30" s="12" t="s">
        <v>80</v>
      </c>
      <c r="B30" s="1">
        <f>'DATOS MENSUALES'!F630</f>
        <v>3.0478155</v>
      </c>
      <c r="C30" s="1">
        <f>'DATOS MENSUALES'!F631</f>
        <v>1.3297876</v>
      </c>
      <c r="D30" s="1">
        <f>'DATOS MENSUALES'!F632</f>
        <v>1.5328236</v>
      </c>
      <c r="E30" s="1">
        <f>'DATOS MENSUALES'!F633</f>
        <v>1.9589418</v>
      </c>
      <c r="F30" s="1">
        <f>'DATOS MENSUALES'!F634</f>
        <v>1.5940444</v>
      </c>
      <c r="G30" s="1">
        <f>'DATOS MENSUALES'!F635</f>
        <v>1.0588395</v>
      </c>
      <c r="H30" s="1">
        <f>'DATOS MENSUALES'!F636</f>
        <v>1.8482492000000001</v>
      </c>
      <c r="I30" s="1">
        <f>'DATOS MENSUALES'!F637</f>
        <v>4.1954166</v>
      </c>
      <c r="J30" s="1">
        <f>'DATOS MENSUALES'!F638</f>
        <v>3.3938352000000003</v>
      </c>
      <c r="K30" s="1">
        <f>'DATOS MENSUALES'!F639</f>
        <v>2.0700917999999997</v>
      </c>
      <c r="L30" s="1">
        <f>'DATOS MENSUALES'!F640</f>
        <v>0.5865184</v>
      </c>
      <c r="M30" s="1">
        <f>'DATOS MENSUALES'!F641</f>
        <v>0.30512000000000006</v>
      </c>
      <c r="N30" s="1">
        <f t="shared" si="11"/>
        <v>22.9214836</v>
      </c>
      <c r="O30" s="10"/>
      <c r="P30" s="60">
        <f t="shared" si="13"/>
        <v>1.7085933956811588</v>
      </c>
      <c r="Q30" s="60">
        <f t="shared" si="14"/>
        <v>-0.0776400844849231</v>
      </c>
      <c r="R30" s="60">
        <f t="shared" si="15"/>
        <v>-0.7105755604419484</v>
      </c>
      <c r="S30" s="60">
        <f t="shared" si="16"/>
        <v>-0.024782513944890238</v>
      </c>
      <c r="T30" s="60">
        <f t="shared" si="17"/>
        <v>-1.2893981429593175</v>
      </c>
      <c r="U30" s="60">
        <f t="shared" si="18"/>
        <v>-4.059164445939106</v>
      </c>
      <c r="V30" s="60">
        <f t="shared" si="19"/>
        <v>-1.2519146184821095</v>
      </c>
      <c r="W30" s="60">
        <f t="shared" si="20"/>
        <v>1.2401345208028074</v>
      </c>
      <c r="X30" s="60">
        <f t="shared" si="21"/>
        <v>0.1034268433077691</v>
      </c>
      <c r="Y30" s="60">
        <f t="shared" si="22"/>
        <v>-2.9239045455149958E-05</v>
      </c>
      <c r="Z30" s="60">
        <f t="shared" si="23"/>
        <v>-0.3262883739974852</v>
      </c>
      <c r="AA30" s="60">
        <f t="shared" si="24"/>
        <v>-0.1667555252578004</v>
      </c>
      <c r="AB30" s="60">
        <f t="shared" si="25"/>
        <v>-59.42338732298866</v>
      </c>
    </row>
    <row r="31" spans="1:28" ht="12.75">
      <c r="A31" s="12" t="s">
        <v>81</v>
      </c>
      <c r="B31" s="1">
        <f>'DATOS MENSUALES'!F642</f>
        <v>3.9597536</v>
      </c>
      <c r="C31" s="1">
        <f>'DATOS MENSUALES'!F643</f>
        <v>2.1106841000000003</v>
      </c>
      <c r="D31" s="1">
        <f>'DATOS MENSUALES'!F644</f>
        <v>1.8332324</v>
      </c>
      <c r="E31" s="1">
        <f>'DATOS MENSUALES'!F645</f>
        <v>0.2666773</v>
      </c>
      <c r="F31" s="1">
        <f>'DATOS MENSUALES'!F646</f>
        <v>6.3165064</v>
      </c>
      <c r="G31" s="1">
        <f>'DATOS MENSUALES'!F647</f>
        <v>3.885576</v>
      </c>
      <c r="H31" s="1">
        <f>'DATOS MENSUALES'!F648</f>
        <v>3.4227958000000003</v>
      </c>
      <c r="I31" s="1">
        <f>'DATOS MENSUALES'!F649</f>
        <v>2.6921118999999996</v>
      </c>
      <c r="J31" s="1">
        <f>'DATOS MENSUALES'!F650</f>
        <v>3.7058327999999996</v>
      </c>
      <c r="K31" s="1">
        <f>'DATOS MENSUALES'!F651</f>
        <v>2.5855785</v>
      </c>
      <c r="L31" s="1">
        <f>'DATOS MENSUALES'!F652</f>
        <v>1.5172808</v>
      </c>
      <c r="M31" s="1">
        <f>'DATOS MENSUALES'!F653</f>
        <v>1.3500336</v>
      </c>
      <c r="N31" s="1">
        <f t="shared" si="11"/>
        <v>33.6460632</v>
      </c>
      <c r="O31" s="10"/>
      <c r="P31" s="60">
        <f t="shared" si="13"/>
        <v>9.359632547378617</v>
      </c>
      <c r="Q31" s="60">
        <f t="shared" si="14"/>
        <v>0.044470535072949804</v>
      </c>
      <c r="R31" s="60">
        <f t="shared" si="15"/>
        <v>-0.20741617140599694</v>
      </c>
      <c r="S31" s="60">
        <f t="shared" si="16"/>
        <v>-7.8073580207151485</v>
      </c>
      <c r="T31" s="60">
        <f t="shared" si="17"/>
        <v>47.99219081604086</v>
      </c>
      <c r="U31" s="60">
        <f t="shared" si="18"/>
        <v>1.867898323574255</v>
      </c>
      <c r="V31" s="60">
        <f t="shared" si="19"/>
        <v>0.12260018319948018</v>
      </c>
      <c r="W31" s="60">
        <f t="shared" si="20"/>
        <v>-0.0789142737521833</v>
      </c>
      <c r="X31" s="60">
        <f t="shared" si="21"/>
        <v>0.4771101219309248</v>
      </c>
      <c r="Y31" s="60">
        <f t="shared" si="22"/>
        <v>0.1138579971656295</v>
      </c>
      <c r="Z31" s="60">
        <f t="shared" si="23"/>
        <v>0.014228898317490845</v>
      </c>
      <c r="AA31" s="60">
        <f t="shared" si="24"/>
        <v>0.12091625292109148</v>
      </c>
      <c r="AB31" s="60">
        <f t="shared" si="25"/>
        <v>317.5346692950096</v>
      </c>
    </row>
    <row r="32" spans="1:28" ht="12.75">
      <c r="A32" s="12" t="s">
        <v>82</v>
      </c>
      <c r="B32" s="1">
        <f>'DATOS MENSUALES'!F654</f>
        <v>4.0996314</v>
      </c>
      <c r="C32" s="1">
        <f>'DATOS MENSUALES'!F655</f>
        <v>2.0760839000000004</v>
      </c>
      <c r="D32" s="1">
        <f>'DATOS MENSUALES'!F656</f>
        <v>3.6943461</v>
      </c>
      <c r="E32" s="1">
        <f>'DATOS MENSUALES'!F657</f>
        <v>3.111492</v>
      </c>
      <c r="F32" s="1">
        <f>'DATOS MENSUALES'!F658</f>
        <v>3.120048</v>
      </c>
      <c r="G32" s="1">
        <f>'DATOS MENSUALES'!F659</f>
        <v>3.05214</v>
      </c>
      <c r="H32" s="1">
        <f>'DATOS MENSUALES'!F660</f>
        <v>3.8791322999999998</v>
      </c>
      <c r="I32" s="1">
        <f>'DATOS MENSUALES'!F661</f>
        <v>3.1882318</v>
      </c>
      <c r="J32" s="1">
        <f>'DATOS MENSUALES'!F662</f>
        <v>2.8097797</v>
      </c>
      <c r="K32" s="1">
        <f>'DATOS MENSUALES'!F663</f>
        <v>1.6236045</v>
      </c>
      <c r="L32" s="1">
        <f>'DATOS MENSUALES'!F664</f>
        <v>1.074633</v>
      </c>
      <c r="M32" s="1">
        <f>'DATOS MENSUALES'!F665</f>
        <v>0.7934904</v>
      </c>
      <c r="N32" s="1">
        <f t="shared" si="11"/>
        <v>32.5226131</v>
      </c>
      <c r="O32" s="10"/>
      <c r="P32" s="60">
        <f t="shared" si="13"/>
        <v>11.34976956684857</v>
      </c>
      <c r="Q32" s="60">
        <f t="shared" si="14"/>
        <v>0.03267243805640575</v>
      </c>
      <c r="R32" s="60">
        <f t="shared" si="15"/>
        <v>2.0443664178516134</v>
      </c>
      <c r="S32" s="60">
        <f t="shared" si="16"/>
        <v>0.6382747293554796</v>
      </c>
      <c r="T32" s="60">
        <f t="shared" si="17"/>
        <v>0.08378944793395096</v>
      </c>
      <c r="U32" s="60">
        <f t="shared" si="18"/>
        <v>0.06309767228523158</v>
      </c>
      <c r="V32" s="60">
        <f t="shared" si="19"/>
        <v>0.8658393979868991</v>
      </c>
      <c r="W32" s="60">
        <f t="shared" si="20"/>
        <v>0.00030334415150032903</v>
      </c>
      <c r="X32" s="60">
        <f t="shared" si="21"/>
        <v>-0.0015071908341094946</v>
      </c>
      <c r="Y32" s="60">
        <f t="shared" si="22"/>
        <v>-0.10873258415115922</v>
      </c>
      <c r="Z32" s="60">
        <f t="shared" si="23"/>
        <v>-0.00803932225128741</v>
      </c>
      <c r="AA32" s="60">
        <f t="shared" si="24"/>
        <v>-0.0002388888057925411</v>
      </c>
      <c r="AB32" s="60">
        <f t="shared" si="25"/>
        <v>185.08026471391486</v>
      </c>
    </row>
    <row r="33" spans="1:28" ht="12.75">
      <c r="A33" s="12" t="s">
        <v>83</v>
      </c>
      <c r="B33" s="1">
        <f>'DATOS MENSUALES'!F666</f>
        <v>0.6950923</v>
      </c>
      <c r="C33" s="1">
        <f>'DATOS MENSUALES'!F667</f>
        <v>1.8851624</v>
      </c>
      <c r="D33" s="1">
        <f>'DATOS MENSUALES'!F668</f>
        <v>12.7541532</v>
      </c>
      <c r="E33" s="1">
        <f>'DATOS MENSUALES'!F669</f>
        <v>8.8986606</v>
      </c>
      <c r="F33" s="1">
        <f>'DATOS MENSUALES'!F670</f>
        <v>5.4384563</v>
      </c>
      <c r="G33" s="1">
        <f>'DATOS MENSUALES'!F671</f>
        <v>8.45691</v>
      </c>
      <c r="H33" s="1">
        <f>'DATOS MENSUALES'!F672</f>
        <v>5.7852607</v>
      </c>
      <c r="I33" s="1">
        <f>'DATOS MENSUALES'!F673</f>
        <v>6.305603400000001</v>
      </c>
      <c r="J33" s="1">
        <f>'DATOS MENSUALES'!F674</f>
        <v>5.34548</v>
      </c>
      <c r="K33" s="1">
        <f>'DATOS MENSUALES'!F675</f>
        <v>3.3101992000000005</v>
      </c>
      <c r="L33" s="1">
        <f>'DATOS MENSUALES'!F676</f>
        <v>1.6423581999999999</v>
      </c>
      <c r="M33" s="1">
        <f>'DATOS MENSUALES'!F677</f>
        <v>1.2107706</v>
      </c>
      <c r="N33" s="1">
        <f t="shared" si="11"/>
        <v>61.7281069</v>
      </c>
      <c r="O33" s="10"/>
      <c r="P33" s="60">
        <f t="shared" si="13"/>
        <v>-1.5497503556589178</v>
      </c>
      <c r="Q33" s="60">
        <f t="shared" si="14"/>
        <v>0.002135084060392835</v>
      </c>
      <c r="R33" s="60">
        <f t="shared" si="15"/>
        <v>1101.9753074749958</v>
      </c>
      <c r="S33" s="60">
        <f t="shared" si="16"/>
        <v>293.83656655383624</v>
      </c>
      <c r="T33" s="60">
        <f t="shared" si="17"/>
        <v>20.933160233728405</v>
      </c>
      <c r="U33" s="60">
        <f t="shared" si="18"/>
        <v>195.40291983324647</v>
      </c>
      <c r="V33" s="60">
        <f t="shared" si="19"/>
        <v>23.375120512841328</v>
      </c>
      <c r="W33" s="60">
        <f t="shared" si="20"/>
        <v>32.296050828436925</v>
      </c>
      <c r="X33" s="60">
        <f t="shared" si="21"/>
        <v>14.190877656092589</v>
      </c>
      <c r="Y33" s="60">
        <f t="shared" si="22"/>
        <v>1.768488370844061</v>
      </c>
      <c r="Z33" s="60">
        <f t="shared" si="23"/>
        <v>0.049591876379045115</v>
      </c>
      <c r="AA33" s="60">
        <f t="shared" si="24"/>
        <v>0.044826497219554416</v>
      </c>
      <c r="AB33" s="60">
        <f t="shared" si="25"/>
        <v>42524.398314806545</v>
      </c>
    </row>
    <row r="34" spans="1:28" s="24" customFormat="1" ht="12.75">
      <c r="A34" s="21" t="s">
        <v>84</v>
      </c>
      <c r="B34" s="22">
        <f>'DATOS MENSUALES'!F678</f>
        <v>0.5456064</v>
      </c>
      <c r="C34" s="22">
        <f>'DATOS MENSUALES'!F679</f>
        <v>1.0460201</v>
      </c>
      <c r="D34" s="22">
        <f>'DATOS MENSUALES'!F680</f>
        <v>4.5794967</v>
      </c>
      <c r="E34" s="22">
        <f>'DATOS MENSUALES'!F681</f>
        <v>2.9640996</v>
      </c>
      <c r="F34" s="22">
        <f>'DATOS MENSUALES'!F682</f>
        <v>3.4236788999999996</v>
      </c>
      <c r="G34" s="22">
        <f>'DATOS MENSUALES'!F683</f>
        <v>2.6058127</v>
      </c>
      <c r="H34" s="22">
        <f>'DATOS MENSUALES'!F684</f>
        <v>2.4631695000000002</v>
      </c>
      <c r="I34" s="22">
        <f>'DATOS MENSUALES'!F685</f>
        <v>4.826151</v>
      </c>
      <c r="J34" s="22">
        <f>'DATOS MENSUALES'!F686</f>
        <v>2.1294047</v>
      </c>
      <c r="K34" s="22">
        <f>'DATOS MENSUALES'!F687</f>
        <v>3.5591337</v>
      </c>
      <c r="L34" s="22">
        <f>'DATOS MENSUALES'!F688</f>
        <v>2.5779458</v>
      </c>
      <c r="M34" s="22">
        <f>'DATOS MENSUALES'!F689</f>
        <v>1.4985168</v>
      </c>
      <c r="N34" s="22">
        <f t="shared" si="11"/>
        <v>32.219035899999994</v>
      </c>
      <c r="O34" s="23"/>
      <c r="P34" s="60">
        <f t="shared" si="13"/>
        <v>-2.23123807349413</v>
      </c>
      <c r="Q34" s="60">
        <f t="shared" si="14"/>
        <v>-0.35847867992753013</v>
      </c>
      <c r="R34" s="60">
        <f t="shared" si="15"/>
        <v>9.998402517590653</v>
      </c>
      <c r="S34" s="60">
        <f t="shared" si="16"/>
        <v>0.3633927204144752</v>
      </c>
      <c r="T34" s="60">
        <f t="shared" si="17"/>
        <v>0.4072258991194886</v>
      </c>
      <c r="U34" s="60">
        <f t="shared" si="18"/>
        <v>-0.00011209209608393798</v>
      </c>
      <c r="V34" s="60">
        <f t="shared" si="19"/>
        <v>-0.09915432594194876</v>
      </c>
      <c r="W34" s="60">
        <f t="shared" si="20"/>
        <v>4.957439789538076</v>
      </c>
      <c r="X34" s="60">
        <f t="shared" si="21"/>
        <v>-0.50251496528461</v>
      </c>
      <c r="Y34" s="60">
        <f t="shared" si="22"/>
        <v>3.1008599219454975</v>
      </c>
      <c r="Z34" s="60">
        <f t="shared" si="23"/>
        <v>2.2121720371275</v>
      </c>
      <c r="AA34" s="60">
        <f t="shared" si="24"/>
        <v>0.2658201817877498</v>
      </c>
      <c r="AB34" s="60">
        <f t="shared" si="25"/>
        <v>157.05022826182002</v>
      </c>
    </row>
    <row r="35" spans="1:28" s="24" customFormat="1" ht="12.75">
      <c r="A35" s="21" t="s">
        <v>85</v>
      </c>
      <c r="B35" s="22">
        <f>'DATOS MENSUALES'!F690</f>
        <v>1.2839415</v>
      </c>
      <c r="C35" s="22">
        <f>'DATOS MENSUALES'!F691</f>
        <v>4.060892</v>
      </c>
      <c r="D35" s="22">
        <f>'DATOS MENSUALES'!F692</f>
        <v>2.3694165</v>
      </c>
      <c r="E35" s="22">
        <f>'DATOS MENSUALES'!F693</f>
        <v>3.7635110000000003</v>
      </c>
      <c r="F35" s="22">
        <f>'DATOS MENSUALES'!F694</f>
        <v>3.9475353</v>
      </c>
      <c r="G35" s="22">
        <f>'DATOS MENSUALES'!F695</f>
        <v>3.866753</v>
      </c>
      <c r="H35" s="22">
        <f>'DATOS MENSUALES'!F696</f>
        <v>2.0070628</v>
      </c>
      <c r="I35" s="22">
        <f>'DATOS MENSUALES'!F697</f>
        <v>5.6690392</v>
      </c>
      <c r="J35" s="22">
        <f>'DATOS MENSUALES'!F698</f>
        <v>3.8895302</v>
      </c>
      <c r="K35" s="22">
        <f>'DATOS MENSUALES'!F699</f>
        <v>3.4951962</v>
      </c>
      <c r="L35" s="22">
        <f>'DATOS MENSUALES'!F700</f>
        <v>2.1339565</v>
      </c>
      <c r="M35" s="22">
        <f>'DATOS MENSUALES'!F701</f>
        <v>1.686377</v>
      </c>
      <c r="N35" s="22">
        <f t="shared" si="11"/>
        <v>38.173211200000004</v>
      </c>
      <c r="O35" s="23"/>
      <c r="P35" s="60">
        <f t="shared" si="13"/>
        <v>-0.18362156337062863</v>
      </c>
      <c r="Q35" s="60">
        <f t="shared" si="14"/>
        <v>12.238502607734006</v>
      </c>
      <c r="R35" s="60">
        <f t="shared" si="15"/>
        <v>-0.00017336996724333663</v>
      </c>
      <c r="S35" s="60">
        <f t="shared" si="16"/>
        <v>3.4636349928909635</v>
      </c>
      <c r="T35" s="60">
        <f t="shared" si="17"/>
        <v>2.024635039100149</v>
      </c>
      <c r="U35" s="60">
        <f t="shared" si="18"/>
        <v>1.7835536667066703</v>
      </c>
      <c r="V35" s="60">
        <f t="shared" si="19"/>
        <v>-0.7760336317743486</v>
      </c>
      <c r="W35" s="60">
        <f t="shared" si="20"/>
        <v>16.542361751204762</v>
      </c>
      <c r="X35" s="60">
        <f t="shared" si="21"/>
        <v>0.8989015911386312</v>
      </c>
      <c r="Y35" s="60">
        <f t="shared" si="22"/>
        <v>2.7106030453703536</v>
      </c>
      <c r="Z35" s="60">
        <f t="shared" si="23"/>
        <v>0.6338316992373825</v>
      </c>
      <c r="AA35" s="60">
        <f t="shared" si="24"/>
        <v>0.5735206597058515</v>
      </c>
      <c r="AB35" s="60">
        <f t="shared" si="25"/>
        <v>1461.9194469146657</v>
      </c>
    </row>
    <row r="36" spans="1:28" s="24" customFormat="1" ht="12.75">
      <c r="A36" s="21" t="s">
        <v>86</v>
      </c>
      <c r="B36" s="22">
        <f>'DATOS MENSUALES'!F702</f>
        <v>0.9945545</v>
      </c>
      <c r="C36" s="22">
        <f>'DATOS MENSUALES'!F703</f>
        <v>0.5463279999999999</v>
      </c>
      <c r="D36" s="22">
        <f>'DATOS MENSUALES'!F704</f>
        <v>0.4805196</v>
      </c>
      <c r="E36" s="22">
        <f>'DATOS MENSUALES'!F705</f>
        <v>0.5350296999999999</v>
      </c>
      <c r="F36" s="22">
        <f>'DATOS MENSUALES'!F706</f>
        <v>0.745255</v>
      </c>
      <c r="G36" s="22">
        <f>'DATOS MENSUALES'!F707</f>
        <v>0.9576021</v>
      </c>
      <c r="H36" s="22">
        <f>'DATOS MENSUALES'!F708</f>
        <v>0.8873877</v>
      </c>
      <c r="I36" s="22">
        <f>'DATOS MENSUALES'!F709</f>
        <v>0.732961</v>
      </c>
      <c r="J36" s="22">
        <f>'DATOS MENSUALES'!F710</f>
        <v>1.2101245999999999</v>
      </c>
      <c r="K36" s="22">
        <f>'DATOS MENSUALES'!F711</f>
        <v>1.6507953</v>
      </c>
      <c r="L36" s="22">
        <f>'DATOS MENSUALES'!F712</f>
        <v>0.9855092000000001</v>
      </c>
      <c r="M36" s="22">
        <f>'DATOS MENSUALES'!F713</f>
        <v>1.4180899999999999</v>
      </c>
      <c r="N36" s="22">
        <f t="shared" si="11"/>
        <v>11.1441567</v>
      </c>
      <c r="O36" s="23"/>
      <c r="P36" s="60">
        <f t="shared" si="13"/>
        <v>-0.6311213194748587</v>
      </c>
      <c r="Q36" s="60">
        <f t="shared" si="14"/>
        <v>-1.7718565168595866</v>
      </c>
      <c r="R36" s="60">
        <f t="shared" si="15"/>
        <v>-7.354093149572872</v>
      </c>
      <c r="S36" s="60">
        <f t="shared" si="16"/>
        <v>-5.048291685862888</v>
      </c>
      <c r="T36" s="60">
        <f t="shared" si="17"/>
        <v>-7.269897682151446</v>
      </c>
      <c r="U36" s="60">
        <f t="shared" si="18"/>
        <v>-4.882084164112763</v>
      </c>
      <c r="V36" s="60">
        <f t="shared" si="19"/>
        <v>-8.472553277370029</v>
      </c>
      <c r="W36" s="60">
        <f t="shared" si="20"/>
        <v>-13.619038266762402</v>
      </c>
      <c r="X36" s="60">
        <f t="shared" si="21"/>
        <v>-5.038107528279697</v>
      </c>
      <c r="Y36" s="60">
        <f t="shared" si="22"/>
        <v>-0.09118810577324761</v>
      </c>
      <c r="Z36" s="60">
        <f t="shared" si="23"/>
        <v>-0.02425073678612075</v>
      </c>
      <c r="AA36" s="60">
        <f t="shared" si="24"/>
        <v>0.17802693747357715</v>
      </c>
      <c r="AB36" s="60">
        <f t="shared" si="25"/>
        <v>-3854.837177186376</v>
      </c>
    </row>
    <row r="37" spans="1:28" s="24" customFormat="1" ht="12.75">
      <c r="A37" s="21" t="s">
        <v>87</v>
      </c>
      <c r="B37" s="22">
        <f>'DATOS MENSUALES'!F714</f>
        <v>4.2781122</v>
      </c>
      <c r="C37" s="22">
        <f>'DATOS MENSUALES'!F715</f>
        <v>1.8777558</v>
      </c>
      <c r="D37" s="22">
        <f>'DATOS MENSUALES'!F716</f>
        <v>2.1211816999999997</v>
      </c>
      <c r="E37" s="22">
        <f>'DATOS MENSUALES'!F717</f>
        <v>1.117972</v>
      </c>
      <c r="F37" s="22">
        <f>'DATOS MENSUALES'!F718</f>
        <v>0.9286848</v>
      </c>
      <c r="G37" s="22">
        <f>'DATOS MENSUALES'!F719</f>
        <v>0.5844446999999999</v>
      </c>
      <c r="H37" s="22">
        <f>'DATOS MENSUALES'!F720</f>
        <v>0.3735126</v>
      </c>
      <c r="I37" s="22">
        <f>'DATOS MENSUALES'!F721</f>
        <v>1.1497101</v>
      </c>
      <c r="J37" s="22">
        <f>'DATOS MENSUALES'!F722</f>
        <v>1.4222199999999998</v>
      </c>
      <c r="K37" s="22">
        <f>'DATOS MENSUALES'!F723</f>
        <v>0.73304</v>
      </c>
      <c r="L37" s="22">
        <f>'DATOS MENSUALES'!F724</f>
        <v>0.175054</v>
      </c>
      <c r="M37" s="22">
        <f>'DATOS MENSUALES'!F725</f>
        <v>0.10444629999999999</v>
      </c>
      <c r="N37" s="22">
        <f t="shared" si="11"/>
        <v>14.866134199999998</v>
      </c>
      <c r="O37" s="23"/>
      <c r="P37" s="60">
        <f t="shared" si="13"/>
        <v>14.274413249482473</v>
      </c>
      <c r="Q37" s="60">
        <f t="shared" si="14"/>
        <v>0.001787443483578053</v>
      </c>
      <c r="R37" s="60">
        <f t="shared" si="15"/>
        <v>-0.028093088445835183</v>
      </c>
      <c r="S37" s="60">
        <f t="shared" si="16"/>
        <v>-1.452576495630923</v>
      </c>
      <c r="T37" s="60">
        <f t="shared" si="17"/>
        <v>-5.394155856528639</v>
      </c>
      <c r="U37" s="60">
        <f t="shared" si="18"/>
        <v>-8.864397211303775</v>
      </c>
      <c r="V37" s="60">
        <f t="shared" si="19"/>
        <v>-16.63026299545922</v>
      </c>
      <c r="W37" s="60">
        <f t="shared" si="20"/>
        <v>-7.66087501840868</v>
      </c>
      <c r="X37" s="60">
        <f t="shared" si="21"/>
        <v>-3.3899649024879026</v>
      </c>
      <c r="Y37" s="60">
        <f t="shared" si="22"/>
        <v>-2.5593173647930323</v>
      </c>
      <c r="Z37" s="60">
        <f t="shared" si="23"/>
        <v>-1.3306593535649869</v>
      </c>
      <c r="AA37" s="60">
        <f t="shared" si="24"/>
        <v>-0.42372160602095765</v>
      </c>
      <c r="AB37" s="60">
        <f t="shared" si="25"/>
        <v>-1709.7631782360343</v>
      </c>
    </row>
    <row r="38" spans="1:28" s="24" customFormat="1" ht="12.75">
      <c r="A38" s="21" t="s">
        <v>88</v>
      </c>
      <c r="B38" s="22">
        <f>'DATOS MENSUALES'!F726</f>
        <v>0.424888</v>
      </c>
      <c r="C38" s="22">
        <f>'DATOS MENSUALES'!F727</f>
        <v>0.6881004</v>
      </c>
      <c r="D38" s="22">
        <f>'DATOS MENSUALES'!F728</f>
        <v>1.2118107999999999</v>
      </c>
      <c r="E38" s="22">
        <f>'DATOS MENSUALES'!F729</f>
        <v>11.512018000000001</v>
      </c>
      <c r="F38" s="22">
        <f>'DATOS MENSUALES'!F730</f>
        <v>8.4382896</v>
      </c>
      <c r="G38" s="22">
        <f>'DATOS MENSUALES'!F731</f>
        <v>9.480663400000001</v>
      </c>
      <c r="H38" s="22">
        <f>'DATOS MENSUALES'!F732</f>
        <v>11.03036</v>
      </c>
      <c r="I38" s="22">
        <f>'DATOS MENSUALES'!F733</f>
        <v>7.461747</v>
      </c>
      <c r="J38" s="22">
        <f>'DATOS MENSUALES'!F734</f>
        <v>5.3580000000000005</v>
      </c>
      <c r="K38" s="22">
        <f>'DATOS MENSUALES'!F735</f>
        <v>3.0834855</v>
      </c>
      <c r="L38" s="22">
        <f>'DATOS MENSUALES'!F736</f>
        <v>1.9558411999999998</v>
      </c>
      <c r="M38" s="22">
        <f>'DATOS MENSUALES'!F737</f>
        <v>1.1357664</v>
      </c>
      <c r="N38" s="22">
        <f t="shared" si="11"/>
        <v>61.780970300000014</v>
      </c>
      <c r="O38" s="23"/>
      <c r="P38" s="60">
        <f t="shared" si="13"/>
        <v>-2.908510047101405</v>
      </c>
      <c r="Q38" s="60">
        <f t="shared" si="14"/>
        <v>-1.2191957417076538</v>
      </c>
      <c r="R38" s="60">
        <f t="shared" si="15"/>
        <v>-1.7863863758756253</v>
      </c>
      <c r="S38" s="60">
        <f t="shared" si="16"/>
        <v>794.4150863933459</v>
      </c>
      <c r="T38" s="60">
        <f t="shared" si="17"/>
        <v>190.6879551354242</v>
      </c>
      <c r="U38" s="60">
        <f t="shared" si="18"/>
        <v>318.14124885846104</v>
      </c>
      <c r="V38" s="60">
        <f t="shared" si="19"/>
        <v>532.2964381329944</v>
      </c>
      <c r="W38" s="60">
        <f t="shared" si="20"/>
        <v>81.78642233536844</v>
      </c>
      <c r="X38" s="60">
        <f t="shared" si="21"/>
        <v>14.41217474113126</v>
      </c>
      <c r="Y38" s="60">
        <f t="shared" si="22"/>
        <v>0.9486634640471096</v>
      </c>
      <c r="Z38" s="60">
        <f t="shared" si="23"/>
        <v>0.31565577679208334</v>
      </c>
      <c r="AA38" s="60">
        <f t="shared" si="24"/>
        <v>0.022005529740968227</v>
      </c>
      <c r="AB38" s="60">
        <f t="shared" si="25"/>
        <v>42717.90354790344</v>
      </c>
    </row>
    <row r="39" spans="1:28" s="24" customFormat="1" ht="12.75">
      <c r="A39" s="21" t="s">
        <v>89</v>
      </c>
      <c r="B39" s="22">
        <f>'DATOS MENSUALES'!F738</f>
        <v>1.9045854</v>
      </c>
      <c r="C39" s="22">
        <f>'DATOS MENSUALES'!F739</f>
        <v>1.2491946</v>
      </c>
      <c r="D39" s="22">
        <f>'DATOS MENSUALES'!F740</f>
        <v>0.7049956</v>
      </c>
      <c r="E39" s="22">
        <f>'DATOS MENSUALES'!F741</f>
        <v>0.17001490000000002</v>
      </c>
      <c r="F39" s="22">
        <f>'DATOS MENSUALES'!F742</f>
        <v>0.16349039999999998</v>
      </c>
      <c r="G39" s="22">
        <f>'DATOS MENSUALES'!F743</f>
        <v>0.639276</v>
      </c>
      <c r="H39" s="22">
        <f>'DATOS MENSUALES'!F744</f>
        <v>0.0408384</v>
      </c>
      <c r="I39" s="22">
        <f>'DATOS MENSUALES'!F745</f>
        <v>0.6954431999999999</v>
      </c>
      <c r="J39" s="22">
        <f>'DATOS MENSUALES'!F746</f>
        <v>0.22958430000000002</v>
      </c>
      <c r="K39" s="22">
        <f>'DATOS MENSUALES'!F747</f>
        <v>0.505019</v>
      </c>
      <c r="L39" s="22">
        <f>'DATOS MENSUALES'!F748</f>
        <v>0.3849192</v>
      </c>
      <c r="M39" s="22">
        <f>'DATOS MENSUALES'!F749</f>
        <v>0.3406013</v>
      </c>
      <c r="N39" s="22">
        <f t="shared" si="11"/>
        <v>7.0279622999999996</v>
      </c>
      <c r="O39" s="23"/>
      <c r="P39" s="60">
        <f t="shared" si="13"/>
        <v>0.0001427334816060396</v>
      </c>
      <c r="Q39" s="60">
        <f t="shared" si="14"/>
        <v>-0.13047865566781872</v>
      </c>
      <c r="R39" s="60">
        <f t="shared" si="15"/>
        <v>-5.0900558093852855</v>
      </c>
      <c r="S39" s="60">
        <f t="shared" si="16"/>
        <v>-9.005121279113856</v>
      </c>
      <c r="T39" s="60">
        <f t="shared" si="17"/>
        <v>-15.983429670676966</v>
      </c>
      <c r="U39" s="60">
        <f t="shared" si="18"/>
        <v>-8.178342119474742</v>
      </c>
      <c r="V39" s="60">
        <f t="shared" si="19"/>
        <v>-24.01694535151648</v>
      </c>
      <c r="W39" s="60">
        <f t="shared" si="20"/>
        <v>-14.271058903312259</v>
      </c>
      <c r="X39" s="60">
        <f t="shared" si="21"/>
        <v>-19.570572296799064</v>
      </c>
      <c r="Y39" s="60">
        <f t="shared" si="22"/>
        <v>-4.064440982646961</v>
      </c>
      <c r="Z39" s="60">
        <f t="shared" si="23"/>
        <v>-0.7050663139623979</v>
      </c>
      <c r="AA39" s="60">
        <f t="shared" si="24"/>
        <v>-0.13654130432475492</v>
      </c>
      <c r="AB39" s="60">
        <f t="shared" si="25"/>
        <v>-7757.462337246749</v>
      </c>
    </row>
    <row r="40" spans="1:28" s="24" customFormat="1" ht="12.75">
      <c r="A40" s="21" t="s">
        <v>90</v>
      </c>
      <c r="B40" s="22">
        <f>'DATOS MENSUALES'!F750</f>
        <v>1.3694199</v>
      </c>
      <c r="C40" s="22">
        <f>'DATOS MENSUALES'!F751</f>
        <v>1.691472</v>
      </c>
      <c r="D40" s="22">
        <f>'DATOS MENSUALES'!F752</f>
        <v>0.7479302999999999</v>
      </c>
      <c r="E40" s="22">
        <f>'DATOS MENSUALES'!F753</f>
        <v>2.8031904</v>
      </c>
      <c r="F40" s="22">
        <f>'DATOS MENSUALES'!F754</f>
        <v>5.0793748</v>
      </c>
      <c r="G40" s="22">
        <f>'DATOS MENSUALES'!F755</f>
        <v>3.120558</v>
      </c>
      <c r="H40" s="22">
        <f>'DATOS MENSUALES'!F756</f>
        <v>4.092</v>
      </c>
      <c r="I40" s="22">
        <f>'DATOS MENSUALES'!F757</f>
        <v>3.2876688</v>
      </c>
      <c r="J40" s="22">
        <f>'DATOS MENSUALES'!F758</f>
        <v>3.4707103000000004</v>
      </c>
      <c r="K40" s="22">
        <f>'DATOS MENSUALES'!F759</f>
        <v>2.4744636</v>
      </c>
      <c r="L40" s="22">
        <f>'DATOS MENSUALES'!F760</f>
        <v>1.3738139999999999</v>
      </c>
      <c r="M40" s="22">
        <f>'DATOS MENSUALES'!F761</f>
        <v>0.7328922</v>
      </c>
      <c r="N40" s="22">
        <f t="shared" si="11"/>
        <v>30.243494299999995</v>
      </c>
      <c r="O40" s="23"/>
      <c r="P40" s="60">
        <f t="shared" si="13"/>
        <v>-0.11261196741161199</v>
      </c>
      <c r="Q40" s="60">
        <f t="shared" si="14"/>
        <v>-0.0002736536824023323</v>
      </c>
      <c r="R40" s="60">
        <f t="shared" si="15"/>
        <v>-4.718355236653535</v>
      </c>
      <c r="S40" s="60">
        <f t="shared" si="16"/>
        <v>0.16883473923616796</v>
      </c>
      <c r="T40" s="60">
        <f t="shared" si="17"/>
        <v>13.770716406820984</v>
      </c>
      <c r="U40" s="60">
        <f t="shared" si="18"/>
        <v>0.10153987466348054</v>
      </c>
      <c r="V40" s="60">
        <f t="shared" si="19"/>
        <v>1.585176002881935</v>
      </c>
      <c r="W40" s="60">
        <f t="shared" si="20"/>
        <v>0.004626418086199956</v>
      </c>
      <c r="X40" s="60">
        <f t="shared" si="21"/>
        <v>0.1630187897913464</v>
      </c>
      <c r="Y40" s="60">
        <f t="shared" si="22"/>
        <v>0.052131066179443915</v>
      </c>
      <c r="Z40" s="60">
        <f t="shared" si="23"/>
        <v>0.0009660080922955451</v>
      </c>
      <c r="AA40" s="60">
        <f t="shared" si="24"/>
        <v>-0.0018448819532482263</v>
      </c>
      <c r="AB40" s="60">
        <f t="shared" si="25"/>
        <v>39.99201644158369</v>
      </c>
    </row>
    <row r="41" spans="1:28" s="24" customFormat="1" ht="12.75">
      <c r="A41" s="21" t="s">
        <v>91</v>
      </c>
      <c r="B41" s="22">
        <f>'DATOS MENSUALES'!F762</f>
        <v>5.6217098</v>
      </c>
      <c r="C41" s="22">
        <f>'DATOS MENSUALES'!F763</f>
        <v>2.3667882000000002</v>
      </c>
      <c r="D41" s="22">
        <f>'DATOS MENSUALES'!F764</f>
        <v>2.2911444</v>
      </c>
      <c r="E41" s="22">
        <f>'DATOS MENSUALES'!F765</f>
        <v>1.6810309</v>
      </c>
      <c r="F41" s="22">
        <f>'DATOS MENSUALES'!F766</f>
        <v>3.4179839999999997</v>
      </c>
      <c r="G41" s="22">
        <f>'DATOS MENSUALES'!F767</f>
        <v>5.5477696000000005</v>
      </c>
      <c r="H41" s="22">
        <f>'DATOS MENSUALES'!F768</f>
        <v>6.7798104</v>
      </c>
      <c r="I41" s="22">
        <f>'DATOS MENSUALES'!F769</f>
        <v>4.9364532</v>
      </c>
      <c r="J41" s="22">
        <f>'DATOS MENSUALES'!F770</f>
        <v>5.4085705</v>
      </c>
      <c r="K41" s="22">
        <f>'DATOS MENSUALES'!F771</f>
        <v>3.4474848</v>
      </c>
      <c r="L41" s="22">
        <f>'DATOS MENSUALES'!F772</f>
        <v>1.617845</v>
      </c>
      <c r="M41" s="22">
        <f>'DATOS MENSUALES'!F773</f>
        <v>1.2751788</v>
      </c>
      <c r="N41" s="22">
        <f t="shared" si="11"/>
        <v>44.391769599999996</v>
      </c>
      <c r="O41" s="23"/>
      <c r="P41" s="60">
        <f t="shared" si="13"/>
        <v>53.556419067354234</v>
      </c>
      <c r="Q41" s="60">
        <f t="shared" si="14"/>
        <v>0.2274199026224681</v>
      </c>
      <c r="R41" s="60">
        <f t="shared" si="15"/>
        <v>-0.0024078464286819766</v>
      </c>
      <c r="S41" s="60">
        <f t="shared" si="16"/>
        <v>-0.18466939056839224</v>
      </c>
      <c r="T41" s="60">
        <f t="shared" si="17"/>
        <v>0.39791146269965194</v>
      </c>
      <c r="U41" s="60">
        <f t="shared" si="18"/>
        <v>24.231422143206373</v>
      </c>
      <c r="V41" s="60">
        <f t="shared" si="19"/>
        <v>57.23550751726009</v>
      </c>
      <c r="W41" s="60">
        <f t="shared" si="20"/>
        <v>5.983096095146308</v>
      </c>
      <c r="X41" s="60">
        <f t="shared" si="21"/>
        <v>15.329447319680057</v>
      </c>
      <c r="Y41" s="60">
        <f t="shared" si="22"/>
        <v>2.4417541946816117</v>
      </c>
      <c r="Z41" s="60">
        <f t="shared" si="23"/>
        <v>0.04031297879547186</v>
      </c>
      <c r="AA41" s="60">
        <f t="shared" si="24"/>
        <v>0.07389754965454667</v>
      </c>
      <c r="AB41" s="60">
        <f t="shared" si="25"/>
        <v>5422.0927503656485</v>
      </c>
    </row>
    <row r="42" spans="1:28" s="24" customFormat="1" ht="12.75">
      <c r="A42" s="21" t="s">
        <v>92</v>
      </c>
      <c r="B42" s="22">
        <f>'DATOS MENSUALES'!F774</f>
        <v>2.0896557</v>
      </c>
      <c r="C42" s="22">
        <f>'DATOS MENSUALES'!F775</f>
        <v>1.0894356</v>
      </c>
      <c r="D42" s="22">
        <f>'DATOS MENSUALES'!F776</f>
        <v>1.071666</v>
      </c>
      <c r="E42" s="22">
        <f>'DATOS MENSUALES'!F777</f>
        <v>0.973859</v>
      </c>
      <c r="F42" s="22">
        <f>'DATOS MENSUALES'!F778</f>
        <v>0.49697120000000006</v>
      </c>
      <c r="G42" s="22">
        <f>'DATOS MENSUALES'!F779</f>
        <v>0.6815819999999999</v>
      </c>
      <c r="H42" s="22">
        <f>'DATOS MENSUALES'!F780</f>
        <v>0.9987016</v>
      </c>
      <c r="I42" s="22">
        <f>'DATOS MENSUALES'!F781</f>
        <v>0.7772495</v>
      </c>
      <c r="J42" s="22">
        <f>'DATOS MENSUALES'!F782</f>
        <v>1.4596306</v>
      </c>
      <c r="K42" s="22">
        <f>'DATOS MENSUALES'!F783</f>
        <v>0.974337</v>
      </c>
      <c r="L42" s="22">
        <f>'DATOS MENSUALES'!F784</f>
        <v>0.6360363</v>
      </c>
      <c r="M42" s="22">
        <f>'DATOS MENSUALES'!F785</f>
        <v>0.4378323</v>
      </c>
      <c r="N42" s="22">
        <f>SUM(B42:M42)</f>
        <v>11.6869568</v>
      </c>
      <c r="O42" s="23"/>
      <c r="P42" s="60">
        <f t="shared" si="13"/>
        <v>0.013367908050966538</v>
      </c>
      <c r="Q42" s="60">
        <f t="shared" si="14"/>
        <v>-0.2966871483733542</v>
      </c>
      <c r="R42" s="60">
        <f t="shared" si="15"/>
        <v>-2.4796199232117213</v>
      </c>
      <c r="S42" s="60">
        <f t="shared" si="16"/>
        <v>-2.080651845960533</v>
      </c>
      <c r="T42" s="60">
        <f t="shared" si="17"/>
        <v>-10.438717237076595</v>
      </c>
      <c r="U42" s="60">
        <f t="shared" si="18"/>
        <v>-7.6738952164842855</v>
      </c>
      <c r="V42" s="60">
        <f t="shared" si="19"/>
        <v>-7.159090795146529</v>
      </c>
      <c r="W42" s="60">
        <f t="shared" si="20"/>
        <v>-12.87528192157325</v>
      </c>
      <c r="X42" s="60">
        <f t="shared" si="21"/>
        <v>-3.142952366882007</v>
      </c>
      <c r="Y42" s="60">
        <f t="shared" si="22"/>
        <v>-1.4297676677924358</v>
      </c>
      <c r="Z42" s="60">
        <f t="shared" si="23"/>
        <v>-0.260823849183451</v>
      </c>
      <c r="AA42" s="60">
        <f t="shared" si="24"/>
        <v>-0.07288099617594504</v>
      </c>
      <c r="AB42" s="60">
        <f t="shared" si="25"/>
        <v>-3468.19373980696</v>
      </c>
    </row>
    <row r="43" spans="1:28" s="24" customFormat="1" ht="12.75">
      <c r="A43" s="21" t="s">
        <v>93</v>
      </c>
      <c r="B43" s="22">
        <f>'DATOS MENSUALES'!F786</f>
        <v>3.9141445000000004</v>
      </c>
      <c r="C43" s="22">
        <f>'DATOS MENSUALES'!F787</f>
        <v>4.356529</v>
      </c>
      <c r="D43" s="22">
        <f>'DATOS MENSUALES'!F788</f>
        <v>4.5804375</v>
      </c>
      <c r="E43" s="22">
        <f>'DATOS MENSUALES'!F789</f>
        <v>1.0561365999999999</v>
      </c>
      <c r="F43" s="22">
        <f>'DATOS MENSUALES'!F790</f>
        <v>2.7810433999999997</v>
      </c>
      <c r="G43" s="22">
        <f>'DATOS MENSUALES'!F791</f>
        <v>2.4788946000000003</v>
      </c>
      <c r="H43" s="22">
        <f>'DATOS MENSUALES'!F792</f>
        <v>0.9468858</v>
      </c>
      <c r="I43" s="22">
        <f>'DATOS MENSUALES'!F793</f>
        <v>2.3558588</v>
      </c>
      <c r="J43" s="22">
        <f>'DATOS MENSUALES'!F794</f>
        <v>3.615888</v>
      </c>
      <c r="K43" s="22">
        <f>'DATOS MENSUALES'!F795</f>
        <v>1.8745702</v>
      </c>
      <c r="L43" s="22">
        <f>'DATOS MENSUALES'!F796</f>
        <v>1.292427</v>
      </c>
      <c r="M43" s="22">
        <f>'DATOS MENSUALES'!F797</f>
        <v>0.8932602000000001</v>
      </c>
      <c r="N43" s="22">
        <f>SUM(B43:M43)</f>
        <v>30.1460756</v>
      </c>
      <c r="O43" s="23"/>
      <c r="P43" s="60">
        <f t="shared" si="13"/>
        <v>8.765004080102122</v>
      </c>
      <c r="Q43" s="60">
        <f t="shared" si="14"/>
        <v>17.578712043480905</v>
      </c>
      <c r="R43" s="60">
        <f t="shared" si="15"/>
        <v>10.011507263926585</v>
      </c>
      <c r="S43" s="60">
        <f t="shared" si="16"/>
        <v>-1.7037349520190734</v>
      </c>
      <c r="T43" s="60">
        <f t="shared" si="17"/>
        <v>0.00095803379012362</v>
      </c>
      <c r="U43" s="60">
        <f t="shared" si="18"/>
        <v>-0.005371709835588456</v>
      </c>
      <c r="V43" s="60">
        <f t="shared" si="19"/>
        <v>-7.7521695844143705</v>
      </c>
      <c r="W43" s="60">
        <f t="shared" si="20"/>
        <v>-0.448016524445546</v>
      </c>
      <c r="X43" s="60">
        <f t="shared" si="21"/>
        <v>0.33059048055900886</v>
      </c>
      <c r="Y43" s="60">
        <f t="shared" si="22"/>
        <v>-0.011593654342343917</v>
      </c>
      <c r="Z43" s="60">
        <f t="shared" si="23"/>
        <v>5.328976094502102E-06</v>
      </c>
      <c r="AA43" s="60">
        <f t="shared" si="24"/>
        <v>5.367311072109861E-05</v>
      </c>
      <c r="AB43" s="60">
        <f t="shared" si="25"/>
        <v>36.670662349515254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78.61128961661633</v>
      </c>
      <c r="Q44" s="61">
        <f aca="true" t="shared" si="26" ref="Q44:AB44">SUM(Q18:Q43)</f>
        <v>31.99955471873129</v>
      </c>
      <c r="R44" s="61">
        <f t="shared" si="26"/>
        <v>1148.7087019542314</v>
      </c>
      <c r="S44" s="61">
        <f t="shared" si="26"/>
        <v>1043.1489563352097</v>
      </c>
      <c r="T44" s="61">
        <f t="shared" si="26"/>
        <v>228.80180090774869</v>
      </c>
      <c r="U44" s="61">
        <f t="shared" si="26"/>
        <v>566.8447842584393</v>
      </c>
      <c r="V44" s="61">
        <f t="shared" si="26"/>
        <v>545.1573591511042</v>
      </c>
      <c r="W44" s="61">
        <f t="shared" si="26"/>
        <v>173.56762243559893</v>
      </c>
      <c r="X44" s="61">
        <f t="shared" si="26"/>
        <v>31.03933538989522</v>
      </c>
      <c r="Y44" s="61">
        <f t="shared" si="26"/>
        <v>8.769166274045253</v>
      </c>
      <c r="Z44" s="61">
        <f t="shared" si="26"/>
        <v>5.613570871251901</v>
      </c>
      <c r="AA44" s="61">
        <f t="shared" si="26"/>
        <v>-0.25527289454133295</v>
      </c>
      <c r="AB44" s="61">
        <f t="shared" si="26"/>
        <v>72167.81205667045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316 - Río Merdancho desde confluencia con río Villares hasta confluencia con río Duero, y río Villares, río Viejo y arroyo de la Caseta.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1.6362617060606053</v>
      </c>
      <c r="C5" s="43">
        <f>'ANUAL (Acum. S.LARGA)'!C6</f>
        <v>1.782039759090909</v>
      </c>
      <c r="D5" s="43">
        <f>'ANUAL (Acum. S.LARGA)'!D6</f>
        <v>2.0264569863636357</v>
      </c>
      <c r="E5" s="43">
        <f>'ANUAL (Acum. S.LARGA)'!E6</f>
        <v>2.130409890909091</v>
      </c>
      <c r="F5" s="43">
        <f>'ANUAL (Acum. S.LARGA)'!F6</f>
        <v>2.9040268090909094</v>
      </c>
      <c r="G5" s="43">
        <f>'ANUAL (Acum. S.LARGA)'!G6</f>
        <v>3.209543187878787</v>
      </c>
      <c r="H5" s="43">
        <f>'ANUAL (Acum. S.LARGA)'!H6</f>
        <v>3.0976469621212117</v>
      </c>
      <c r="I5" s="43">
        <f>'ANUAL (Acum. S.LARGA)'!I6</f>
        <v>3.4624787666666657</v>
      </c>
      <c r="J5" s="43">
        <f>'ANUAL (Acum. S.LARGA)'!J6</f>
        <v>3.135960736363637</v>
      </c>
      <c r="K5" s="43">
        <f>'ANUAL (Acum. S.LARGA)'!K6</f>
        <v>2.2638966742424245</v>
      </c>
      <c r="L5" s="43">
        <f>'ANUAL (Acum. S.LARGA)'!L6</f>
        <v>1.2029078893939393</v>
      </c>
      <c r="M5" s="43">
        <f>'ANUAL (Acum. S.LARGA)'!M6</f>
        <v>0.8913521212121213</v>
      </c>
      <c r="N5" s="43">
        <f>'ANUAL (Acum. S.LARGA)'!N6</f>
        <v>27.742981489393937</v>
      </c>
    </row>
    <row r="6" spans="1:14" ht="12.75">
      <c r="A6" s="13" t="s">
        <v>111</v>
      </c>
      <c r="B6" s="43">
        <f>'ANUAL (Acum. S.CORTA)'!B6</f>
        <v>1.8523246923076924</v>
      </c>
      <c r="C6" s="43">
        <f>'ANUAL (Acum. S.CORTA)'!C6</f>
        <v>1.7563952769230773</v>
      </c>
      <c r="D6" s="43">
        <f>'ANUAL (Acum. S.CORTA)'!D6</f>
        <v>2.4251767384615386</v>
      </c>
      <c r="E6" s="43">
        <f>'ANUAL (Acum. S.CORTA)'!E6</f>
        <v>2.2504931923076925</v>
      </c>
      <c r="F6" s="43">
        <f>'ANUAL (Acum. S.CORTA)'!F6</f>
        <v>2.6824623115384614</v>
      </c>
      <c r="G6" s="43">
        <f>'ANUAL (Acum. S.CORTA)'!G6</f>
        <v>2.654028753846155</v>
      </c>
      <c r="H6" s="43">
        <f>'ANUAL (Acum. S.CORTA)'!H6</f>
        <v>2.9260162538461545</v>
      </c>
      <c r="I6" s="43">
        <f>'ANUAL (Acum. S.CORTA)'!I6</f>
        <v>3.121040680769231</v>
      </c>
      <c r="J6" s="43">
        <f>'ANUAL (Acum. S.CORTA)'!J6</f>
        <v>2.924433753846153</v>
      </c>
      <c r="K6" s="43">
        <f>'ANUAL (Acum. S.CORTA)'!K6</f>
        <v>2.100899153846154</v>
      </c>
      <c r="L6" s="43">
        <f>'ANUAL (Acum. S.CORTA)'!L6</f>
        <v>1.2749601499999998</v>
      </c>
      <c r="M6" s="43">
        <f>'ANUAL (Acum. S.CORTA)'!M6</f>
        <v>0.855538992307692</v>
      </c>
      <c r="N6" s="43">
        <f>'ANUAL (Acum. S.CORTA)'!N6</f>
        <v>26.82376995</v>
      </c>
    </row>
    <row r="7" spans="1:14" ht="12.75">
      <c r="A7" s="13" t="s">
        <v>116</v>
      </c>
      <c r="B7" s="44">
        <f>(B5-B6)/B5*100</f>
        <v>-13.20467168832492</v>
      </c>
      <c r="C7" s="44">
        <f aca="true" t="shared" si="0" ref="C7:N7">(C5-C6)/C5*100</f>
        <v>1.43905218932455</v>
      </c>
      <c r="D7" s="44">
        <f t="shared" si="0"/>
        <v>-19.675707640525015</v>
      </c>
      <c r="E7" s="44">
        <f t="shared" si="0"/>
        <v>-5.636628984451403</v>
      </c>
      <c r="F7" s="44">
        <f t="shared" si="0"/>
        <v>7.629561023984059</v>
      </c>
      <c r="G7" s="44">
        <f t="shared" si="0"/>
        <v>17.30820872361514</v>
      </c>
      <c r="H7" s="44">
        <f t="shared" si="0"/>
        <v>5.540680083101777</v>
      </c>
      <c r="I7" s="44">
        <f t="shared" si="0"/>
        <v>9.86108822339834</v>
      </c>
      <c r="J7" s="44">
        <f t="shared" si="0"/>
        <v>6.745205067929646</v>
      </c>
      <c r="K7" s="44">
        <f t="shared" si="0"/>
        <v>7.199865711663487</v>
      </c>
      <c r="L7" s="44">
        <f t="shared" si="0"/>
        <v>-5.989840223124863</v>
      </c>
      <c r="M7" s="44">
        <f t="shared" si="0"/>
        <v>4.0178430108774625</v>
      </c>
      <c r="N7" s="44">
        <f t="shared" si="0"/>
        <v>3.313312016393588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1.5380860036969688</v>
      </c>
      <c r="C10" s="43">
        <f aca="true" t="shared" si="1" ref="C10:M10">0.94*C5</f>
        <v>1.6751173735454543</v>
      </c>
      <c r="D10" s="43">
        <f t="shared" si="1"/>
        <v>1.9048695671818174</v>
      </c>
      <c r="E10" s="43">
        <f t="shared" si="1"/>
        <v>2.0025852974545457</v>
      </c>
      <c r="F10" s="43">
        <f t="shared" si="1"/>
        <v>2.7297852005454546</v>
      </c>
      <c r="G10" s="43">
        <f t="shared" si="1"/>
        <v>3.0169705966060594</v>
      </c>
      <c r="H10" s="43">
        <f t="shared" si="1"/>
        <v>2.9117881443939386</v>
      </c>
      <c r="I10" s="43">
        <f t="shared" si="1"/>
        <v>3.2547300406666655</v>
      </c>
      <c r="J10" s="43">
        <f t="shared" si="1"/>
        <v>2.9478030921818186</v>
      </c>
      <c r="K10" s="43">
        <f t="shared" si="1"/>
        <v>2.128062873787879</v>
      </c>
      <c r="L10" s="43">
        <f t="shared" si="1"/>
        <v>1.1307334160303029</v>
      </c>
      <c r="M10" s="43">
        <f t="shared" si="1"/>
        <v>0.8378709939393939</v>
      </c>
      <c r="N10" s="43">
        <f>SUM(B10:M10)</f>
        <v>26.078402600030298</v>
      </c>
    </row>
    <row r="11" spans="1:14" ht="12.75">
      <c r="A11" s="13" t="s">
        <v>111</v>
      </c>
      <c r="B11" s="43">
        <f>0.94*B6</f>
        <v>1.7411852107692307</v>
      </c>
      <c r="C11" s="43">
        <f aca="true" t="shared" si="2" ref="C11:M11">0.94*C6</f>
        <v>1.6510115603076925</v>
      </c>
      <c r="D11" s="43">
        <f t="shared" si="2"/>
        <v>2.279666134153846</v>
      </c>
      <c r="E11" s="43">
        <f t="shared" si="2"/>
        <v>2.115463600769231</v>
      </c>
      <c r="F11" s="43">
        <f t="shared" si="2"/>
        <v>2.5215145728461534</v>
      </c>
      <c r="G11" s="43">
        <f t="shared" si="2"/>
        <v>2.4947870286153857</v>
      </c>
      <c r="H11" s="43">
        <f t="shared" si="2"/>
        <v>2.750455278615385</v>
      </c>
      <c r="I11" s="43">
        <f t="shared" si="2"/>
        <v>2.933778239923077</v>
      </c>
      <c r="J11" s="43">
        <f t="shared" si="2"/>
        <v>2.748967728615384</v>
      </c>
      <c r="K11" s="43">
        <f t="shared" si="2"/>
        <v>1.9748452046153848</v>
      </c>
      <c r="L11" s="43">
        <f t="shared" si="2"/>
        <v>1.1984625409999998</v>
      </c>
      <c r="M11" s="43">
        <f t="shared" si="2"/>
        <v>0.8042066527692304</v>
      </c>
      <c r="N11" s="43">
        <f>SUM(B11:M11)</f>
        <v>25.214343753000005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0.10731360000000001</v>
      </c>
      <c r="C14" s="43">
        <f>'ANUAL (Acum. S.LARGA)'!C4</f>
        <v>0.08014299999999999</v>
      </c>
      <c r="D14" s="43">
        <f>'ANUAL (Acum. S.LARGA)'!D4</f>
        <v>0.025366</v>
      </c>
      <c r="E14" s="43">
        <f>'ANUAL (Acum. S.LARGA)'!E4</f>
        <v>0.0847894</v>
      </c>
      <c r="F14" s="43">
        <f>'ANUAL (Acum. S.LARGA)'!F4</f>
        <v>0.0329212</v>
      </c>
      <c r="G14" s="43">
        <f>'ANUAL (Acum. S.LARGA)'!G4</f>
        <v>0.3627793</v>
      </c>
      <c r="H14" s="43">
        <f>'ANUAL (Acum. S.LARGA)'!H4</f>
        <v>0.0408384</v>
      </c>
      <c r="I14" s="43">
        <f>'ANUAL (Acum. S.LARGA)'!I4</f>
        <v>0.49955879999999997</v>
      </c>
      <c r="J14" s="43">
        <f>'ANUAL (Acum. S.LARGA)'!J4</f>
        <v>0.22958430000000002</v>
      </c>
      <c r="K14" s="43">
        <f>'ANUAL (Acum. S.LARGA)'!K4</f>
        <v>0.5011188</v>
      </c>
      <c r="L14" s="43">
        <f>'ANUAL (Acum. S.LARGA)'!L4</f>
        <v>0.07520299999999999</v>
      </c>
      <c r="M14" s="43">
        <f>'ANUAL (Acum. S.LARGA)'!M4</f>
        <v>0.016235199999999998</v>
      </c>
      <c r="N14" s="43">
        <f>'ANUAL (Acum. S.LARGA)'!N4</f>
        <v>7.0279622999999996</v>
      </c>
    </row>
    <row r="15" spans="1:14" ht="12.75">
      <c r="A15" s="13" t="s">
        <v>111</v>
      </c>
      <c r="B15" s="43">
        <f>'ANUAL (Acum. S.CORTA)'!B4</f>
        <v>0.10731360000000001</v>
      </c>
      <c r="C15" s="43">
        <f>'ANUAL (Acum. S.CORTA)'!C4</f>
        <v>0.4172595</v>
      </c>
      <c r="D15" s="43">
        <f>'ANUAL (Acum. S.CORTA)'!D4</f>
        <v>0.30422</v>
      </c>
      <c r="E15" s="43">
        <f>'ANUAL (Acum. S.CORTA)'!E4</f>
        <v>0.0953418</v>
      </c>
      <c r="F15" s="43">
        <f>'ANUAL (Acum. S.CORTA)'!F4</f>
        <v>0.16349039999999998</v>
      </c>
      <c r="G15" s="43">
        <f>'ANUAL (Acum. S.CORTA)'!G4</f>
        <v>0.467313</v>
      </c>
      <c r="H15" s="43">
        <f>'ANUAL (Acum. S.CORTA)'!H4</f>
        <v>0.0408384</v>
      </c>
      <c r="I15" s="43">
        <f>'ANUAL (Acum. S.CORTA)'!I4</f>
        <v>0.6954431999999999</v>
      </c>
      <c r="J15" s="43">
        <f>'ANUAL (Acum. S.CORTA)'!J4</f>
        <v>0.22958430000000002</v>
      </c>
      <c r="K15" s="43">
        <f>'ANUAL (Acum. S.CORTA)'!K4</f>
        <v>0.505019</v>
      </c>
      <c r="L15" s="43">
        <f>'ANUAL (Acum. S.CORTA)'!L4</f>
        <v>0.175054</v>
      </c>
      <c r="M15" s="43">
        <f>'ANUAL (Acum. S.CORTA)'!M4</f>
        <v>0.023011200000000002</v>
      </c>
      <c r="N15" s="43">
        <f>'ANUAL (Acum. S.CORTA)'!N4</f>
        <v>7.0279622999999996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10.846821599999998</v>
      </c>
      <c r="C18" s="43">
        <f>'ANUAL (Acum. S.LARGA)'!C5</f>
        <v>9.4115475</v>
      </c>
      <c r="D18" s="43">
        <f>'ANUAL (Acum. S.LARGA)'!D5</f>
        <v>12.7541532</v>
      </c>
      <c r="E18" s="43">
        <f>'ANUAL (Acum. S.LARGA)'!E5</f>
        <v>11.512018000000001</v>
      </c>
      <c r="F18" s="43">
        <f>'ANUAL (Acum. S.LARGA)'!F5</f>
        <v>14.382403199999999</v>
      </c>
      <c r="G18" s="43">
        <f>'ANUAL (Acum. S.LARGA)'!G5</f>
        <v>11.228965299999999</v>
      </c>
      <c r="H18" s="43">
        <f>'ANUAL (Acum. S.LARGA)'!H5</f>
        <v>11.1018537</v>
      </c>
      <c r="I18" s="43">
        <f>'ANUAL (Acum. S.LARGA)'!I5</f>
        <v>14.3302104</v>
      </c>
      <c r="J18" s="43">
        <f>'ANUAL (Acum. S.LARGA)'!J5</f>
        <v>8.8616596</v>
      </c>
      <c r="K18" s="43">
        <f>'ANUAL (Acum. S.LARGA)'!K5</f>
        <v>5.557657600000001</v>
      </c>
      <c r="L18" s="43">
        <f>'ANUAL (Acum. S.LARGA)'!L5</f>
        <v>2.9696524</v>
      </c>
      <c r="M18" s="43">
        <f>'ANUAL (Acum. S.LARGA)'!M5</f>
        <v>2.4595993</v>
      </c>
      <c r="N18" s="43">
        <f>'ANUAL (Acum. S.LARGA)'!N5</f>
        <v>77.4135349</v>
      </c>
    </row>
    <row r="19" spans="1:14" ht="12.75">
      <c r="A19" s="13" t="s">
        <v>111</v>
      </c>
      <c r="B19" s="43">
        <f>'ANUAL (Acum. S.CORTA)'!B5</f>
        <v>5.6217098</v>
      </c>
      <c r="C19" s="43">
        <f>'ANUAL (Acum. S.CORTA)'!C5</f>
        <v>4.356529</v>
      </c>
      <c r="D19" s="43">
        <f>'ANUAL (Acum. S.CORTA)'!D5</f>
        <v>12.7541532</v>
      </c>
      <c r="E19" s="43">
        <f>'ANUAL (Acum. S.CORTA)'!E5</f>
        <v>11.512018000000001</v>
      </c>
      <c r="F19" s="43">
        <f>'ANUAL (Acum. S.CORTA)'!F5</f>
        <v>8.4382896</v>
      </c>
      <c r="G19" s="43">
        <f>'ANUAL (Acum. S.CORTA)'!G5</f>
        <v>9.480663400000001</v>
      </c>
      <c r="H19" s="43">
        <f>'ANUAL (Acum. S.CORTA)'!H5</f>
        <v>11.03036</v>
      </c>
      <c r="I19" s="43">
        <f>'ANUAL (Acum. S.CORTA)'!I5</f>
        <v>8.1077948</v>
      </c>
      <c r="J19" s="43">
        <f>'ANUAL (Acum. S.CORTA)'!J5</f>
        <v>5.4085705</v>
      </c>
      <c r="K19" s="43">
        <f>'ANUAL (Acum. S.CORTA)'!K5</f>
        <v>4.126325</v>
      </c>
      <c r="L19" s="43">
        <f>'ANUAL (Acum. S.CORTA)'!L5</f>
        <v>2.953493</v>
      </c>
      <c r="M19" s="43">
        <f>'ANUAL (Acum. S.CORTA)'!M5</f>
        <v>1.686377</v>
      </c>
      <c r="N19" s="43">
        <f>'ANUAL (Acum. S.CORTA)'!N5</f>
        <v>61.780970300000014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1.0430034</v>
      </c>
      <c r="C22" s="43">
        <f>'ANUAL (Acum. S.LARGA)'!C9</f>
        <v>1.3300538</v>
      </c>
      <c r="D22" s="43">
        <f>'ANUAL (Acum. S.LARGA)'!D9</f>
        <v>1.42875205</v>
      </c>
      <c r="E22" s="43">
        <f>'ANUAL (Acum. S.LARGA)'!E9</f>
        <v>1.4094075</v>
      </c>
      <c r="F22" s="43">
        <f>'ANUAL (Acum. S.LARGA)'!F9</f>
        <v>2.0361305499999998</v>
      </c>
      <c r="G22" s="43">
        <f>'ANUAL (Acum. S.LARGA)'!G9</f>
        <v>2.21581515</v>
      </c>
      <c r="H22" s="43">
        <f>'ANUAL (Acum. S.LARGA)'!H9</f>
        <v>2.6485417</v>
      </c>
      <c r="I22" s="43">
        <f>'ANUAL (Acum. S.LARGA)'!I9</f>
        <v>3.04467285</v>
      </c>
      <c r="J22" s="43">
        <f>'ANUAL (Acum. S.LARGA)'!J9</f>
        <v>2.8768124000000004</v>
      </c>
      <c r="K22" s="43">
        <f>'ANUAL (Acum. S.LARGA)'!K9</f>
        <v>1.8916826</v>
      </c>
      <c r="L22" s="43">
        <f>'ANUAL (Acum. S.LARGA)'!L9</f>
        <v>0.96187715</v>
      </c>
      <c r="M22" s="43">
        <f>'ANUAL (Acum. S.LARGA)'!M9</f>
        <v>0.8478488000000001</v>
      </c>
      <c r="N22" s="43">
        <f>'ANUAL (Acum. S.LARGA)'!N9</f>
        <v>23.533365149999995</v>
      </c>
    </row>
    <row r="23" spans="1:14" ht="12.75">
      <c r="A23" s="13" t="s">
        <v>111</v>
      </c>
      <c r="B23" s="43">
        <f>'ANUAL (Acum. S.CORTA)'!B9</f>
        <v>1.37003325</v>
      </c>
      <c r="C23" s="43">
        <f>'ANUAL (Acum. S.CORTA)'!C9</f>
        <v>1.3858739999999998</v>
      </c>
      <c r="D23" s="43">
        <f>'ANUAL (Acum. S.CORTA)'!D9</f>
        <v>1.8120523</v>
      </c>
      <c r="E23" s="43">
        <f>'ANUAL (Acum. S.CORTA)'!E9</f>
        <v>1.4461389</v>
      </c>
      <c r="F23" s="43">
        <f>'ANUAL (Acum. S.CORTA)'!F9</f>
        <v>2.07532635</v>
      </c>
      <c r="G23" s="43">
        <f>'ANUAL (Acum. S.CORTA)'!G9</f>
        <v>1.64833735</v>
      </c>
      <c r="H23" s="43">
        <f>'ANUAL (Acum. S.CORTA)'!H9</f>
        <v>2.29306475</v>
      </c>
      <c r="I23" s="43">
        <f>'ANUAL (Acum. S.CORTA)'!I9</f>
        <v>3.06555765</v>
      </c>
      <c r="J23" s="43">
        <f>'ANUAL (Acum. S.CORTA)'!J9</f>
        <v>2.60301435</v>
      </c>
      <c r="K23" s="43">
        <f>'ANUAL (Acum. S.CORTA)'!K9</f>
        <v>1.85131895</v>
      </c>
      <c r="L23" s="43">
        <f>'ANUAL (Acum. S.CORTA)'!L9</f>
        <v>1.18353</v>
      </c>
      <c r="M23" s="43">
        <f>'ANUAL (Acum. S.CORTA)'!M9</f>
        <v>0.8504808</v>
      </c>
      <c r="N23" s="43">
        <f>'ANUAL (Acum. S.CORTA)'!N9</f>
        <v>24.297481899999998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1.6335419690133206</v>
      </c>
      <c r="C26" s="43">
        <f>'ANUAL (Acum. S.LARGA)'!C12</f>
        <v>1.4385198463979625</v>
      </c>
      <c r="D26" s="43">
        <f>'ANUAL (Acum. S.LARGA)'!D12</f>
        <v>1.908792324441371</v>
      </c>
      <c r="E26" s="43">
        <f>'ANUAL (Acum. S.LARGA)'!E12</f>
        <v>2.2445085635143833</v>
      </c>
      <c r="F26" s="43">
        <f>'ANUAL (Acum. S.LARGA)'!F12</f>
        <v>2.8010976731699033</v>
      </c>
      <c r="G26" s="43">
        <f>'ANUAL (Acum. S.LARGA)'!G12</f>
        <v>2.8193089745664293</v>
      </c>
      <c r="H26" s="43">
        <f>'ANUAL (Acum. S.LARGA)'!H12</f>
        <v>2.401127131760561</v>
      </c>
      <c r="I26" s="43">
        <f>'ANUAL (Acum. S.LARGA)'!I12</f>
        <v>2.5712613839798477</v>
      </c>
      <c r="J26" s="43">
        <f>'ANUAL (Acum. S.LARGA)'!J12</f>
        <v>1.7571645260413338</v>
      </c>
      <c r="K26" s="43">
        <f>'ANUAL (Acum. S.LARGA)'!K12</f>
        <v>1.2290562288511113</v>
      </c>
      <c r="L26" s="43">
        <f>'ANUAL (Acum. S.LARGA)'!L12</f>
        <v>0.7619609645172958</v>
      </c>
      <c r="M26" s="43">
        <f>'ANUAL (Acum. S.LARGA)'!M12</f>
        <v>0.48285947586841005</v>
      </c>
      <c r="N26" s="43">
        <f>'ANUAL (Acum. S.LARGA)'!N12</f>
        <v>15.864894702962077</v>
      </c>
    </row>
    <row r="27" spans="1:14" ht="12.75">
      <c r="A27" s="13" t="s">
        <v>111</v>
      </c>
      <c r="B27" s="43">
        <f>'ANUAL (Acum. S.CORTA)'!B12</f>
        <v>1.4378959652810324</v>
      </c>
      <c r="C27" s="43">
        <f>'ANUAL (Acum. S.CORTA)'!C12</f>
        <v>1.0561734327104442</v>
      </c>
      <c r="D27" s="43">
        <f>'ANUAL (Acum. S.CORTA)'!D12</f>
        <v>2.627815597561266</v>
      </c>
      <c r="E27" s="43">
        <f>'ANUAL (Acum. S.CORTA)'!E12</f>
        <v>2.5843428936183033</v>
      </c>
      <c r="F27" s="43">
        <f>'ANUAL (Acum. S.CORTA)'!F12</f>
        <v>2.0272366120158534</v>
      </c>
      <c r="G27" s="43">
        <f>'ANUAL (Acum. S.CORTA)'!G12</f>
        <v>2.494130316947176</v>
      </c>
      <c r="H27" s="43">
        <f>'ANUAL (Acum. S.CORTA)'!H12</f>
        <v>2.357682991363163</v>
      </c>
      <c r="I27" s="43">
        <f>'ANUAL (Acum. S.CORTA)'!I12</f>
        <v>2.119795395117529</v>
      </c>
      <c r="J27" s="43">
        <f>'ANUAL (Acum. S.CORTA)'!J12</f>
        <v>1.4610292758736563</v>
      </c>
      <c r="K27" s="43">
        <f>'ANUAL (Acum. S.CORTA)'!K12</f>
        <v>0.9572871786735483</v>
      </c>
      <c r="L27" s="43">
        <f>'ANUAL (Acum. S.CORTA)'!L12</f>
        <v>0.7261636240717864</v>
      </c>
      <c r="M27" s="43">
        <f>'ANUAL (Acum. S.CORTA)'!M12</f>
        <v>0.4496359774983219</v>
      </c>
      <c r="N27" s="43">
        <f>'ANUAL (Acum. S.CORTA)'!N12</f>
        <v>14.234305763406281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</v>
      </c>
      <c r="C30" s="43">
        <f>'ANUAL (Acum. S.LARGA)'!C13</f>
        <v>0.81</v>
      </c>
      <c r="D30" s="43">
        <f>'ANUAL (Acum. S.LARGA)'!D13</f>
        <v>0.94</v>
      </c>
      <c r="E30" s="43">
        <f>'ANUAL (Acum. S.LARGA)'!E13</f>
        <v>1.05</v>
      </c>
      <c r="F30" s="43">
        <f>'ANUAL (Acum. S.LARGA)'!F13</f>
        <v>0.96</v>
      </c>
      <c r="G30" s="43">
        <f>'ANUAL (Acum. S.LARGA)'!G13</f>
        <v>0.88</v>
      </c>
      <c r="H30" s="43">
        <f>'ANUAL (Acum. S.LARGA)'!H13</f>
        <v>0.78</v>
      </c>
      <c r="I30" s="43">
        <f>'ANUAL (Acum. S.LARGA)'!I13</f>
        <v>0.74</v>
      </c>
      <c r="J30" s="43">
        <f>'ANUAL (Acum. S.LARGA)'!J13</f>
        <v>0.56</v>
      </c>
      <c r="K30" s="43">
        <f>'ANUAL (Acum. S.LARGA)'!K13</f>
        <v>0.54</v>
      </c>
      <c r="L30" s="43">
        <f>'ANUAL (Acum. S.LARGA)'!L13</f>
        <v>0.63</v>
      </c>
      <c r="M30" s="43">
        <f>'ANUAL (Acum. S.LARGA)'!M13</f>
        <v>0.54</v>
      </c>
      <c r="N30" s="43">
        <f>'ANUAL (Acum. S.LARGA)'!N13</f>
        <v>0.57</v>
      </c>
    </row>
    <row r="31" spans="1:14" ht="12.75">
      <c r="A31" s="13" t="s">
        <v>111</v>
      </c>
      <c r="B31" s="43">
        <f>'ANUAL (Acum. S.CORTA)'!B13</f>
        <v>0.78</v>
      </c>
      <c r="C31" s="43">
        <f>'ANUAL (Acum. S.CORTA)'!C13</f>
        <v>0.6</v>
      </c>
      <c r="D31" s="43">
        <f>'ANUAL (Acum. S.CORTA)'!D13</f>
        <v>1.08</v>
      </c>
      <c r="E31" s="43">
        <f>'ANUAL (Acum. S.CORTA)'!E13</f>
        <v>1.15</v>
      </c>
      <c r="F31" s="43">
        <f>'ANUAL (Acum. S.CORTA)'!F13</f>
        <v>0.76</v>
      </c>
      <c r="G31" s="43">
        <f>'ANUAL (Acum. S.CORTA)'!G13</f>
        <v>0.94</v>
      </c>
      <c r="H31" s="43">
        <f>'ANUAL (Acum. S.CORTA)'!H13</f>
        <v>0.81</v>
      </c>
      <c r="I31" s="43">
        <f>'ANUAL (Acum. S.CORTA)'!I13</f>
        <v>0.68</v>
      </c>
      <c r="J31" s="43">
        <f>'ANUAL (Acum. S.CORTA)'!J13</f>
        <v>0.5</v>
      </c>
      <c r="K31" s="43">
        <f>'ANUAL (Acum. S.CORTA)'!K13</f>
        <v>0.46</v>
      </c>
      <c r="L31" s="43">
        <f>'ANUAL (Acum. S.CORTA)'!L13</f>
        <v>0.57</v>
      </c>
      <c r="M31" s="43">
        <f>'ANUAL (Acum. S.CORTA)'!M13</f>
        <v>0.53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3.26280184473726</v>
      </c>
      <c r="C34" s="43">
        <f>'ANUAL (Acum. S.LARGA)'!C14</f>
        <v>2.7483749094704337</v>
      </c>
      <c r="D34" s="43">
        <f>'ANUAL (Acum. S.LARGA)'!D14</f>
        <v>3.107014841161115</v>
      </c>
      <c r="E34" s="43">
        <f>'ANUAL (Acum. S.LARGA)'!E14</f>
        <v>2.2249215121610275</v>
      </c>
      <c r="F34" s="43">
        <f>'ANUAL (Acum. S.LARGA)'!F14</f>
        <v>1.9538095226207446</v>
      </c>
      <c r="G34" s="43">
        <f>'ANUAL (Acum. S.LARGA)'!G14</f>
        <v>1.2855645336077777</v>
      </c>
      <c r="H34" s="43">
        <f>'ANUAL (Acum. S.LARGA)'!H14</f>
        <v>1.3735994560383855</v>
      </c>
      <c r="I34" s="43">
        <f>'ANUAL (Acum. S.LARGA)'!I14</f>
        <v>1.671409915986883</v>
      </c>
      <c r="J34" s="43">
        <f>'ANUAL (Acum. S.LARGA)'!J14</f>
        <v>0.842674667333153</v>
      </c>
      <c r="K34" s="43">
        <f>'ANUAL (Acum. S.LARGA)'!K14</f>
        <v>0.7451558681094922</v>
      </c>
      <c r="L34" s="43">
        <f>'ANUAL (Acum. S.LARGA)'!L14</f>
        <v>0.6315637646278756</v>
      </c>
      <c r="M34" s="43">
        <f>'ANUAL (Acum. S.LARGA)'!M14</f>
        <v>0.6397083837590822</v>
      </c>
      <c r="N34" s="43">
        <f>'ANUAL (Acum. S.LARGA)'!N14</f>
        <v>1.2082430077423834</v>
      </c>
    </row>
    <row r="35" spans="1:14" ht="12.75">
      <c r="A35" s="13" t="s">
        <v>111</v>
      </c>
      <c r="B35" s="43">
        <f>'ANUAL (Acum. S.CORTA)'!B14</f>
        <v>1.1458417000080798</v>
      </c>
      <c r="C35" s="43">
        <f>'ANUAL (Acum. S.CORTA)'!C14</f>
        <v>1.1769562402242273</v>
      </c>
      <c r="D35" s="43">
        <f>'ANUAL (Acum. S.CORTA)'!D14</f>
        <v>2.743136067252436</v>
      </c>
      <c r="E35" s="43">
        <f>'ANUAL (Acum. S.CORTA)'!E14</f>
        <v>2.6188945866004665</v>
      </c>
      <c r="F35" s="43">
        <f>'ANUAL (Acum. S.CORTA)'!F14</f>
        <v>1.1900582326847329</v>
      </c>
      <c r="G35" s="43">
        <f>'ANUAL (Acum. S.CORTA)'!G14</f>
        <v>1.5831746538309033</v>
      </c>
      <c r="H35" s="43">
        <f>'ANUAL (Acum. S.CORTA)'!H14</f>
        <v>1.802551764303936</v>
      </c>
      <c r="I35" s="43">
        <f>'ANUAL (Acum. S.CORTA)'!I14</f>
        <v>0.7896033439034544</v>
      </c>
      <c r="J35" s="43">
        <f>'ANUAL (Acum. S.CORTA)'!J14</f>
        <v>0.43127844820910716</v>
      </c>
      <c r="K35" s="43">
        <f>'ANUAL (Acum. S.CORTA)'!K14</f>
        <v>0.43316531673725395</v>
      </c>
      <c r="L35" s="43">
        <f>'ANUAL (Acum. S.CORTA)'!L14</f>
        <v>0.6352692557956694</v>
      </c>
      <c r="M35" s="43">
        <f>'ANUAL (Acum. S.CORTA)'!M14</f>
        <v>-0.12168684711285259</v>
      </c>
      <c r="N35" s="43">
        <f>'ANUAL (Acum. S.CORTA)'!N14</f>
        <v>1.0843182433434602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0.6543835689023287</v>
      </c>
      <c r="C38" s="52">
        <f>'ANUAL (Acum. S.LARGA)'!N15</f>
        <v>0.16268655694817039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0.6166432892062303</v>
      </c>
      <c r="C39" s="52">
        <f>'ANUAL (Acum. S.CORTA)'!N15</f>
        <v>-0.19368418729633963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316 - Río Merdancho desde confluencia con río Villares hasta confluencia con río Duero, y río Villares, río Viejo y arroyo de la Caseta.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0.0366876</v>
      </c>
      <c r="C4" s="1">
        <f t="shared" si="0"/>
        <v>0.026429</v>
      </c>
      <c r="D4" s="1">
        <f t="shared" si="0"/>
        <v>0.008118</v>
      </c>
      <c r="E4" s="1">
        <f t="shared" si="0"/>
        <v>0.0284175</v>
      </c>
      <c r="F4" s="1">
        <f>MIN(F18:F83)</f>
        <v>0.0100724</v>
      </c>
      <c r="G4" s="1">
        <f t="shared" si="0"/>
        <v>0.1265888</v>
      </c>
      <c r="H4" s="1">
        <f t="shared" si="0"/>
        <v>0.0140544</v>
      </c>
      <c r="I4" s="1">
        <f t="shared" si="0"/>
        <v>0.1496817</v>
      </c>
      <c r="J4" s="1">
        <f t="shared" si="0"/>
        <v>0.0782826</v>
      </c>
      <c r="K4" s="1">
        <f t="shared" si="0"/>
        <v>0.1708976</v>
      </c>
      <c r="L4" s="1">
        <f t="shared" si="0"/>
        <v>0.0265958</v>
      </c>
      <c r="M4" s="1">
        <f t="shared" si="0"/>
        <v>0.0055261</v>
      </c>
      <c r="N4" s="1">
        <f t="shared" si="0"/>
        <v>2.2503802999999993</v>
      </c>
    </row>
    <row r="5" spans="1:14" ht="12.75">
      <c r="A5" s="13" t="s">
        <v>94</v>
      </c>
      <c r="B5" s="1">
        <f aca="true" t="shared" si="1" ref="B5:N5">MAX(B18:B83)</f>
        <v>2.6304558</v>
      </c>
      <c r="C5" s="1">
        <f t="shared" si="1"/>
        <v>2.475081</v>
      </c>
      <c r="D5" s="1">
        <f t="shared" si="1"/>
        <v>3.295782</v>
      </c>
      <c r="E5" s="1">
        <f t="shared" si="1"/>
        <v>4.073773</v>
      </c>
      <c r="F5" s="1">
        <f>MAX(F18:F83)</f>
        <v>4.6417536</v>
      </c>
      <c r="G5" s="1">
        <f t="shared" si="1"/>
        <v>3.6904385</v>
      </c>
      <c r="H5" s="1">
        <f t="shared" si="1"/>
        <v>3.875784</v>
      </c>
      <c r="I5" s="1">
        <f t="shared" si="1"/>
        <v>4.8354768</v>
      </c>
      <c r="J5" s="1">
        <f t="shared" si="1"/>
        <v>3.0043372</v>
      </c>
      <c r="K5" s="1">
        <f t="shared" si="1"/>
        <v>1.8653184</v>
      </c>
      <c r="L5" s="1">
        <f t="shared" si="1"/>
        <v>0.9847552</v>
      </c>
      <c r="M5" s="1">
        <f t="shared" si="1"/>
        <v>0.7959074</v>
      </c>
      <c r="N5" s="1">
        <f t="shared" si="1"/>
        <v>25.5170378</v>
      </c>
    </row>
    <row r="6" spans="1:14" ht="12.75">
      <c r="A6" s="13" t="s">
        <v>16</v>
      </c>
      <c r="B6" s="1">
        <f aca="true" t="shared" si="2" ref="B6:M6">AVERAGE(B18:B83)</f>
        <v>0.4837945272727273</v>
      </c>
      <c r="C6" s="1">
        <f t="shared" si="2"/>
        <v>0.5291703075757574</v>
      </c>
      <c r="D6" s="1">
        <f t="shared" si="2"/>
        <v>0.5944839454545456</v>
      </c>
      <c r="E6" s="1">
        <f t="shared" si="2"/>
        <v>0.6934219181818181</v>
      </c>
      <c r="F6" s="1">
        <f>AVERAGE(F18:F83)</f>
        <v>0.9468410136363637</v>
      </c>
      <c r="G6" s="1">
        <f t="shared" si="2"/>
        <v>1.0526219454545453</v>
      </c>
      <c r="H6" s="1">
        <f t="shared" si="2"/>
        <v>1.01341665</v>
      </c>
      <c r="I6" s="1">
        <f t="shared" si="2"/>
        <v>1.1594196151515155</v>
      </c>
      <c r="J6" s="1">
        <f t="shared" si="2"/>
        <v>1.0576502181818177</v>
      </c>
      <c r="K6" s="1">
        <f t="shared" si="2"/>
        <v>0.7753377363636365</v>
      </c>
      <c r="L6" s="1">
        <f t="shared" si="2"/>
        <v>0.40739267878787877</v>
      </c>
      <c r="M6" s="1">
        <f t="shared" si="2"/>
        <v>0.2975267666666667</v>
      </c>
      <c r="N6" s="1">
        <f>SUM(B6:M6)</f>
        <v>9.011077322727274</v>
      </c>
    </row>
    <row r="7" spans="1:14" ht="12.75">
      <c r="A7" s="13" t="s">
        <v>17</v>
      </c>
      <c r="B7" s="1">
        <f aca="true" t="shared" si="3" ref="B7:M7">PERCENTILE(B18:B83,0.1)</f>
        <v>0.18119180000000001</v>
      </c>
      <c r="C7" s="1">
        <f t="shared" si="3"/>
        <v>0.1782382</v>
      </c>
      <c r="D7" s="1">
        <f t="shared" si="3"/>
        <v>0.1345101</v>
      </c>
      <c r="E7" s="1">
        <f t="shared" si="3"/>
        <v>0.0978218</v>
      </c>
      <c r="F7" s="1">
        <f>PERCENTILE(F18:F83,0.1)</f>
        <v>0.1881576</v>
      </c>
      <c r="G7" s="1">
        <f t="shared" si="3"/>
        <v>0.2291571</v>
      </c>
      <c r="H7" s="1">
        <f t="shared" si="3"/>
        <v>0.190666</v>
      </c>
      <c r="I7" s="1">
        <f t="shared" si="3"/>
        <v>0.27070095</v>
      </c>
      <c r="J7" s="1">
        <f t="shared" si="3"/>
        <v>0.44105110000000003</v>
      </c>
      <c r="K7" s="1">
        <f t="shared" si="3"/>
        <v>0.2684326</v>
      </c>
      <c r="L7" s="1">
        <f t="shared" si="3"/>
        <v>0.11933835000000001</v>
      </c>
      <c r="M7" s="1">
        <f t="shared" si="3"/>
        <v>0.10812125</v>
      </c>
      <c r="N7" s="1">
        <f>PERCENTILE(N18:N83,0.1)</f>
        <v>3.8207692000000004</v>
      </c>
    </row>
    <row r="8" spans="1:14" ht="12.75">
      <c r="A8" s="13" t="s">
        <v>18</v>
      </c>
      <c r="B8" s="1">
        <f aca="true" t="shared" si="4" ref="B8:M8">PERCENTILE(B18:B83,0.25)</f>
        <v>0.2512852</v>
      </c>
      <c r="C8" s="1">
        <f t="shared" si="4"/>
        <v>0.3341135</v>
      </c>
      <c r="D8" s="1">
        <f t="shared" si="4"/>
        <v>0.253948425</v>
      </c>
      <c r="E8" s="1">
        <f t="shared" si="4"/>
        <v>0.23767112499999998</v>
      </c>
      <c r="F8" s="1">
        <f>PERCENTILE(F18:F83,0.25)</f>
        <v>0.35040295</v>
      </c>
      <c r="G8" s="1">
        <f t="shared" si="4"/>
        <v>0.35983307499999995</v>
      </c>
      <c r="H8" s="1">
        <f t="shared" si="4"/>
        <v>0.4566191</v>
      </c>
      <c r="I8" s="1">
        <f t="shared" si="4"/>
        <v>0.48473279999999996</v>
      </c>
      <c r="J8" s="1">
        <f t="shared" si="4"/>
        <v>0.669684</v>
      </c>
      <c r="K8" s="1">
        <f t="shared" si="4"/>
        <v>0.5009364749999999</v>
      </c>
      <c r="L8" s="1">
        <f t="shared" si="4"/>
        <v>0.21713949999999999</v>
      </c>
      <c r="M8" s="1">
        <f t="shared" si="4"/>
        <v>0.21172839999999998</v>
      </c>
      <c r="N8" s="1">
        <f>PERCENTILE(N18:N83,0.25)</f>
        <v>5.055998424999999</v>
      </c>
    </row>
    <row r="9" spans="1:14" ht="12.75">
      <c r="A9" s="13" t="s">
        <v>19</v>
      </c>
      <c r="B9" s="1">
        <f aca="true" t="shared" si="5" ref="B9:M9">PERCENTILE(B18:B83,0.5)</f>
        <v>0.34315235</v>
      </c>
      <c r="C9" s="1">
        <f t="shared" si="5"/>
        <v>0.42539565</v>
      </c>
      <c r="D9" s="1">
        <f t="shared" si="5"/>
        <v>0.4635164</v>
      </c>
      <c r="E9" s="1">
        <f t="shared" si="5"/>
        <v>0.44745120000000005</v>
      </c>
      <c r="F9" s="1">
        <f>PERCENTILE(F18:F83,0.5)</f>
        <v>0.564809</v>
      </c>
      <c r="G9" s="1">
        <f t="shared" si="5"/>
        <v>0.7068405</v>
      </c>
      <c r="H9" s="1">
        <f t="shared" si="5"/>
        <v>0.8653900999999999</v>
      </c>
      <c r="I9" s="1">
        <f t="shared" si="5"/>
        <v>1.03137835</v>
      </c>
      <c r="J9" s="1">
        <f t="shared" si="5"/>
        <v>0.9855115999999999</v>
      </c>
      <c r="K9" s="1">
        <f t="shared" si="5"/>
        <v>0.66037245</v>
      </c>
      <c r="L9" s="1">
        <f t="shared" si="5"/>
        <v>0.324939</v>
      </c>
      <c r="M9" s="1">
        <f t="shared" si="5"/>
        <v>0.28225259999999996</v>
      </c>
      <c r="N9" s="1">
        <f>PERCENTILE(N18:N83,0.5)</f>
        <v>7.6725088</v>
      </c>
    </row>
    <row r="10" spans="1:14" ht="12.75">
      <c r="A10" s="13" t="s">
        <v>20</v>
      </c>
      <c r="B10" s="1">
        <f aca="true" t="shared" si="6" ref="B10:M10">PERCENTILE(B18:B83,0.75)</f>
        <v>0.575691675</v>
      </c>
      <c r="C10" s="1">
        <f t="shared" si="6"/>
        <v>0.675817425</v>
      </c>
      <c r="D10" s="1">
        <f t="shared" si="6"/>
        <v>0.750083225</v>
      </c>
      <c r="E10" s="1">
        <f t="shared" si="6"/>
        <v>0.8903727</v>
      </c>
      <c r="F10" s="1">
        <f>PERCENTILE(F18:F83,0.75)</f>
        <v>1.1439165999999998</v>
      </c>
      <c r="G10" s="1">
        <f t="shared" si="6"/>
        <v>1.463171175</v>
      </c>
      <c r="H10" s="1">
        <f t="shared" si="6"/>
        <v>1.3946608</v>
      </c>
      <c r="I10" s="1">
        <f t="shared" si="6"/>
        <v>1.534789125</v>
      </c>
      <c r="J10" s="1">
        <f t="shared" si="6"/>
        <v>1.30374465</v>
      </c>
      <c r="K10" s="1">
        <f t="shared" si="6"/>
        <v>1.066136625</v>
      </c>
      <c r="L10" s="1">
        <f t="shared" si="6"/>
        <v>0.57192815</v>
      </c>
      <c r="M10" s="1">
        <f t="shared" si="6"/>
        <v>0.3939451</v>
      </c>
      <c r="N10" s="1">
        <f>PERCENTILE(N18:N83,0.75)</f>
        <v>11.795713450000001</v>
      </c>
    </row>
    <row r="11" spans="1:14" ht="12.75">
      <c r="A11" s="13" t="s">
        <v>21</v>
      </c>
      <c r="B11" s="1">
        <f aca="true" t="shared" si="7" ref="B11:M11">PERCENTILE(B18:B83,0.9)</f>
        <v>0.9119678499999999</v>
      </c>
      <c r="C11" s="1">
        <f t="shared" si="7"/>
        <v>0.9670546499999999</v>
      </c>
      <c r="D11" s="1">
        <f t="shared" si="7"/>
        <v>1.1886261500000002</v>
      </c>
      <c r="E11" s="1">
        <f t="shared" si="7"/>
        <v>1.3495278000000002</v>
      </c>
      <c r="F11" s="1">
        <f>PERCENTILE(F18:F83,0.9)</f>
        <v>2.1725114999999997</v>
      </c>
      <c r="G11" s="1">
        <f t="shared" si="7"/>
        <v>2.5603824</v>
      </c>
      <c r="H11" s="1">
        <f t="shared" si="7"/>
        <v>1.9797864</v>
      </c>
      <c r="I11" s="1">
        <f t="shared" si="7"/>
        <v>2.08466535</v>
      </c>
      <c r="J11" s="1">
        <f t="shared" si="7"/>
        <v>1.8574408</v>
      </c>
      <c r="K11" s="1">
        <f t="shared" si="7"/>
        <v>1.3995499</v>
      </c>
      <c r="L11" s="1">
        <f t="shared" si="7"/>
        <v>0.7975571</v>
      </c>
      <c r="M11" s="1">
        <f t="shared" si="7"/>
        <v>0.49926675</v>
      </c>
      <c r="N11" s="1">
        <f>PERCENTILE(N18:N83,0.9)</f>
        <v>14.7580723</v>
      </c>
    </row>
    <row r="12" spans="1:14" ht="12.75">
      <c r="A12" s="13" t="s">
        <v>25</v>
      </c>
      <c r="B12" s="1">
        <f aca="true" t="shared" si="8" ref="B12:M12">STDEV(B18:B83)</f>
        <v>0.4099075556592798</v>
      </c>
      <c r="C12" s="1">
        <f t="shared" si="8"/>
        <v>0.3753677518044316</v>
      </c>
      <c r="D12" s="1">
        <f t="shared" si="8"/>
        <v>0.5012481077607023</v>
      </c>
      <c r="E12" s="1">
        <f t="shared" si="8"/>
        <v>0.7414303603887658</v>
      </c>
      <c r="F12" s="1">
        <f>STDEV(F18:F83)</f>
        <v>0.9124344837359901</v>
      </c>
      <c r="G12" s="1">
        <f t="shared" si="8"/>
        <v>0.9151161233215324</v>
      </c>
      <c r="H12" s="1">
        <f t="shared" si="8"/>
        <v>0.7905967545042825</v>
      </c>
      <c r="I12" s="1">
        <f t="shared" si="8"/>
        <v>0.8716191361476816</v>
      </c>
      <c r="J12" s="1">
        <f t="shared" si="8"/>
        <v>0.5931643350324246</v>
      </c>
      <c r="K12" s="1">
        <f t="shared" si="8"/>
        <v>0.421359179410878</v>
      </c>
      <c r="L12" s="1">
        <f t="shared" si="8"/>
        <v>0.25515269266620627</v>
      </c>
      <c r="M12" s="1">
        <f t="shared" si="8"/>
        <v>0.16024926017077096</v>
      </c>
      <c r="N12" s="1">
        <f>STDEV(N18:N83)</f>
        <v>5.16493806314441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0.71</v>
      </c>
      <c r="D13" s="1">
        <f t="shared" si="9"/>
        <v>0.84</v>
      </c>
      <c r="E13" s="1">
        <f t="shared" si="9"/>
        <v>1.07</v>
      </c>
      <c r="F13" s="1">
        <f t="shared" si="9"/>
        <v>0.96</v>
      </c>
      <c r="G13" s="1">
        <f t="shared" si="9"/>
        <v>0.87</v>
      </c>
      <c r="H13" s="1">
        <f t="shared" si="9"/>
        <v>0.78</v>
      </c>
      <c r="I13" s="1">
        <f t="shared" si="9"/>
        <v>0.75</v>
      </c>
      <c r="J13" s="1">
        <f t="shared" si="9"/>
        <v>0.56</v>
      </c>
      <c r="K13" s="1">
        <f t="shared" si="9"/>
        <v>0.54</v>
      </c>
      <c r="L13" s="1">
        <f t="shared" si="9"/>
        <v>0.63</v>
      </c>
      <c r="M13" s="1">
        <f t="shared" si="9"/>
        <v>0.54</v>
      </c>
      <c r="N13" s="1">
        <f t="shared" si="9"/>
        <v>0.57</v>
      </c>
    </row>
    <row r="14" spans="1:14" ht="12.75">
      <c r="A14" s="13" t="s">
        <v>126</v>
      </c>
      <c r="B14" s="53">
        <f aca="true" t="shared" si="10" ref="B14:N14">66*P84/(65*64*B12^3)</f>
        <v>2.7461051480282386</v>
      </c>
      <c r="C14" s="53">
        <f t="shared" si="10"/>
        <v>2.4988338308137505</v>
      </c>
      <c r="D14" s="53">
        <f t="shared" si="10"/>
        <v>2.699911787573206</v>
      </c>
      <c r="E14" s="53">
        <f t="shared" si="10"/>
        <v>2.4382259699097872</v>
      </c>
      <c r="F14" s="53">
        <f t="shared" si="10"/>
        <v>1.9030200116223828</v>
      </c>
      <c r="G14" s="53">
        <f t="shared" si="10"/>
        <v>1.258143958461354</v>
      </c>
      <c r="H14" s="53">
        <f t="shared" si="10"/>
        <v>1.4244044934335187</v>
      </c>
      <c r="I14" s="53">
        <f t="shared" si="10"/>
        <v>1.7408148836013595</v>
      </c>
      <c r="J14" s="53">
        <f t="shared" si="10"/>
        <v>0.8804163454927132</v>
      </c>
      <c r="K14" s="53">
        <f t="shared" si="10"/>
        <v>0.7343643771789031</v>
      </c>
      <c r="L14" s="53">
        <f t="shared" si="10"/>
        <v>0.5758749039807897</v>
      </c>
      <c r="M14" s="53">
        <f t="shared" si="10"/>
        <v>0.603391709610509</v>
      </c>
      <c r="N14" s="53">
        <f t="shared" si="10"/>
        <v>1.231274039209205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0.157408670848601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0.3685326</v>
      </c>
      <c r="C18" s="1">
        <f>'DATOS MENSUALES'!E7</f>
        <v>0.634133</v>
      </c>
      <c r="D18" s="1">
        <f>'DATOS MENSUALES'!E8</f>
        <v>0.5559272</v>
      </c>
      <c r="E18" s="1">
        <f>'DATOS MENSUALES'!E9</f>
        <v>0.9349599</v>
      </c>
      <c r="F18" s="1">
        <f>'DATOS MENSUALES'!E10</f>
        <v>2.2030335</v>
      </c>
      <c r="G18" s="1">
        <f>'DATOS MENSUALES'!E11</f>
        <v>2.5814514</v>
      </c>
      <c r="H18" s="1">
        <f>'DATOS MENSUALES'!E12</f>
        <v>2.4183276</v>
      </c>
      <c r="I18" s="1">
        <f>'DATOS MENSUALES'!E13</f>
        <v>2.8309626</v>
      </c>
      <c r="J18" s="1">
        <f>'DATOS MENSUALES'!E14</f>
        <v>1.9955176</v>
      </c>
      <c r="K18" s="1">
        <f>'DATOS MENSUALES'!E15</f>
        <v>1.2642903</v>
      </c>
      <c r="L18" s="1">
        <f>'DATOS MENSUALES'!E16</f>
        <v>0.7271988</v>
      </c>
      <c r="M18" s="1">
        <f>'DATOS MENSUALES'!E17</f>
        <v>0.4948864</v>
      </c>
      <c r="N18" s="1">
        <f aca="true" t="shared" si="11" ref="N18:N49">SUM(B18:M18)</f>
        <v>17.009220899999995</v>
      </c>
      <c r="O18" s="1"/>
      <c r="P18" s="60">
        <f aca="true" t="shared" si="12" ref="P18:P49">(B18-B$6)^3</f>
        <v>-0.0015312906515494004</v>
      </c>
      <c r="Q18" s="60">
        <f aca="true" t="shared" si="13" ref="Q18:Q49">(C18-C$6)^3</f>
        <v>0.0011563914903142847</v>
      </c>
      <c r="R18" s="60">
        <f aca="true" t="shared" si="14" ref="R18:AB33">(D18-D$6)^3</f>
        <v>-5.7319329948107666E-05</v>
      </c>
      <c r="S18" s="60">
        <f t="shared" si="14"/>
        <v>0.014091469975518278</v>
      </c>
      <c r="T18" s="60">
        <f t="shared" si="14"/>
        <v>1.9822963181197375</v>
      </c>
      <c r="U18" s="60">
        <f t="shared" si="14"/>
        <v>3.5733628979433862</v>
      </c>
      <c r="V18" s="60">
        <f t="shared" si="14"/>
        <v>2.7729777976450833</v>
      </c>
      <c r="W18" s="60">
        <f t="shared" si="14"/>
        <v>4.670384622824592</v>
      </c>
      <c r="X18" s="60">
        <f t="shared" si="14"/>
        <v>0.8249436715544338</v>
      </c>
      <c r="Y18" s="60">
        <f t="shared" si="14"/>
        <v>0.116896143208822</v>
      </c>
      <c r="Z18" s="60">
        <f t="shared" si="14"/>
        <v>0.03270847651450096</v>
      </c>
      <c r="AA18" s="60">
        <f t="shared" si="14"/>
        <v>0.007687320514269035</v>
      </c>
      <c r="AB18" s="60">
        <f t="shared" si="14"/>
        <v>511.64364954129286</v>
      </c>
    </row>
    <row r="19" spans="1:28" ht="12.75">
      <c r="A19" s="12" t="s">
        <v>29</v>
      </c>
      <c r="B19" s="1">
        <f>'DATOS MENSUALES'!E18</f>
        <v>0.3122064</v>
      </c>
      <c r="C19" s="1">
        <f>'DATOS MENSUALES'!E19</f>
        <v>0.36801</v>
      </c>
      <c r="D19" s="1">
        <f>'DATOS MENSUALES'!E20</f>
        <v>0.3153624</v>
      </c>
      <c r="E19" s="1">
        <f>'DATOS MENSUALES'!E21</f>
        <v>0.2684047</v>
      </c>
      <c r="F19" s="1">
        <f>'DATOS MENSUALES'!E22</f>
        <v>0.251784</v>
      </c>
      <c r="G19" s="1">
        <f>'DATOS MENSUALES'!E23</f>
        <v>0.5274288</v>
      </c>
      <c r="H19" s="1">
        <f>'DATOS MENSUALES'!E24</f>
        <v>0.6524298</v>
      </c>
      <c r="I19" s="1">
        <f>'DATOS MENSUALES'!E25</f>
        <v>0.6553648</v>
      </c>
      <c r="J19" s="1">
        <f>'DATOS MENSUALES'!E26</f>
        <v>0.6350727</v>
      </c>
      <c r="K19" s="1">
        <f>'DATOS MENSUALES'!E27</f>
        <v>0.4006912</v>
      </c>
      <c r="L19" s="1">
        <f>'DATOS MENSUALES'!E28</f>
        <v>0.2657225</v>
      </c>
      <c r="M19" s="1">
        <f>'DATOS MENSUALES'!E29</f>
        <v>0.27654</v>
      </c>
      <c r="N19" s="1">
        <f t="shared" si="11"/>
        <v>4.9290173</v>
      </c>
      <c r="O19" s="10"/>
      <c r="P19" s="60">
        <f t="shared" si="12"/>
        <v>-0.00505198093563739</v>
      </c>
      <c r="Q19" s="60">
        <f t="shared" si="13"/>
        <v>-0.0041857594145178955</v>
      </c>
      <c r="R19" s="60">
        <f t="shared" si="14"/>
        <v>-0.021746035026227514</v>
      </c>
      <c r="S19" s="60">
        <f t="shared" si="14"/>
        <v>-0.07677495548027166</v>
      </c>
      <c r="T19" s="60">
        <f t="shared" si="14"/>
        <v>-0.33578499881270574</v>
      </c>
      <c r="U19" s="60">
        <f t="shared" si="14"/>
        <v>-0.1448628909105699</v>
      </c>
      <c r="V19" s="60">
        <f t="shared" si="14"/>
        <v>-0.04704074002382278</v>
      </c>
      <c r="W19" s="60">
        <f t="shared" si="14"/>
        <v>-0.12806584031985446</v>
      </c>
      <c r="X19" s="60">
        <f t="shared" si="14"/>
        <v>-0.07546041068178942</v>
      </c>
      <c r="Y19" s="60">
        <f t="shared" si="14"/>
        <v>-0.052585398037858604</v>
      </c>
      <c r="Z19" s="60">
        <f t="shared" si="14"/>
        <v>-0.0028433827605033597</v>
      </c>
      <c r="AA19" s="60">
        <f t="shared" si="14"/>
        <v>-9.243503330312624E-06</v>
      </c>
      <c r="AB19" s="60">
        <f t="shared" si="14"/>
        <v>-68.02023983853412</v>
      </c>
    </row>
    <row r="20" spans="1:28" ht="12.75">
      <c r="A20" s="12" t="s">
        <v>30</v>
      </c>
      <c r="B20" s="1">
        <f>'DATOS MENSUALES'!E30</f>
        <v>0.2977173</v>
      </c>
      <c r="C20" s="1">
        <f>'DATOS MENSUALES'!E31</f>
        <v>0.3179723</v>
      </c>
      <c r="D20" s="1">
        <f>'DATOS MENSUALES'!E32</f>
        <v>0.4189875</v>
      </c>
      <c r="E20" s="1">
        <f>'DATOS MENSUALES'!E33</f>
        <v>1.2226348</v>
      </c>
      <c r="F20" s="1">
        <f>'DATOS MENSUALES'!E34</f>
        <v>1.0139976</v>
      </c>
      <c r="G20" s="1">
        <f>'DATOS MENSUALES'!E35</f>
        <v>0.8023343</v>
      </c>
      <c r="H20" s="1">
        <f>'DATOS MENSUALES'!E36</f>
        <v>1.0538919</v>
      </c>
      <c r="I20" s="1">
        <f>'DATOS MENSUALES'!E37</f>
        <v>0.8470073</v>
      </c>
      <c r="J20" s="1">
        <f>'DATOS MENSUALES'!E38</f>
        <v>0.518103</v>
      </c>
      <c r="K20" s="1">
        <f>'DATOS MENSUALES'!E39</f>
        <v>0.3830043</v>
      </c>
      <c r="L20" s="1">
        <f>'DATOS MENSUALES'!E40</f>
        <v>0.2688677</v>
      </c>
      <c r="M20" s="1">
        <f>'DATOS MENSUALES'!E41</f>
        <v>0.2199954</v>
      </c>
      <c r="N20" s="1">
        <f t="shared" si="11"/>
        <v>7.364513400000001</v>
      </c>
      <c r="O20" s="10"/>
      <c r="P20" s="60">
        <f t="shared" si="12"/>
        <v>-0.00644287459258323</v>
      </c>
      <c r="Q20" s="60">
        <f t="shared" si="13"/>
        <v>-0.009420402311635214</v>
      </c>
      <c r="R20" s="60">
        <f t="shared" si="14"/>
        <v>-0.00540511543898628</v>
      </c>
      <c r="S20" s="60">
        <f t="shared" si="14"/>
        <v>0.14821468011302</v>
      </c>
      <c r="T20" s="60">
        <f t="shared" si="14"/>
        <v>0.0003028766807756196</v>
      </c>
      <c r="U20" s="60">
        <f t="shared" si="14"/>
        <v>-0.015678995601457663</v>
      </c>
      <c r="V20" s="60">
        <f t="shared" si="14"/>
        <v>6.630841084868319E-05</v>
      </c>
      <c r="W20" s="60">
        <f t="shared" si="14"/>
        <v>-0.03049189641196448</v>
      </c>
      <c r="X20" s="60">
        <f t="shared" si="14"/>
        <v>-0.15706823849105603</v>
      </c>
      <c r="Y20" s="60">
        <f t="shared" si="14"/>
        <v>-0.060390130280671785</v>
      </c>
      <c r="Z20" s="60">
        <f t="shared" si="14"/>
        <v>-0.0026581793323239536</v>
      </c>
      <c r="AA20" s="60">
        <f t="shared" si="14"/>
        <v>-0.00046604979190511983</v>
      </c>
      <c r="AB20" s="60">
        <f t="shared" si="14"/>
        <v>-4.464119241110295</v>
      </c>
    </row>
    <row r="21" spans="1:28" ht="12.75">
      <c r="A21" s="12" t="s">
        <v>31</v>
      </c>
      <c r="B21" s="1">
        <f>'DATOS MENSUALES'!E42</f>
        <v>0.2787916</v>
      </c>
      <c r="C21" s="1">
        <f>'DATOS MENSUALES'!E43</f>
        <v>0.3810792</v>
      </c>
      <c r="D21" s="1">
        <f>'DATOS MENSUALES'!E44</f>
        <v>0.3659754</v>
      </c>
      <c r="E21" s="1">
        <f>'DATOS MENSUALES'!E45</f>
        <v>0.2896935</v>
      </c>
      <c r="F21" s="1">
        <f>'DATOS MENSUALES'!E46</f>
        <v>0.194728</v>
      </c>
      <c r="G21" s="1">
        <f>'DATOS MENSUALES'!E47</f>
        <v>0.2735028</v>
      </c>
      <c r="H21" s="1">
        <f>'DATOS MENSUALES'!E48</f>
        <v>0.4555764</v>
      </c>
      <c r="I21" s="1">
        <f>'DATOS MENSUALES'!E49</f>
        <v>0.4812612</v>
      </c>
      <c r="J21" s="1">
        <f>'DATOS MENSUALES'!E50</f>
        <v>0.3868592</v>
      </c>
      <c r="K21" s="1">
        <f>'DATOS MENSUALES'!E51</f>
        <v>0.2703388</v>
      </c>
      <c r="L21" s="1">
        <f>'DATOS MENSUALES'!E52</f>
        <v>0.176978</v>
      </c>
      <c r="M21" s="1">
        <f>'DATOS MENSUALES'!E53</f>
        <v>0.21328</v>
      </c>
      <c r="N21" s="1">
        <f t="shared" si="11"/>
        <v>3.7680641</v>
      </c>
      <c r="O21" s="10"/>
      <c r="P21" s="60">
        <f t="shared" si="12"/>
        <v>-0.008615494061179015</v>
      </c>
      <c r="Q21" s="60">
        <f t="shared" si="13"/>
        <v>-0.0032477825472365398</v>
      </c>
      <c r="R21" s="60">
        <f t="shared" si="14"/>
        <v>-0.011931837707286421</v>
      </c>
      <c r="S21" s="60">
        <f t="shared" si="14"/>
        <v>-0.06580637387896086</v>
      </c>
      <c r="T21" s="60">
        <f t="shared" si="14"/>
        <v>-0.42545076580551516</v>
      </c>
      <c r="U21" s="60">
        <f t="shared" si="14"/>
        <v>-0.4729460792172459</v>
      </c>
      <c r="V21" s="60">
        <f t="shared" si="14"/>
        <v>-0.17359193351950772</v>
      </c>
      <c r="W21" s="60">
        <f t="shared" si="14"/>
        <v>-0.3118842657794659</v>
      </c>
      <c r="X21" s="60">
        <f t="shared" si="14"/>
        <v>-0.3018295223570273</v>
      </c>
      <c r="Y21" s="60">
        <f t="shared" si="14"/>
        <v>-0.12878681124012312</v>
      </c>
      <c r="Z21" s="60">
        <f t="shared" si="14"/>
        <v>-0.012232928246306913</v>
      </c>
      <c r="AA21" s="60">
        <f t="shared" si="14"/>
        <v>-0.0005979429170610782</v>
      </c>
      <c r="AB21" s="60">
        <f t="shared" si="14"/>
        <v>-144.12617435034394</v>
      </c>
    </row>
    <row r="22" spans="1:28" ht="12.75">
      <c r="A22" s="12" t="s">
        <v>32</v>
      </c>
      <c r="B22" s="1">
        <f>'DATOS MENSUALES'!E54</f>
        <v>0.2551986</v>
      </c>
      <c r="C22" s="1">
        <f>'DATOS MENSUALES'!E55</f>
        <v>0.2643194</v>
      </c>
      <c r="D22" s="1">
        <f>'DATOS MENSUALES'!E56</f>
        <v>0.378624</v>
      </c>
      <c r="E22" s="1">
        <f>'DATOS MENSUALES'!E57</f>
        <v>0.2084984</v>
      </c>
      <c r="F22" s="1">
        <f>'DATOS MENSUALES'!E58</f>
        <v>0.334554</v>
      </c>
      <c r="G22" s="1">
        <f>'DATOS MENSUALES'!E59</f>
        <v>0.4063212</v>
      </c>
      <c r="H22" s="1">
        <f>'DATOS MENSUALES'!E60</f>
        <v>0.4071738</v>
      </c>
      <c r="I22" s="1">
        <f>'DATOS MENSUALES'!E61</f>
        <v>0.3299345</v>
      </c>
      <c r="J22" s="1">
        <f>'DATOS MENSUALES'!E62</f>
        <v>0.2757573</v>
      </c>
      <c r="K22" s="1">
        <f>'DATOS MENSUALES'!E63</f>
        <v>0.1745232</v>
      </c>
      <c r="L22" s="1">
        <f>'DATOS MENSUALES'!E64</f>
        <v>0.1504976</v>
      </c>
      <c r="M22" s="1">
        <f>'DATOS MENSUALES'!E65</f>
        <v>0.116063</v>
      </c>
      <c r="N22" s="1">
        <f t="shared" si="11"/>
        <v>3.3014650000000003</v>
      </c>
      <c r="O22" s="10"/>
      <c r="P22" s="60">
        <f t="shared" si="12"/>
        <v>-0.01194553117011865</v>
      </c>
      <c r="Q22" s="60">
        <f t="shared" si="13"/>
        <v>-0.018578232621906613</v>
      </c>
      <c r="R22" s="60">
        <f t="shared" si="14"/>
        <v>-0.010058105553333288</v>
      </c>
      <c r="S22" s="60">
        <f t="shared" si="14"/>
        <v>-0.1140301622034838</v>
      </c>
      <c r="T22" s="60">
        <f t="shared" si="14"/>
        <v>-0.22954357697375313</v>
      </c>
      <c r="U22" s="60">
        <f t="shared" si="14"/>
        <v>-0.26996282898542034</v>
      </c>
      <c r="V22" s="60">
        <f t="shared" si="14"/>
        <v>-0.22281267302071292</v>
      </c>
      <c r="W22" s="60">
        <f t="shared" si="14"/>
        <v>-0.5707235474620916</v>
      </c>
      <c r="X22" s="60">
        <f t="shared" si="14"/>
        <v>-0.4780153455938719</v>
      </c>
      <c r="Y22" s="60">
        <f t="shared" si="14"/>
        <v>-0.21688089405822522</v>
      </c>
      <c r="Z22" s="60">
        <f t="shared" si="14"/>
        <v>-0.01695381166295003</v>
      </c>
      <c r="AA22" s="60">
        <f t="shared" si="14"/>
        <v>-0.005975438267226681</v>
      </c>
      <c r="AB22" s="60">
        <f t="shared" si="14"/>
        <v>-186.13149396876923</v>
      </c>
    </row>
    <row r="23" spans="1:28" ht="12.75">
      <c r="A23" s="12" t="s">
        <v>34</v>
      </c>
      <c r="B23" s="11">
        <f>'DATOS MENSUALES'!E66</f>
        <v>0.102795</v>
      </c>
      <c r="C23" s="1">
        <f>'DATOS MENSUALES'!E67</f>
        <v>0.1436031</v>
      </c>
      <c r="D23" s="1">
        <f>'DATOS MENSUALES'!E68</f>
        <v>0.6469312</v>
      </c>
      <c r="E23" s="1">
        <f>'DATOS MENSUALES'!E69</f>
        <v>0.6396366</v>
      </c>
      <c r="F23" s="1">
        <f>'DATOS MENSUALES'!E70</f>
        <v>0.4768976</v>
      </c>
      <c r="G23" s="1">
        <f>'DATOS MENSUALES'!E71</f>
        <v>0.57698</v>
      </c>
      <c r="H23" s="1">
        <f>'DATOS MENSUALES'!E72</f>
        <v>0.9911616</v>
      </c>
      <c r="I23" s="1">
        <f>'DATOS MENSUALES'!E73</f>
        <v>1.6494192</v>
      </c>
      <c r="J23" s="1">
        <f>'DATOS MENSUALES'!E74</f>
        <v>1.1075087</v>
      </c>
      <c r="K23" s="1">
        <f>'DATOS MENSUALES'!E75</f>
        <v>0.6193264</v>
      </c>
      <c r="L23" s="1">
        <f>'DATOS MENSUALES'!E76</f>
        <v>0.3631054</v>
      </c>
      <c r="M23" s="1">
        <f>'DATOS MENSUALES'!E77</f>
        <v>0.2314335</v>
      </c>
      <c r="N23" s="1">
        <f t="shared" si="11"/>
        <v>7.5487983</v>
      </c>
      <c r="O23" s="10"/>
      <c r="P23" s="60">
        <f t="shared" si="12"/>
        <v>-0.05530613513556455</v>
      </c>
      <c r="Q23" s="60">
        <f t="shared" si="13"/>
        <v>-0.057319219802955755</v>
      </c>
      <c r="R23" s="60">
        <f t="shared" si="14"/>
        <v>0.00014426742405405246</v>
      </c>
      <c r="S23" s="60">
        <f t="shared" si="14"/>
        <v>-0.0001555934198620836</v>
      </c>
      <c r="T23" s="60">
        <f t="shared" si="14"/>
        <v>-0.1037855047314804</v>
      </c>
      <c r="U23" s="60">
        <f t="shared" si="14"/>
        <v>-0.10760697932798961</v>
      </c>
      <c r="V23" s="60">
        <f t="shared" si="14"/>
        <v>-1.102264252429558E-05</v>
      </c>
      <c r="W23" s="60">
        <f t="shared" si="14"/>
        <v>0.11764870096661682</v>
      </c>
      <c r="X23" s="60">
        <f t="shared" si="14"/>
        <v>0.0001239416149114936</v>
      </c>
      <c r="Y23" s="60">
        <f t="shared" si="14"/>
        <v>-0.003797243705381973</v>
      </c>
      <c r="Z23" s="60">
        <f t="shared" si="14"/>
        <v>-8.686343275031955E-05</v>
      </c>
      <c r="AA23" s="60">
        <f t="shared" si="14"/>
        <v>-0.0002887165319481769</v>
      </c>
      <c r="AB23" s="60">
        <f t="shared" si="14"/>
        <v>-3.1267326558508057</v>
      </c>
    </row>
    <row r="24" spans="1:28" ht="12.75">
      <c r="A24" s="12" t="s">
        <v>33</v>
      </c>
      <c r="B24" s="1">
        <f>'DATOS MENSUALES'!E78</f>
        <v>0.1979775</v>
      </c>
      <c r="C24" s="1">
        <f>'DATOS MENSUALES'!E79</f>
        <v>0.2880362</v>
      </c>
      <c r="D24" s="1">
        <f>'DATOS MENSUALES'!E80</f>
        <v>0.008118</v>
      </c>
      <c r="E24" s="1">
        <f>'DATOS MENSUALES'!E81</f>
        <v>0.2884424</v>
      </c>
      <c r="F24" s="1">
        <f>'DATOS MENSUALES'!E82</f>
        <v>0.3383328</v>
      </c>
      <c r="G24" s="1">
        <f>'DATOS MENSUALES'!E83</f>
        <v>1.8536388</v>
      </c>
      <c r="H24" s="1">
        <f>'DATOS MENSUALES'!E84</f>
        <v>1.0197408</v>
      </c>
      <c r="I24" s="1">
        <f>'DATOS MENSUALES'!E85</f>
        <v>1.9691529</v>
      </c>
      <c r="J24" s="1">
        <f>'DATOS MENSUALES'!E86</f>
        <v>1.771788</v>
      </c>
      <c r="K24" s="1">
        <f>'DATOS MENSUALES'!E87</f>
        <v>1.15644</v>
      </c>
      <c r="L24" s="1">
        <f>'DATOS MENSUALES'!E88</f>
        <v>0.5749632</v>
      </c>
      <c r="M24" s="1">
        <f>'DATOS MENSUALES'!E89</f>
        <v>0.5105925</v>
      </c>
      <c r="N24" s="1">
        <f t="shared" si="11"/>
        <v>9.977223099999998</v>
      </c>
      <c r="O24" s="10"/>
      <c r="P24" s="60">
        <f t="shared" si="12"/>
        <v>-0.023348785407272494</v>
      </c>
      <c r="Q24" s="60">
        <f t="shared" si="13"/>
        <v>-0.014020901311775281</v>
      </c>
      <c r="R24" s="60">
        <f t="shared" si="14"/>
        <v>-0.20160728408939455</v>
      </c>
      <c r="S24" s="60">
        <f t="shared" si="14"/>
        <v>-0.06642004691900796</v>
      </c>
      <c r="T24" s="60">
        <f t="shared" si="14"/>
        <v>-0.22531978809300704</v>
      </c>
      <c r="U24" s="60">
        <f t="shared" si="14"/>
        <v>0.5139548433622932</v>
      </c>
      <c r="V24" s="60">
        <f t="shared" si="14"/>
        <v>2.529335774900701E-07</v>
      </c>
      <c r="W24" s="60">
        <f t="shared" si="14"/>
        <v>0.530916197411141</v>
      </c>
      <c r="X24" s="60">
        <f t="shared" si="14"/>
        <v>0.3642051065253243</v>
      </c>
      <c r="Y24" s="60">
        <f t="shared" si="14"/>
        <v>0.05535088702954799</v>
      </c>
      <c r="Z24" s="60">
        <f t="shared" si="14"/>
        <v>0.004705360056677231</v>
      </c>
      <c r="AA24" s="60">
        <f t="shared" si="14"/>
        <v>0.009672546528120659</v>
      </c>
      <c r="AB24" s="60">
        <f t="shared" si="14"/>
        <v>0.9018368563986511</v>
      </c>
    </row>
    <row r="25" spans="1:28" ht="12.75">
      <c r="A25" s="12" t="s">
        <v>35</v>
      </c>
      <c r="B25" s="1">
        <f>'DATOS MENSUALES'!E90</f>
        <v>0.2668209</v>
      </c>
      <c r="C25" s="1">
        <f>'DATOS MENSUALES'!E91</f>
        <v>0.2602292</v>
      </c>
      <c r="D25" s="1">
        <f>'DATOS MENSUALES'!E92</f>
        <v>0.40509</v>
      </c>
      <c r="E25" s="1">
        <f>'DATOS MENSUALES'!E93</f>
        <v>0.2119393</v>
      </c>
      <c r="F25" s="1">
        <f>'DATOS MENSUALES'!E94</f>
        <v>0.99735</v>
      </c>
      <c r="G25" s="1">
        <f>'DATOS MENSUALES'!E95</f>
        <v>1.1491595</v>
      </c>
      <c r="H25" s="1">
        <f>'DATOS MENSUALES'!E96</f>
        <v>1.1454804</v>
      </c>
      <c r="I25" s="1">
        <f>'DATOS MENSUALES'!E97</f>
        <v>1.037001</v>
      </c>
      <c r="J25" s="1">
        <f>'DATOS MENSUALES'!E98</f>
        <v>1.0202544</v>
      </c>
      <c r="K25" s="1">
        <f>'DATOS MENSUALES'!E99</f>
        <v>0.7867908</v>
      </c>
      <c r="L25" s="1">
        <f>'DATOS MENSUALES'!E100</f>
        <v>0.14857</v>
      </c>
      <c r="M25" s="1">
        <f>'DATOS MENSUALES'!E101</f>
        <v>0.2223909</v>
      </c>
      <c r="N25" s="1">
        <f t="shared" si="11"/>
        <v>7.6510764</v>
      </c>
      <c r="O25" s="10"/>
      <c r="P25" s="60">
        <f t="shared" si="12"/>
        <v>-0.010214587856702028</v>
      </c>
      <c r="Q25" s="60">
        <f t="shared" si="13"/>
        <v>-0.019452327254596228</v>
      </c>
      <c r="R25" s="60">
        <f t="shared" si="14"/>
        <v>-0.006793573432326055</v>
      </c>
      <c r="S25" s="60">
        <f t="shared" si="14"/>
        <v>-0.11161995429190892</v>
      </c>
      <c r="T25" s="60">
        <f t="shared" si="14"/>
        <v>0.00012885638965665723</v>
      </c>
      <c r="U25" s="60">
        <f t="shared" si="14"/>
        <v>0.0008996816852952464</v>
      </c>
      <c r="V25" s="60">
        <f t="shared" si="14"/>
        <v>0.002303301949627842</v>
      </c>
      <c r="W25" s="60">
        <f t="shared" si="14"/>
        <v>-0.001834604214447117</v>
      </c>
      <c r="X25" s="60">
        <f t="shared" si="14"/>
        <v>-5.2296077882033934E-05</v>
      </c>
      <c r="Y25" s="60">
        <f t="shared" si="14"/>
        <v>1.502328898592373E-06</v>
      </c>
      <c r="Z25" s="60">
        <f t="shared" si="14"/>
        <v>-0.017338318772798747</v>
      </c>
      <c r="AA25" s="60">
        <f t="shared" si="14"/>
        <v>-0.0004241719059520657</v>
      </c>
      <c r="AB25" s="60">
        <f t="shared" si="14"/>
        <v>-2.5154611200325747</v>
      </c>
    </row>
    <row r="26" spans="1:28" ht="12.75">
      <c r="A26" s="12" t="s">
        <v>36</v>
      </c>
      <c r="B26" s="1">
        <f>'DATOS MENSUALES'!E102</f>
        <v>0.222012</v>
      </c>
      <c r="C26" s="1">
        <f>'DATOS MENSUALES'!E103</f>
        <v>0.1687488</v>
      </c>
      <c r="D26" s="1">
        <f>'DATOS MENSUALES'!E104</f>
        <v>0.4390085</v>
      </c>
      <c r="E26" s="1">
        <f>'DATOS MENSUALES'!E105</f>
        <v>0.0284175</v>
      </c>
      <c r="F26" s="1">
        <f>'DATOS MENSUALES'!E106</f>
        <v>0.145124</v>
      </c>
      <c r="G26" s="1">
        <f>'DATOS MENSUALES'!E107</f>
        <v>0.1547034</v>
      </c>
      <c r="H26" s="1">
        <f>'DATOS MENSUALES'!E108</f>
        <v>0.1815632</v>
      </c>
      <c r="I26" s="1">
        <f>'DATOS MENSUALES'!E109</f>
        <v>0.1496817</v>
      </c>
      <c r="J26" s="1">
        <f>'DATOS MENSUALES'!E110</f>
        <v>0.1343744</v>
      </c>
      <c r="K26" s="1">
        <f>'DATOS MENSUALES'!E111</f>
        <v>0.2127034</v>
      </c>
      <c r="L26" s="1">
        <f>'DATOS MENSUALES'!E112</f>
        <v>0.1573036</v>
      </c>
      <c r="M26" s="1">
        <f>'DATOS MENSUALES'!E113</f>
        <v>0.395304</v>
      </c>
      <c r="N26" s="1">
        <f t="shared" si="11"/>
        <v>2.3889445</v>
      </c>
      <c r="O26" s="10"/>
      <c r="P26" s="60">
        <f t="shared" si="12"/>
        <v>-0.017939980569430313</v>
      </c>
      <c r="Q26" s="60">
        <f t="shared" si="13"/>
        <v>-0.0468200741024705</v>
      </c>
      <c r="R26" s="60">
        <f t="shared" si="14"/>
        <v>-0.0037582479511068653</v>
      </c>
      <c r="S26" s="60">
        <f t="shared" si="14"/>
        <v>-0.29408548653030664</v>
      </c>
      <c r="T26" s="60">
        <f t="shared" si="14"/>
        <v>-0.5153037467697936</v>
      </c>
      <c r="U26" s="60">
        <f t="shared" si="14"/>
        <v>-0.7239537540599079</v>
      </c>
      <c r="V26" s="60">
        <f t="shared" si="14"/>
        <v>-0.575626085321601</v>
      </c>
      <c r="W26" s="60">
        <f t="shared" si="14"/>
        <v>-1.0294991498462385</v>
      </c>
      <c r="X26" s="60">
        <f t="shared" si="14"/>
        <v>-0.7870356101979651</v>
      </c>
      <c r="Y26" s="60">
        <f t="shared" si="14"/>
        <v>-0.1781060606756562</v>
      </c>
      <c r="Z26" s="60">
        <f t="shared" si="14"/>
        <v>-0.01564170822470695</v>
      </c>
      <c r="AA26" s="60">
        <f t="shared" si="14"/>
        <v>0.0009347882254916117</v>
      </c>
      <c r="AB26" s="60">
        <f t="shared" si="14"/>
        <v>-290.3980273804947</v>
      </c>
    </row>
    <row r="27" spans="1:28" ht="12.75">
      <c r="A27" s="12" t="s">
        <v>37</v>
      </c>
      <c r="B27" s="1">
        <f>'DATOS MENSUALES'!E114</f>
        <v>0.3260245</v>
      </c>
      <c r="C27" s="1">
        <f>'DATOS MENSUALES'!E115</f>
        <v>0.408436</v>
      </c>
      <c r="D27" s="1">
        <f>'DATOS MENSUALES'!E116</f>
        <v>0.1877484</v>
      </c>
      <c r="E27" s="1">
        <f>'DATOS MENSUALES'!E117</f>
        <v>0.363951</v>
      </c>
      <c r="F27" s="1">
        <f>'DATOS MENSUALES'!E118</f>
        <v>0.3597115</v>
      </c>
      <c r="G27" s="1">
        <f>'DATOS MENSUALES'!E119</f>
        <v>0.4303509</v>
      </c>
      <c r="H27" s="1">
        <f>'DATOS MENSUALES'!E120</f>
        <v>0.1514877</v>
      </c>
      <c r="I27" s="1">
        <f>'DATOS MENSUALES'!E121</f>
        <v>0.7606004</v>
      </c>
      <c r="J27" s="1">
        <f>'DATOS MENSUALES'!E122</f>
        <v>0.6269021</v>
      </c>
      <c r="K27" s="1">
        <f>'DATOS MENSUALES'!E123</f>
        <v>0.5961114</v>
      </c>
      <c r="L27" s="1">
        <f>'DATOS MENSUALES'!E124</f>
        <v>0.347676</v>
      </c>
      <c r="M27" s="1">
        <f>'DATOS MENSUALES'!E125</f>
        <v>0.2225106</v>
      </c>
      <c r="N27" s="1">
        <f t="shared" si="11"/>
        <v>4.7815104999999996</v>
      </c>
      <c r="O27" s="10"/>
      <c r="P27" s="60">
        <f t="shared" si="12"/>
        <v>-0.0039271139390002294</v>
      </c>
      <c r="Q27" s="60">
        <f t="shared" si="13"/>
        <v>-0.0017599165979586514</v>
      </c>
      <c r="R27" s="60">
        <f t="shared" si="14"/>
        <v>-0.0672878084806134</v>
      </c>
      <c r="S27" s="60">
        <f t="shared" si="14"/>
        <v>-0.03576442595019</v>
      </c>
      <c r="T27" s="60">
        <f t="shared" si="14"/>
        <v>-0.20239591169330715</v>
      </c>
      <c r="U27" s="60">
        <f t="shared" si="14"/>
        <v>-0.24095657455570282</v>
      </c>
      <c r="V27" s="60">
        <f t="shared" si="14"/>
        <v>-0.6403455612254342</v>
      </c>
      <c r="W27" s="60">
        <f t="shared" si="14"/>
        <v>-0.0634348947298449</v>
      </c>
      <c r="X27" s="60">
        <f t="shared" si="14"/>
        <v>-0.07992270356241167</v>
      </c>
      <c r="Y27" s="60">
        <f t="shared" si="14"/>
        <v>-0.005757122651392907</v>
      </c>
      <c r="Z27" s="60">
        <f t="shared" si="14"/>
        <v>-0.0002129545569303024</v>
      </c>
      <c r="AA27" s="60">
        <f t="shared" si="14"/>
        <v>-0.0004221478713104762</v>
      </c>
      <c r="AB27" s="60">
        <f t="shared" si="14"/>
        <v>-75.66371698823325</v>
      </c>
    </row>
    <row r="28" spans="1:28" ht="12.75">
      <c r="A28" s="12" t="s">
        <v>38</v>
      </c>
      <c r="B28" s="1">
        <f>'DATOS MENSUALES'!E126</f>
        <v>0.1811974</v>
      </c>
      <c r="C28" s="1">
        <f>'DATOS MENSUALES'!E127</f>
        <v>0.3701385</v>
      </c>
      <c r="D28" s="1">
        <f>'DATOS MENSUALES'!E128</f>
        <v>0.241644</v>
      </c>
      <c r="E28" s="1">
        <f>'DATOS MENSUALES'!E129</f>
        <v>0.5418648</v>
      </c>
      <c r="F28" s="1">
        <f>'DATOS MENSUALES'!E130</f>
        <v>0.998256</v>
      </c>
      <c r="G28" s="1">
        <f>'DATOS MENSUALES'!E131</f>
        <v>1.256162</v>
      </c>
      <c r="H28" s="1">
        <f>'DATOS MENSUALES'!E132</f>
        <v>0.2380364</v>
      </c>
      <c r="I28" s="1">
        <f>'DATOS MENSUALES'!E133</f>
        <v>0.7898342</v>
      </c>
      <c r="J28" s="1">
        <f>'DATOS MENSUALES'!E134</f>
        <v>0.9007488</v>
      </c>
      <c r="K28" s="1">
        <f>'DATOS MENSUALES'!E135</f>
        <v>0.9578439</v>
      </c>
      <c r="L28" s="1">
        <f>'DATOS MENSUALES'!E136</f>
        <v>0.3311172</v>
      </c>
      <c r="M28" s="1">
        <f>'DATOS MENSUALES'!E137</f>
        <v>0.2112112</v>
      </c>
      <c r="N28" s="1">
        <f t="shared" si="11"/>
        <v>7.0180544</v>
      </c>
      <c r="O28" s="10"/>
      <c r="P28" s="60">
        <f t="shared" si="12"/>
        <v>-0.02770731244450548</v>
      </c>
      <c r="Q28" s="60">
        <f t="shared" si="13"/>
        <v>-0.004022091864591688</v>
      </c>
      <c r="R28" s="60">
        <f t="shared" si="14"/>
        <v>-0.04392717141422377</v>
      </c>
      <c r="S28" s="60">
        <f t="shared" si="14"/>
        <v>-0.0034812003303524497</v>
      </c>
      <c r="T28" s="60">
        <f t="shared" si="14"/>
        <v>0.0001359155587551302</v>
      </c>
      <c r="U28" s="60">
        <f t="shared" si="14"/>
        <v>0.008432370101080092</v>
      </c>
      <c r="V28" s="60">
        <f t="shared" si="14"/>
        <v>-0.4661698741956255</v>
      </c>
      <c r="W28" s="60">
        <f t="shared" si="14"/>
        <v>-0.05048292071893052</v>
      </c>
      <c r="X28" s="60">
        <f t="shared" si="14"/>
        <v>-0.0038626077466873843</v>
      </c>
      <c r="Y28" s="60">
        <f t="shared" si="14"/>
        <v>0.006079006508640882</v>
      </c>
      <c r="Z28" s="60">
        <f t="shared" si="14"/>
        <v>-0.00044376681993431874</v>
      </c>
      <c r="AA28" s="60">
        <f t="shared" si="14"/>
        <v>-0.0006430835168637092</v>
      </c>
      <c r="AB28" s="60">
        <f t="shared" si="14"/>
        <v>-7.916566810729535</v>
      </c>
    </row>
    <row r="29" spans="1:28" ht="12.75">
      <c r="A29" s="12" t="s">
        <v>39</v>
      </c>
      <c r="B29" s="1">
        <f>'DATOS MENSUALES'!E138</f>
        <v>0.1654848</v>
      </c>
      <c r="C29" s="1">
        <f>'DATOS MENSUALES'!E139</f>
        <v>0.3346511</v>
      </c>
      <c r="D29" s="1">
        <f>'DATOS MENSUALES'!E140</f>
        <v>0.4087226</v>
      </c>
      <c r="E29" s="1">
        <f>'DATOS MENSUALES'!E141</f>
        <v>0.249034</v>
      </c>
      <c r="F29" s="1">
        <f>'DATOS MENSUALES'!E142</f>
        <v>0.2198548</v>
      </c>
      <c r="G29" s="1">
        <f>'DATOS MENSUALES'!E143</f>
        <v>0.3994022</v>
      </c>
      <c r="H29" s="1">
        <f>'DATOS MENSUALES'!E144</f>
        <v>0.510224</v>
      </c>
      <c r="I29" s="1">
        <f>'DATOS MENSUALES'!E145</f>
        <v>0.3258764</v>
      </c>
      <c r="J29" s="1">
        <f>'DATOS MENSUALES'!E146</f>
        <v>0.6713601</v>
      </c>
      <c r="K29" s="1">
        <f>'DATOS MENSUALES'!E147</f>
        <v>0.5482455</v>
      </c>
      <c r="L29" s="1">
        <f>'DATOS MENSUALES'!E148</f>
        <v>0.0265958</v>
      </c>
      <c r="M29" s="1">
        <f>'DATOS MENSUALES'!E149</f>
        <v>0.2256507</v>
      </c>
      <c r="N29" s="1">
        <f t="shared" si="11"/>
        <v>4.085102</v>
      </c>
      <c r="O29" s="10"/>
      <c r="P29" s="60">
        <f t="shared" si="12"/>
        <v>-0.032251486130052506</v>
      </c>
      <c r="Q29" s="60">
        <f t="shared" si="13"/>
        <v>-0.0073601637224567015</v>
      </c>
      <c r="R29" s="60">
        <f t="shared" si="14"/>
        <v>-0.006410118289887149</v>
      </c>
      <c r="S29" s="60">
        <f t="shared" si="14"/>
        <v>-0.08775800241449383</v>
      </c>
      <c r="T29" s="60">
        <f t="shared" si="14"/>
        <v>-0.38421872393556766</v>
      </c>
      <c r="U29" s="60">
        <f t="shared" si="14"/>
        <v>-0.2787262759255118</v>
      </c>
      <c r="V29" s="60">
        <f t="shared" si="14"/>
        <v>-0.12740980956375988</v>
      </c>
      <c r="W29" s="60">
        <f t="shared" si="14"/>
        <v>-0.5791410676267724</v>
      </c>
      <c r="X29" s="60">
        <f t="shared" si="14"/>
        <v>-0.05764223283746496</v>
      </c>
      <c r="Y29" s="60">
        <f t="shared" si="14"/>
        <v>-0.01171134733716952</v>
      </c>
      <c r="Z29" s="60">
        <f t="shared" si="14"/>
        <v>-0.055217932314954636</v>
      </c>
      <c r="AA29" s="60">
        <f t="shared" si="14"/>
        <v>-0.00037132390454221024</v>
      </c>
      <c r="AB29" s="60">
        <f t="shared" si="14"/>
        <v>-119.52993836769211</v>
      </c>
    </row>
    <row r="30" spans="1:28" ht="12.75">
      <c r="A30" s="12" t="s">
        <v>40</v>
      </c>
      <c r="B30" s="1">
        <f>'DATOS MENSUALES'!E150</f>
        <v>0.1965452</v>
      </c>
      <c r="C30" s="1">
        <f>'DATOS MENSUALES'!E151</f>
        <v>0.026429</v>
      </c>
      <c r="D30" s="1">
        <f>'DATOS MENSUALES'!E152</f>
        <v>0.3666324</v>
      </c>
      <c r="E30" s="1">
        <f>'DATOS MENSUALES'!E153</f>
        <v>0.0655422</v>
      </c>
      <c r="F30" s="1">
        <f>'DATOS MENSUALES'!E154</f>
        <v>0.4154856</v>
      </c>
      <c r="G30" s="1">
        <f>'DATOS MENSUALES'!E155</f>
        <v>0.1265888</v>
      </c>
      <c r="H30" s="1">
        <f>'DATOS MENSUALES'!E156</f>
        <v>0.561849</v>
      </c>
      <c r="I30" s="1">
        <f>'DATOS MENSUALES'!E157</f>
        <v>0.4595485</v>
      </c>
      <c r="J30" s="1">
        <f>'DATOS MENSUALES'!E158</f>
        <v>0.8152725</v>
      </c>
      <c r="K30" s="1">
        <f>'DATOS MENSUALES'!E159</f>
        <v>0.5028339</v>
      </c>
      <c r="L30" s="1">
        <f>'DATOS MENSUALES'!E160</f>
        <v>0.3151029</v>
      </c>
      <c r="M30" s="1">
        <f>'DATOS MENSUALES'!E161</f>
        <v>0.22077</v>
      </c>
      <c r="N30" s="1">
        <f t="shared" si="11"/>
        <v>4.0725999999999996</v>
      </c>
      <c r="O30" s="10"/>
      <c r="P30" s="60">
        <f t="shared" si="12"/>
        <v>-0.023701567053161603</v>
      </c>
      <c r="Q30" s="60">
        <f t="shared" si="13"/>
        <v>-0.12706727343294372</v>
      </c>
      <c r="R30" s="60">
        <f t="shared" si="14"/>
        <v>-0.011829215287961959</v>
      </c>
      <c r="S30" s="60">
        <f t="shared" si="14"/>
        <v>-0.24753086758169077</v>
      </c>
      <c r="T30" s="60">
        <f t="shared" si="14"/>
        <v>-0.1500221306237964</v>
      </c>
      <c r="U30" s="60">
        <f t="shared" si="14"/>
        <v>-0.7941080433473513</v>
      </c>
      <c r="V30" s="60">
        <f t="shared" si="14"/>
        <v>-0.09208066888834675</v>
      </c>
      <c r="W30" s="60">
        <f t="shared" si="14"/>
        <v>-0.34281057415432553</v>
      </c>
      <c r="X30" s="60">
        <f t="shared" si="14"/>
        <v>-0.014238953695853422</v>
      </c>
      <c r="Y30" s="60">
        <f t="shared" si="14"/>
        <v>-0.020235682758963616</v>
      </c>
      <c r="Z30" s="60">
        <f t="shared" si="14"/>
        <v>-0.0007860692635169176</v>
      </c>
      <c r="AA30" s="60">
        <f t="shared" si="14"/>
        <v>-0.00045222026083669673</v>
      </c>
      <c r="AB30" s="60">
        <f t="shared" si="14"/>
        <v>-120.44234193604444</v>
      </c>
    </row>
    <row r="31" spans="1:28" ht="12.75">
      <c r="A31" s="12" t="s">
        <v>41</v>
      </c>
      <c r="B31" s="1">
        <f>'DATOS MENSUALES'!E162</f>
        <v>0.6175746</v>
      </c>
      <c r="C31" s="1">
        <f>'DATOS MENSUALES'!E163</f>
        <v>0.4782933</v>
      </c>
      <c r="D31" s="1">
        <f>'DATOS MENSUALES'!E164</f>
        <v>0.5414054</v>
      </c>
      <c r="E31" s="1">
        <f>'DATOS MENSUALES'!E165</f>
        <v>0.2338835</v>
      </c>
      <c r="F31" s="1">
        <f>'DATOS MENSUALES'!E166</f>
        <v>0.34768</v>
      </c>
      <c r="G31" s="1">
        <f>'DATOS MENSUALES'!E167</f>
        <v>0.6595751</v>
      </c>
      <c r="H31" s="1">
        <f>'DATOS MENSUALES'!E168</f>
        <v>0.5575692</v>
      </c>
      <c r="I31" s="1">
        <f>'DATOS MENSUALES'!E169</f>
        <v>0.6372612</v>
      </c>
      <c r="J31" s="1">
        <f>'DATOS MENSUALES'!E170</f>
        <v>0.999396</v>
      </c>
      <c r="K31" s="1">
        <f>'DATOS MENSUALES'!E171</f>
        <v>0.5936015</v>
      </c>
      <c r="L31" s="1">
        <f>'DATOS MENSUALES'!E172</f>
        <v>0.2880954</v>
      </c>
      <c r="M31" s="1">
        <f>'DATOS MENSUALES'!E173</f>
        <v>0.062524</v>
      </c>
      <c r="N31" s="1">
        <f t="shared" si="11"/>
        <v>6.016859200000001</v>
      </c>
      <c r="O31" s="10"/>
      <c r="P31" s="60">
        <f t="shared" si="12"/>
        <v>0.0023942763909734063</v>
      </c>
      <c r="Q31" s="60">
        <f t="shared" si="13"/>
        <v>-0.0001316936027049848</v>
      </c>
      <c r="R31" s="60">
        <f t="shared" si="14"/>
        <v>-0.00014953988396279353</v>
      </c>
      <c r="S31" s="60">
        <f t="shared" si="14"/>
        <v>-0.09704328178320383</v>
      </c>
      <c r="T31" s="60">
        <f t="shared" si="14"/>
        <v>-0.215095161153325</v>
      </c>
      <c r="U31" s="60">
        <f t="shared" si="14"/>
        <v>-0.06072016528824154</v>
      </c>
      <c r="V31" s="60">
        <f t="shared" si="14"/>
        <v>-0.09472368592146531</v>
      </c>
      <c r="W31" s="60">
        <f t="shared" si="14"/>
        <v>-0.14236618408574625</v>
      </c>
      <c r="X31" s="60">
        <f t="shared" si="14"/>
        <v>-0.0001976888313980439</v>
      </c>
      <c r="Y31" s="60">
        <f t="shared" si="14"/>
        <v>-0.0060023952474826175</v>
      </c>
      <c r="Z31" s="60">
        <f t="shared" si="14"/>
        <v>-0.0016978198707773178</v>
      </c>
      <c r="AA31" s="60">
        <f t="shared" si="14"/>
        <v>-0.012978333372896415</v>
      </c>
      <c r="AB31" s="60">
        <f t="shared" si="14"/>
        <v>-26.844189991290797</v>
      </c>
    </row>
    <row r="32" spans="1:28" ht="12.75">
      <c r="A32" s="12" t="s">
        <v>42</v>
      </c>
      <c r="B32" s="1">
        <f>'DATOS MENSUALES'!E174</f>
        <v>0.2718009</v>
      </c>
      <c r="C32" s="1">
        <f>'DATOS MENSUALES'!E175</f>
        <v>0.8382186</v>
      </c>
      <c r="D32" s="1">
        <f>'DATOS MENSUALES'!E176</f>
        <v>0.2454859</v>
      </c>
      <c r="E32" s="1">
        <f>'DATOS MENSUALES'!E177</f>
        <v>0.2165424</v>
      </c>
      <c r="F32" s="1">
        <f>'DATOS MENSUALES'!E178</f>
        <v>0.544782</v>
      </c>
      <c r="G32" s="1">
        <f>'DATOS MENSUALES'!E179</f>
        <v>0.3695494</v>
      </c>
      <c r="H32" s="1">
        <f>'DATOS MENSUALES'!E180</f>
        <v>0.9240078</v>
      </c>
      <c r="I32" s="1">
        <f>'DATOS MENSUALES'!E181</f>
        <v>0.8195652</v>
      </c>
      <c r="J32" s="1">
        <f>'DATOS MENSUALES'!E182</f>
        <v>0.466272</v>
      </c>
      <c r="K32" s="1">
        <f>'DATOS MENSUALES'!E183</f>
        <v>0.2168532</v>
      </c>
      <c r="L32" s="1">
        <f>'DATOS MENSUALES'!E184</f>
        <v>0.221656</v>
      </c>
      <c r="M32" s="1">
        <f>'DATOS MENSUALES'!E185</f>
        <v>0.0055261</v>
      </c>
      <c r="N32" s="1">
        <f t="shared" si="11"/>
        <v>5.1402595</v>
      </c>
      <c r="O32" s="10"/>
      <c r="P32" s="60">
        <f t="shared" si="12"/>
        <v>-0.009527268778265121</v>
      </c>
      <c r="Q32" s="60">
        <f t="shared" si="13"/>
        <v>0.02951746418890063</v>
      </c>
      <c r="R32" s="60">
        <f t="shared" si="14"/>
        <v>-0.04250783480722712</v>
      </c>
      <c r="S32" s="60">
        <f t="shared" si="14"/>
        <v>-0.1084491144476316</v>
      </c>
      <c r="T32" s="60">
        <f t="shared" si="14"/>
        <v>-0.0649934227193051</v>
      </c>
      <c r="U32" s="60">
        <f t="shared" si="14"/>
        <v>-0.3187135227535834</v>
      </c>
      <c r="V32" s="60">
        <f t="shared" si="14"/>
        <v>-0.0007147292021647847</v>
      </c>
      <c r="W32" s="60">
        <f t="shared" si="14"/>
        <v>-0.03925353279030698</v>
      </c>
      <c r="X32" s="60">
        <f t="shared" si="14"/>
        <v>-0.20682163795425879</v>
      </c>
      <c r="Y32" s="60">
        <f t="shared" si="14"/>
        <v>-0.17419410666890559</v>
      </c>
      <c r="Z32" s="60">
        <f t="shared" si="14"/>
        <v>-0.0064075650904160805</v>
      </c>
      <c r="AA32" s="60">
        <f t="shared" si="14"/>
        <v>-0.02489725852838935</v>
      </c>
      <c r="AB32" s="60">
        <f t="shared" si="14"/>
        <v>-57.99735611332223</v>
      </c>
    </row>
    <row r="33" spans="1:28" ht="12.75">
      <c r="A33" s="12" t="s">
        <v>43</v>
      </c>
      <c r="B33" s="1">
        <f>'DATOS MENSUALES'!E186</f>
        <v>0.258986</v>
      </c>
      <c r="C33" s="1">
        <f>'DATOS MENSUALES'!E187</f>
        <v>0.3339343</v>
      </c>
      <c r="D33" s="1">
        <f>'DATOS MENSUALES'!E188</f>
        <v>0.7714113</v>
      </c>
      <c r="E33" s="1">
        <f>'DATOS MENSUALES'!E189</f>
        <v>1.1466078</v>
      </c>
      <c r="F33" s="1">
        <f>'DATOS MENSUALES'!E190</f>
        <v>0.5593588</v>
      </c>
      <c r="G33" s="1">
        <f>'DATOS MENSUALES'!E191</f>
        <v>1.9176427</v>
      </c>
      <c r="H33" s="1">
        <f>'DATOS MENSUALES'!E192</f>
        <v>1.5482896</v>
      </c>
      <c r="I33" s="1">
        <f>'DATOS MENSUALES'!E193</f>
        <v>1.6643796</v>
      </c>
      <c r="J33" s="1">
        <f>'DATOS MENSUALES'!E194</f>
        <v>1.2835448</v>
      </c>
      <c r="K33" s="1">
        <f>'DATOS MENSUALES'!E195</f>
        <v>1.1222232</v>
      </c>
      <c r="L33" s="1">
        <f>'DATOS MENSUALES'!E196</f>
        <v>0.720274</v>
      </c>
      <c r="M33" s="1">
        <f>'DATOS MENSUALES'!E197</f>
        <v>0.5386273</v>
      </c>
      <c r="N33" s="1">
        <f t="shared" si="11"/>
        <v>11.8652794</v>
      </c>
      <c r="O33" s="10"/>
      <c r="P33" s="60">
        <f t="shared" si="12"/>
        <v>-0.011361569819244296</v>
      </c>
      <c r="Q33" s="60">
        <f t="shared" si="13"/>
        <v>-0.007441830161601902</v>
      </c>
      <c r="R33" s="60">
        <f t="shared" si="14"/>
        <v>0.005538408073559501</v>
      </c>
      <c r="S33" s="60">
        <f t="shared" si="14"/>
        <v>0.09307415782874084</v>
      </c>
      <c r="T33" s="60">
        <f t="shared" si="14"/>
        <v>-0.058177535041762464</v>
      </c>
      <c r="U33" s="60">
        <f t="shared" si="14"/>
        <v>0.6472612133271267</v>
      </c>
      <c r="V33" s="60">
        <f t="shared" si="14"/>
        <v>0.15302130624663174</v>
      </c>
      <c r="W33" s="60">
        <f t="shared" si="14"/>
        <v>0.1287570128337269</v>
      </c>
      <c r="X33" s="60">
        <f t="shared" si="14"/>
        <v>0.011527030516274224</v>
      </c>
      <c r="Y33" s="60">
        <f t="shared" si="14"/>
        <v>0.04174056302791049</v>
      </c>
      <c r="Z33" s="60">
        <f t="shared" si="14"/>
        <v>0.030629429697310112</v>
      </c>
      <c r="AA33" s="60">
        <f t="shared" si="14"/>
        <v>0.014015045537941735</v>
      </c>
      <c r="AB33" s="60">
        <f t="shared" si="14"/>
        <v>23.251670163367756</v>
      </c>
    </row>
    <row r="34" spans="1:28" ht="12.75">
      <c r="A34" s="12" t="s">
        <v>44</v>
      </c>
      <c r="B34" s="1">
        <f>'DATOS MENSUALES'!E198</f>
        <v>0.4466352</v>
      </c>
      <c r="C34" s="1">
        <f>'DATOS MENSUALES'!E199</f>
        <v>0.2628483</v>
      </c>
      <c r="D34" s="1">
        <f>'DATOS MENSUALES'!E200</f>
        <v>0.2249155</v>
      </c>
      <c r="E34" s="1">
        <f>'DATOS MENSUALES'!E201</f>
        <v>0.0962964</v>
      </c>
      <c r="F34" s="1">
        <f>'DATOS MENSUALES'!E202</f>
        <v>0.073044</v>
      </c>
      <c r="G34" s="1">
        <f>'DATOS MENSUALES'!E203</f>
        <v>0.3554926</v>
      </c>
      <c r="H34" s="1">
        <f>'DATOS MENSUALES'!E204</f>
        <v>0.1501331</v>
      </c>
      <c r="I34" s="1">
        <f>'DATOS MENSUALES'!E205</f>
        <v>0.1911975</v>
      </c>
      <c r="J34" s="1">
        <f>'DATOS MENSUALES'!E206</f>
        <v>0.527571</v>
      </c>
      <c r="K34" s="1">
        <f>'DATOS MENSUALES'!E207</f>
        <v>0.500304</v>
      </c>
      <c r="L34" s="1">
        <f>'DATOS MENSUALES'!E208</f>
        <v>0.31878</v>
      </c>
      <c r="M34" s="1">
        <f>'DATOS MENSUALES'!E209</f>
        <v>0.0199898</v>
      </c>
      <c r="N34" s="1">
        <f t="shared" si="11"/>
        <v>3.1672073999999992</v>
      </c>
      <c r="O34" s="10"/>
      <c r="P34" s="60">
        <f t="shared" si="12"/>
        <v>-5.131017890860416E-05</v>
      </c>
      <c r="Q34" s="60">
        <f t="shared" si="13"/>
        <v>-0.01888953068120481</v>
      </c>
      <c r="R34" s="60">
        <f aca="true" t="shared" si="15" ref="R34:R50">(D34-D$6)^3</f>
        <v>-0.050475967193461</v>
      </c>
      <c r="S34" s="60">
        <f aca="true" t="shared" si="16" ref="S34:S50">(E34-E$6)^3</f>
        <v>-0.21291040864784008</v>
      </c>
      <c r="T34" s="60">
        <f aca="true" t="shared" si="17" ref="T34:T50">(F34-F$6)^3</f>
        <v>-0.6671625627925915</v>
      </c>
      <c r="U34" s="60">
        <f aca="true" t="shared" si="18" ref="U34:U50">(G34-G$6)^3</f>
        <v>-0.3387974195428912</v>
      </c>
      <c r="V34" s="60">
        <f aca="true" t="shared" si="19" ref="V34:V50">(H34-H$6)^3</f>
        <v>-0.6433693929298072</v>
      </c>
      <c r="W34" s="60">
        <f aca="true" t="shared" si="20" ref="W34:W50">(I34-I$6)^3</f>
        <v>-0.9076637569634071</v>
      </c>
      <c r="X34" s="60">
        <f aca="true" t="shared" si="21" ref="X34:X50">(J34-J$6)^3</f>
        <v>-0.14894376714039223</v>
      </c>
      <c r="Y34" s="60">
        <f aca="true" t="shared" si="22" ref="Y34:Y50">(K34-K$6)^3</f>
        <v>-0.020804529876505766</v>
      </c>
      <c r="Z34" s="60">
        <f aca="true" t="shared" si="23" ref="Z34:Z50">(L34-L$6)^3</f>
        <v>-0.0006958050826629202</v>
      </c>
      <c r="AA34" s="60">
        <f aca="true" t="shared" si="24" ref="AA34:AA50">(M34-M$6)^3</f>
        <v>-0.021377775505815454</v>
      </c>
      <c r="AB34" s="60">
        <f aca="true" t="shared" si="25" ref="AB34:AB50">(N34-N$6)^3</f>
        <v>-199.5729245524688</v>
      </c>
    </row>
    <row r="35" spans="1:28" ht="12.75">
      <c r="A35" s="12" t="s">
        <v>45</v>
      </c>
      <c r="B35" s="1">
        <f>'DATOS MENSUALES'!E210</f>
        <v>0.0635872</v>
      </c>
      <c r="C35" s="1">
        <f>'DATOS MENSUALES'!E211</f>
        <v>0.107401</v>
      </c>
      <c r="D35" s="1">
        <f>'DATOS MENSUALES'!E212</f>
        <v>0.1006043</v>
      </c>
      <c r="E35" s="1">
        <f>'DATOS MENSUALES'!E213</f>
        <v>0.1873447</v>
      </c>
      <c r="F35" s="1">
        <f>'DATOS MENSUALES'!E214</f>
        <v>0.3803415</v>
      </c>
      <c r="G35" s="1">
        <f>'DATOS MENSUALES'!E215</f>
        <v>0.254388</v>
      </c>
      <c r="H35" s="1">
        <f>'DATOS MENSUALES'!E216</f>
        <v>0.1997688</v>
      </c>
      <c r="I35" s="1">
        <f>'DATOS MENSUALES'!E217</f>
        <v>0.5682922</v>
      </c>
      <c r="J35" s="1">
        <f>'DATOS MENSUALES'!E218</f>
        <v>1.0500896</v>
      </c>
      <c r="K35" s="1">
        <f>'DATOS MENSUALES'!E219</f>
        <v>0.5563215</v>
      </c>
      <c r="L35" s="1">
        <f>'DATOS MENSUALES'!E220</f>
        <v>0.4956861</v>
      </c>
      <c r="M35" s="1">
        <f>'DATOS MENSUALES'!E221</f>
        <v>0.3801546</v>
      </c>
      <c r="N35" s="1">
        <f t="shared" si="11"/>
        <v>4.3439795</v>
      </c>
      <c r="O35" s="10"/>
      <c r="P35" s="60">
        <f t="shared" si="12"/>
        <v>-0.07419777176223266</v>
      </c>
      <c r="Q35" s="60">
        <f t="shared" si="13"/>
        <v>-0.07502826747393354</v>
      </c>
      <c r="R35" s="60">
        <f t="shared" si="15"/>
        <v>-0.12046569293978418</v>
      </c>
      <c r="S35" s="60">
        <f t="shared" si="16"/>
        <v>-0.1296135369549594</v>
      </c>
      <c r="T35" s="60">
        <f t="shared" si="17"/>
        <v>-0.18180198637066464</v>
      </c>
      <c r="U35" s="60">
        <f t="shared" si="18"/>
        <v>-0.5086166552412715</v>
      </c>
      <c r="V35" s="60">
        <f t="shared" si="19"/>
        <v>-0.5386534472436281</v>
      </c>
      <c r="W35" s="60">
        <f t="shared" si="20"/>
        <v>-0.20655861086066069</v>
      </c>
      <c r="X35" s="60">
        <f t="shared" si="21"/>
        <v>-4.321872186163864E-07</v>
      </c>
      <c r="Y35" s="60">
        <f t="shared" si="22"/>
        <v>-0.010505795309911395</v>
      </c>
      <c r="Z35" s="60">
        <f t="shared" si="23"/>
        <v>0.0006883115162084345</v>
      </c>
      <c r="AA35" s="60">
        <f t="shared" si="24"/>
        <v>0.0005641298684508448</v>
      </c>
      <c r="AB35" s="60">
        <f t="shared" si="25"/>
        <v>-101.65780109487385</v>
      </c>
    </row>
    <row r="36" spans="1:28" ht="12.75">
      <c r="A36" s="12" t="s">
        <v>46</v>
      </c>
      <c r="B36" s="1">
        <f>'DATOS MENSUALES'!E222</f>
        <v>0.21742</v>
      </c>
      <c r="C36" s="1">
        <f>'DATOS MENSUALES'!E223</f>
        <v>0.1206861</v>
      </c>
      <c r="D36" s="1">
        <f>'DATOS MENSUALES'!E224</f>
        <v>0.8232175</v>
      </c>
      <c r="E36" s="1">
        <f>'DATOS MENSUALES'!E225</f>
        <v>0.060743</v>
      </c>
      <c r="F36" s="1">
        <f>'DATOS MENSUALES'!E226</f>
        <v>0.7005621</v>
      </c>
      <c r="G36" s="1">
        <f>'DATOS MENSUALES'!E227</f>
        <v>0.681576</v>
      </c>
      <c r="H36" s="1">
        <f>'DATOS MENSUALES'!E228</f>
        <v>0.8994816</v>
      </c>
      <c r="I36" s="1">
        <f>'DATOS MENSUALES'!E229</f>
        <v>0.9642684</v>
      </c>
      <c r="J36" s="1">
        <f>'DATOS MENSUALES'!E230</f>
        <v>1.1631334</v>
      </c>
      <c r="K36" s="1">
        <f>'DATOS MENSUALES'!E231</f>
        <v>0.2665264</v>
      </c>
      <c r="L36" s="1">
        <f>'DATOS MENSUALES'!E232</f>
        <v>0.0526885</v>
      </c>
      <c r="M36" s="1">
        <f>'DATOS MENSUALES'!E233</f>
        <v>0.1611207</v>
      </c>
      <c r="N36" s="1">
        <f t="shared" si="11"/>
        <v>6.1114237</v>
      </c>
      <c r="O36" s="10"/>
      <c r="P36" s="60">
        <f t="shared" si="12"/>
        <v>-0.018900708143663535</v>
      </c>
      <c r="Q36" s="60">
        <f t="shared" si="13"/>
        <v>-0.06815940847853764</v>
      </c>
      <c r="R36" s="60">
        <f t="shared" si="15"/>
        <v>0.011967119755153544</v>
      </c>
      <c r="S36" s="60">
        <f t="shared" si="16"/>
        <v>-0.2532503708835831</v>
      </c>
      <c r="T36" s="60">
        <f t="shared" si="17"/>
        <v>-0.014937629645650664</v>
      </c>
      <c r="U36" s="60">
        <f t="shared" si="18"/>
        <v>-0.051083785284550313</v>
      </c>
      <c r="V36" s="60">
        <f t="shared" si="19"/>
        <v>-0.0014790131718538603</v>
      </c>
      <c r="W36" s="60">
        <f t="shared" si="20"/>
        <v>-0.007432138248489712</v>
      </c>
      <c r="X36" s="60">
        <f t="shared" si="21"/>
        <v>0.0011736798928131302</v>
      </c>
      <c r="Y36" s="60">
        <f t="shared" si="22"/>
        <v>-0.13172564585455523</v>
      </c>
      <c r="Z36" s="60">
        <f t="shared" si="23"/>
        <v>-0.044627125567691744</v>
      </c>
      <c r="AA36" s="60">
        <f t="shared" si="24"/>
        <v>-0.002538055169332605</v>
      </c>
      <c r="AB36" s="60">
        <f t="shared" si="25"/>
        <v>-24.38026194516936</v>
      </c>
    </row>
    <row r="37" spans="1:28" ht="12.75">
      <c r="A37" s="12" t="s">
        <v>47</v>
      </c>
      <c r="B37" s="1">
        <f>'DATOS MENSUALES'!E234</f>
        <v>0.8321772</v>
      </c>
      <c r="C37" s="1">
        <f>'DATOS MENSUALES'!E235</f>
        <v>0.9255435</v>
      </c>
      <c r="D37" s="1">
        <f>'DATOS MENSUALES'!E236</f>
        <v>1.4763115</v>
      </c>
      <c r="E37" s="1">
        <f>'DATOS MENSUALES'!E237</f>
        <v>0.6483985</v>
      </c>
      <c r="F37" s="1">
        <f>'DATOS MENSUALES'!E238</f>
        <v>1.9740128</v>
      </c>
      <c r="G37" s="1">
        <f>'DATOS MENSUALES'!E239</f>
        <v>3.0537408</v>
      </c>
      <c r="H37" s="1">
        <f>'DATOS MENSUALES'!E240</f>
        <v>1.8625728</v>
      </c>
      <c r="I37" s="1">
        <f>'DATOS MENSUALES'!E241</f>
        <v>1.6258458</v>
      </c>
      <c r="J37" s="1">
        <f>'DATOS MENSUALES'!E242</f>
        <v>0.9887328</v>
      </c>
      <c r="K37" s="1">
        <f>'DATOS MENSUALES'!E243</f>
        <v>0.7723556</v>
      </c>
      <c r="L37" s="1">
        <f>'DATOS MENSUALES'!E244</f>
        <v>0.3185525</v>
      </c>
      <c r="M37" s="1">
        <f>'DATOS MENSUALES'!E245</f>
        <v>0.3676004</v>
      </c>
      <c r="N37" s="1">
        <f t="shared" si="11"/>
        <v>14.845844199999998</v>
      </c>
      <c r="O37" s="10"/>
      <c r="P37" s="60">
        <f t="shared" si="12"/>
        <v>0.04228337453163537</v>
      </c>
      <c r="Q37" s="60">
        <f t="shared" si="13"/>
        <v>0.0622748691374071</v>
      </c>
      <c r="R37" s="60">
        <f t="shared" si="15"/>
        <v>0.6857265983067784</v>
      </c>
      <c r="S37" s="60">
        <f t="shared" si="16"/>
        <v>-9.126733950290508E-05</v>
      </c>
      <c r="T37" s="60">
        <f t="shared" si="17"/>
        <v>1.083750338105683</v>
      </c>
      <c r="U37" s="60">
        <f t="shared" si="18"/>
        <v>8.013433766959043</v>
      </c>
      <c r="V37" s="60">
        <f t="shared" si="19"/>
        <v>0.6122977703353062</v>
      </c>
      <c r="W37" s="60">
        <f t="shared" si="20"/>
        <v>0.10147259579195003</v>
      </c>
      <c r="X37" s="60">
        <f t="shared" si="21"/>
        <v>-0.0003273308950173505</v>
      </c>
      <c r="Y37" s="60">
        <f t="shared" si="22"/>
        <v>-2.6520548103264445E-08</v>
      </c>
      <c r="Z37" s="60">
        <f t="shared" si="23"/>
        <v>-0.0007011779843869768</v>
      </c>
      <c r="AA37" s="60">
        <f t="shared" si="24"/>
        <v>0.00034408354899146266</v>
      </c>
      <c r="AB37" s="60">
        <f t="shared" si="25"/>
        <v>198.6417472804731</v>
      </c>
    </row>
    <row r="38" spans="1:28" ht="12.75">
      <c r="A38" s="12" t="s">
        <v>48</v>
      </c>
      <c r="B38" s="1">
        <f>'DATOS MENSUALES'!E246</f>
        <v>2.6304558</v>
      </c>
      <c r="C38" s="1">
        <f>'DATOS MENSUALES'!E247</f>
        <v>1.1102208</v>
      </c>
      <c r="D38" s="1">
        <f>'DATOS MENSUALES'!E248</f>
        <v>1.0312812</v>
      </c>
      <c r="E38" s="1">
        <f>'DATOS MENSUALES'!E249</f>
        <v>1.341846</v>
      </c>
      <c r="F38" s="1">
        <f>'DATOS MENSUALES'!E250</f>
        <v>1.384242</v>
      </c>
      <c r="G38" s="1">
        <f>'DATOS MENSUALES'!E251</f>
        <v>1.4405337</v>
      </c>
      <c r="H38" s="1">
        <f>'DATOS MENSUALES'!E252</f>
        <v>1.7328408</v>
      </c>
      <c r="I38" s="1">
        <f>'DATOS MENSUALES'!E253</f>
        <v>1.8930552</v>
      </c>
      <c r="J38" s="1">
        <f>'DATOS MENSUALES'!E254</f>
        <v>0.7153986</v>
      </c>
      <c r="K38" s="1">
        <f>'DATOS MENSUALES'!E255</f>
        <v>0.593035</v>
      </c>
      <c r="L38" s="1">
        <f>'DATOS MENSUALES'!E256</f>
        <v>0.2937442</v>
      </c>
      <c r="M38" s="1">
        <f>'DATOS MENSUALES'!E257</f>
        <v>0.5036471</v>
      </c>
      <c r="N38" s="1">
        <f t="shared" si="11"/>
        <v>14.670300400000002</v>
      </c>
      <c r="O38" s="10"/>
      <c r="P38" s="60">
        <f t="shared" si="12"/>
        <v>9.892147061122047</v>
      </c>
      <c r="Q38" s="60">
        <f t="shared" si="13"/>
        <v>0.19617407826354016</v>
      </c>
      <c r="R38" s="60">
        <f t="shared" si="15"/>
        <v>0.08333735259113668</v>
      </c>
      <c r="S38" s="60">
        <f t="shared" si="16"/>
        <v>0.2726323626510501</v>
      </c>
      <c r="T38" s="60">
        <f t="shared" si="17"/>
        <v>0.08368339175488004</v>
      </c>
      <c r="U38" s="60">
        <f t="shared" si="18"/>
        <v>0.05837122659255653</v>
      </c>
      <c r="V38" s="60">
        <f t="shared" si="19"/>
        <v>0.3723531541520069</v>
      </c>
      <c r="W38" s="60">
        <f t="shared" si="20"/>
        <v>0.39485820382557935</v>
      </c>
      <c r="X38" s="60">
        <f t="shared" si="21"/>
        <v>-0.04009004378079862</v>
      </c>
      <c r="Y38" s="60">
        <f t="shared" si="22"/>
        <v>-0.006058701586193865</v>
      </c>
      <c r="Z38" s="60">
        <f t="shared" si="23"/>
        <v>-0.0014678811075149378</v>
      </c>
      <c r="AA38" s="60">
        <f t="shared" si="24"/>
        <v>0.008757144346451102</v>
      </c>
      <c r="AB38" s="60">
        <f t="shared" si="25"/>
        <v>181.24683869164517</v>
      </c>
    </row>
    <row r="39" spans="1:28" ht="12.75">
      <c r="A39" s="12" t="s">
        <v>49</v>
      </c>
      <c r="B39" s="1">
        <f>'DATOS MENSUALES'!E258</f>
        <v>0.580788</v>
      </c>
      <c r="C39" s="1">
        <f>'DATOS MENSUALES'!E259</f>
        <v>1.1291055</v>
      </c>
      <c r="D39" s="1">
        <f>'DATOS MENSUALES'!E260</f>
        <v>1.3043366</v>
      </c>
      <c r="E39" s="1">
        <f>'DATOS MENSUALES'!E261</f>
        <v>1.3644768</v>
      </c>
      <c r="F39" s="1">
        <f>'DATOS MENSUALES'!E262</f>
        <v>3.7105492</v>
      </c>
      <c r="G39" s="1">
        <f>'DATOS MENSUALES'!E263</f>
        <v>3.2848383</v>
      </c>
      <c r="H39" s="1">
        <f>'DATOS MENSUALES'!E264</f>
        <v>1.9559946</v>
      </c>
      <c r="I39" s="1">
        <f>'DATOS MENSUALES'!E265</f>
        <v>4.8354768</v>
      </c>
      <c r="J39" s="1">
        <f>'DATOS MENSUALES'!E266</f>
        <v>3.0043372</v>
      </c>
      <c r="K39" s="1">
        <f>'DATOS MENSUALES'!E267</f>
        <v>1.8653184</v>
      </c>
      <c r="L39" s="1">
        <f>'DATOS MENSUALES'!E268</f>
        <v>0.9847552</v>
      </c>
      <c r="M39" s="1">
        <f>'DATOS MENSUALES'!E269</f>
        <v>0.281435</v>
      </c>
      <c r="N39" s="1">
        <f t="shared" si="11"/>
        <v>24.3014116</v>
      </c>
      <c r="O39" s="10"/>
      <c r="P39" s="60">
        <f t="shared" si="12"/>
        <v>0.0009124887670705863</v>
      </c>
      <c r="Q39" s="60">
        <f t="shared" si="13"/>
        <v>0.21593001537794923</v>
      </c>
      <c r="R39" s="60">
        <f t="shared" si="15"/>
        <v>0.3576882157096465</v>
      </c>
      <c r="S39" s="60">
        <f t="shared" si="16"/>
        <v>0.3021858471974496</v>
      </c>
      <c r="T39" s="60">
        <f t="shared" si="17"/>
        <v>21.109432347670637</v>
      </c>
      <c r="U39" s="60">
        <f t="shared" si="18"/>
        <v>11.122665002246292</v>
      </c>
      <c r="V39" s="60">
        <f t="shared" si="19"/>
        <v>0.8374363882224988</v>
      </c>
      <c r="W39" s="60">
        <f t="shared" si="20"/>
        <v>49.676018024518356</v>
      </c>
      <c r="X39" s="60">
        <f t="shared" si="21"/>
        <v>7.37714591885035</v>
      </c>
      <c r="Y39" s="60">
        <f t="shared" si="22"/>
        <v>1.29496008062172</v>
      </c>
      <c r="Z39" s="60">
        <f t="shared" si="23"/>
        <v>0.19246234201237433</v>
      </c>
      <c r="AA39" s="60">
        <f t="shared" si="24"/>
        <v>-4.166881786591596E-06</v>
      </c>
      <c r="AB39" s="60">
        <f t="shared" si="25"/>
        <v>3574.7933402596755</v>
      </c>
    </row>
    <row r="40" spans="1:28" ht="12.75">
      <c r="A40" s="12" t="s">
        <v>50</v>
      </c>
      <c r="B40" s="1">
        <f>'DATOS MENSUALES'!E270</f>
        <v>0.3647535</v>
      </c>
      <c r="C40" s="1">
        <f>'DATOS MENSUALES'!E271</f>
        <v>0.4710361</v>
      </c>
      <c r="D40" s="1">
        <f>'DATOS MENSUALES'!E272</f>
        <v>0.3432471</v>
      </c>
      <c r="E40" s="1">
        <f>'DATOS MENSUALES'!E273</f>
        <v>0.406341</v>
      </c>
      <c r="F40" s="1">
        <f>'DATOS MENSUALES'!E274</f>
        <v>0.5494863</v>
      </c>
      <c r="G40" s="1">
        <f>'DATOS MENSUALES'!E275</f>
        <v>0.6563403</v>
      </c>
      <c r="H40" s="1">
        <f>'DATOS MENSUALES'!E276</f>
        <v>1.0635318</v>
      </c>
      <c r="I40" s="1">
        <f>'DATOS MENSUALES'!E277</f>
        <v>1.054368</v>
      </c>
      <c r="J40" s="1">
        <f>'DATOS MENSUALES'!E278</f>
        <v>1.743084</v>
      </c>
      <c r="K40" s="1">
        <f>'DATOS MENSUALES'!E279</f>
        <v>1.36227</v>
      </c>
      <c r="L40" s="1">
        <f>'DATOS MENSUALES'!E280</f>
        <v>0.6643269</v>
      </c>
      <c r="M40" s="1">
        <f>'DATOS MENSUALES'!E281</f>
        <v>0.2918075</v>
      </c>
      <c r="N40" s="1">
        <f t="shared" si="11"/>
        <v>8.970592500000002</v>
      </c>
      <c r="O40" s="10"/>
      <c r="P40" s="60">
        <f t="shared" si="12"/>
        <v>-0.0016869025626119801</v>
      </c>
      <c r="Q40" s="60">
        <f t="shared" si="13"/>
        <v>-0.00019646955930301702</v>
      </c>
      <c r="R40" s="60">
        <f t="shared" si="15"/>
        <v>-0.015858057754845823</v>
      </c>
      <c r="S40" s="60">
        <f t="shared" si="16"/>
        <v>-0.023659904087298952</v>
      </c>
      <c r="T40" s="60">
        <f t="shared" si="17"/>
        <v>-0.06273864108289239</v>
      </c>
      <c r="U40" s="60">
        <f t="shared" si="18"/>
        <v>-0.06223172980024578</v>
      </c>
      <c r="V40" s="60">
        <f t="shared" si="19"/>
        <v>0.00012586561545520984</v>
      </c>
      <c r="W40" s="60">
        <f t="shared" si="20"/>
        <v>-0.0011593330104729025</v>
      </c>
      <c r="X40" s="60">
        <f t="shared" si="21"/>
        <v>0.32203013558503135</v>
      </c>
      <c r="Y40" s="60">
        <f t="shared" si="22"/>
        <v>0.20219199152629028</v>
      </c>
      <c r="Z40" s="60">
        <f t="shared" si="23"/>
        <v>0.01696156246623411</v>
      </c>
      <c r="AA40" s="60">
        <f t="shared" si="24"/>
        <v>-1.8707727674787779E-07</v>
      </c>
      <c r="AB40" s="60">
        <f t="shared" si="25"/>
        <v>-6.635546941920628E-05</v>
      </c>
    </row>
    <row r="41" spans="1:28" ht="12.75">
      <c r="A41" s="12" t="s">
        <v>51</v>
      </c>
      <c r="B41" s="1">
        <f>'DATOS MENSUALES'!E282</f>
        <v>0.31901</v>
      </c>
      <c r="C41" s="1">
        <f>'DATOS MENSUALES'!E283</f>
        <v>0.8225536</v>
      </c>
      <c r="D41" s="1">
        <f>'DATOS MENSUALES'!E284</f>
        <v>0.6667608</v>
      </c>
      <c r="E41" s="1">
        <f>'DATOS MENSUALES'!E285</f>
        <v>0.4376379</v>
      </c>
      <c r="F41" s="1">
        <f>'DATOS MENSUALES'!E286</f>
        <v>1.1161033</v>
      </c>
      <c r="G41" s="1">
        <f>'DATOS MENSUALES'!E287</f>
        <v>0.7409328</v>
      </c>
      <c r="H41" s="1">
        <f>'DATOS MENSUALES'!E288</f>
        <v>1.4028175</v>
      </c>
      <c r="I41" s="1">
        <f>'DATOS MENSUALES'!E289</f>
        <v>1.4988739</v>
      </c>
      <c r="J41" s="1">
        <f>'DATOS MENSUALES'!E290</f>
        <v>1.1789518</v>
      </c>
      <c r="K41" s="1">
        <f>'DATOS MENSUALES'!E291</f>
        <v>0.7450075</v>
      </c>
      <c r="L41" s="1">
        <f>'DATOS MENSUALES'!E292</f>
        <v>0.0820402</v>
      </c>
      <c r="M41" s="1">
        <f>'DATOS MENSUALES'!E293</f>
        <v>0.31104</v>
      </c>
      <c r="N41" s="1">
        <f t="shared" si="11"/>
        <v>9.321729300000001</v>
      </c>
      <c r="O41" s="10"/>
      <c r="P41" s="60">
        <f t="shared" si="12"/>
        <v>-0.004474549237101546</v>
      </c>
      <c r="Q41" s="60">
        <f t="shared" si="13"/>
        <v>0.02525260200689657</v>
      </c>
      <c r="R41" s="60">
        <f t="shared" si="15"/>
        <v>0.0003775702191742729</v>
      </c>
      <c r="S41" s="60">
        <f t="shared" si="16"/>
        <v>-0.016734788062391696</v>
      </c>
      <c r="T41" s="60">
        <f t="shared" si="17"/>
        <v>0.004849317379166441</v>
      </c>
      <c r="U41" s="60">
        <f t="shared" si="18"/>
        <v>-0.030280638941537086</v>
      </c>
      <c r="V41" s="60">
        <f t="shared" si="19"/>
        <v>0.05904602764736208</v>
      </c>
      <c r="W41" s="60">
        <f t="shared" si="20"/>
        <v>0.03911504958406484</v>
      </c>
      <c r="X41" s="60">
        <f t="shared" si="21"/>
        <v>0.0017848404210576527</v>
      </c>
      <c r="Y41" s="60">
        <f t="shared" si="22"/>
        <v>-2.790148924112173E-05</v>
      </c>
      <c r="Z41" s="60">
        <f t="shared" si="23"/>
        <v>-0.03443993789496501</v>
      </c>
      <c r="AA41" s="60">
        <f t="shared" si="24"/>
        <v>2.4676174197223976E-06</v>
      </c>
      <c r="AB41" s="60">
        <f t="shared" si="25"/>
        <v>0.02997936064402461</v>
      </c>
    </row>
    <row r="42" spans="1:28" ht="12.75">
      <c r="A42" s="12" t="s">
        <v>52</v>
      </c>
      <c r="B42" s="1">
        <f>'DATOS MENSUALES'!E294</f>
        <v>0.3944534</v>
      </c>
      <c r="C42" s="1">
        <f>'DATOS MENSUALES'!E295</f>
        <v>0.355861</v>
      </c>
      <c r="D42" s="1">
        <f>'DATOS MENSUALES'!E296</f>
        <v>0.1409232</v>
      </c>
      <c r="E42" s="1">
        <f>'DATOS MENSUALES'!E297</f>
        <v>0.2921824</v>
      </c>
      <c r="F42" s="1">
        <f>'DATOS MENSUALES'!E298</f>
        <v>0.2746996</v>
      </c>
      <c r="G42" s="1">
        <f>'DATOS MENSUALES'!E299</f>
        <v>0.8865325</v>
      </c>
      <c r="H42" s="1">
        <f>'DATOS MENSUALES'!E300</f>
        <v>1.5549063</v>
      </c>
      <c r="I42" s="1">
        <f>'DATOS MENSUALES'!E301</f>
        <v>1.8806574</v>
      </c>
      <c r="J42" s="1">
        <f>'DATOS MENSUALES'!E302</f>
        <v>1.2217648</v>
      </c>
      <c r="K42" s="1">
        <f>'DATOS MENSUALES'!E303</f>
        <v>0.6798629</v>
      </c>
      <c r="L42" s="1">
        <f>'DATOS MENSUALES'!E304</f>
        <v>0.1368565</v>
      </c>
      <c r="M42" s="1">
        <f>'DATOS MENSUALES'!E305</f>
        <v>0.7418925</v>
      </c>
      <c r="N42" s="1">
        <f t="shared" si="11"/>
        <v>8.5605925</v>
      </c>
      <c r="O42" s="10"/>
      <c r="P42" s="60">
        <f t="shared" si="12"/>
        <v>-0.0007131063172849797</v>
      </c>
      <c r="Q42" s="60">
        <f t="shared" si="13"/>
        <v>-0.005205538482236918</v>
      </c>
      <c r="R42" s="60">
        <f t="shared" si="15"/>
        <v>-0.09330531453606046</v>
      </c>
      <c r="S42" s="60">
        <f t="shared" si="16"/>
        <v>-0.06459681431806268</v>
      </c>
      <c r="T42" s="60">
        <f t="shared" si="17"/>
        <v>-0.30365606872511713</v>
      </c>
      <c r="U42" s="60">
        <f t="shared" si="18"/>
        <v>-0.004581694261795658</v>
      </c>
      <c r="V42" s="60">
        <f t="shared" si="19"/>
        <v>0.15877074399815702</v>
      </c>
      <c r="W42" s="60">
        <f t="shared" si="20"/>
        <v>0.37517631425326264</v>
      </c>
      <c r="X42" s="60">
        <f t="shared" si="21"/>
        <v>0.0044201958387144295</v>
      </c>
      <c r="Y42" s="60">
        <f t="shared" si="22"/>
        <v>-0.0008702955604346934</v>
      </c>
      <c r="Z42" s="60">
        <f t="shared" si="23"/>
        <v>-0.019800495320084873</v>
      </c>
      <c r="AA42" s="60">
        <f t="shared" si="24"/>
        <v>0.08774485983760107</v>
      </c>
      <c r="AB42" s="60">
        <f t="shared" si="25"/>
        <v>-0.09141984724243193</v>
      </c>
    </row>
    <row r="43" spans="1:28" ht="12.75">
      <c r="A43" s="12" t="s">
        <v>53</v>
      </c>
      <c r="B43" s="1">
        <f>'DATOS MENSUALES'!E306</f>
        <v>0.8596852</v>
      </c>
      <c r="C43" s="1">
        <f>'DATOS MENSUALES'!E307</f>
        <v>1.0969242</v>
      </c>
      <c r="D43" s="1">
        <f>'DATOS MENSUALES'!E308</f>
        <v>0.854283</v>
      </c>
      <c r="E43" s="1">
        <f>'DATOS MENSUALES'!E309</f>
        <v>2.7459771</v>
      </c>
      <c r="F43" s="1">
        <f>'DATOS MENSUALES'!E310</f>
        <v>4.6417536</v>
      </c>
      <c r="G43" s="1">
        <f>'DATOS MENSUALES'!E311</f>
        <v>3.04343</v>
      </c>
      <c r="H43" s="1">
        <f>'DATOS MENSUALES'!E312</f>
        <v>3.5046585</v>
      </c>
      <c r="I43" s="1">
        <f>'DATOS MENSUALES'!E313</f>
        <v>3.595844</v>
      </c>
      <c r="J43" s="1">
        <f>'DATOS MENSUALES'!E314</f>
        <v>2.3329908</v>
      </c>
      <c r="K43" s="1">
        <f>'DATOS MENSUALES'!E315</f>
        <v>1.5826304</v>
      </c>
      <c r="L43" s="1">
        <f>'DATOS MENSUALES'!E316</f>
        <v>0.784433</v>
      </c>
      <c r="M43" s="1">
        <f>'DATOS MENSUALES'!E317</f>
        <v>0.474428</v>
      </c>
      <c r="N43" s="1">
        <f t="shared" si="11"/>
        <v>25.5170378</v>
      </c>
      <c r="O43" s="10"/>
      <c r="P43" s="60">
        <f t="shared" si="12"/>
        <v>0.053111020723532486</v>
      </c>
      <c r="Q43" s="60">
        <f t="shared" si="13"/>
        <v>0.1830123345630017</v>
      </c>
      <c r="R43" s="60">
        <f t="shared" si="15"/>
        <v>0.017535279749383202</v>
      </c>
      <c r="S43" s="60">
        <f t="shared" si="16"/>
        <v>8.647379624523259</v>
      </c>
      <c r="T43" s="60">
        <f t="shared" si="17"/>
        <v>50.444347078013585</v>
      </c>
      <c r="U43" s="60">
        <f t="shared" si="18"/>
        <v>7.89020282906831</v>
      </c>
      <c r="V43" s="60">
        <f t="shared" si="19"/>
        <v>15.4613593046401</v>
      </c>
      <c r="W43" s="60">
        <f t="shared" si="20"/>
        <v>14.463014193561055</v>
      </c>
      <c r="X43" s="60">
        <f t="shared" si="21"/>
        <v>2.0743332936786585</v>
      </c>
      <c r="Y43" s="60">
        <f t="shared" si="22"/>
        <v>0.5261299410901235</v>
      </c>
      <c r="Z43" s="60">
        <f t="shared" si="23"/>
        <v>0.05359982727951828</v>
      </c>
      <c r="AA43" s="60">
        <f t="shared" si="24"/>
        <v>0.005535955396164252</v>
      </c>
      <c r="AB43" s="60">
        <f t="shared" si="25"/>
        <v>4496.99497862508</v>
      </c>
    </row>
    <row r="44" spans="1:28" ht="12.75">
      <c r="A44" s="12" t="s">
        <v>54</v>
      </c>
      <c r="B44" s="1">
        <f>'DATOS MENSUALES'!E318</f>
        <v>1.0358684</v>
      </c>
      <c r="C44" s="1">
        <f>'DATOS MENSUALES'!E319</f>
        <v>1.1033253</v>
      </c>
      <c r="D44" s="1">
        <f>'DATOS MENSUALES'!E320</f>
        <v>0.9618345</v>
      </c>
      <c r="E44" s="1">
        <f>'DATOS MENSUALES'!E321</f>
        <v>1.264704</v>
      </c>
      <c r="F44" s="1">
        <f>'DATOS MENSUALES'!E322</f>
        <v>1.4694585</v>
      </c>
      <c r="G44" s="1">
        <f>'DATOS MENSUALES'!E323</f>
        <v>1.5581265</v>
      </c>
      <c r="H44" s="1">
        <f>'DATOS MENSUALES'!E324</f>
        <v>1.4754453</v>
      </c>
      <c r="I44" s="1">
        <f>'DATOS MENSUALES'!E325</f>
        <v>1.1941004</v>
      </c>
      <c r="J44" s="1">
        <f>'DATOS MENSUALES'!E326</f>
        <v>1.4034355</v>
      </c>
      <c r="K44" s="1">
        <f>'DATOS MENSUALES'!E327</f>
        <v>0.673995</v>
      </c>
      <c r="L44" s="1">
        <f>'DATOS MENSUALES'!E328</f>
        <v>0.215634</v>
      </c>
      <c r="M44" s="1">
        <f>'DATOS MENSUALES'!E329</f>
        <v>0.29465</v>
      </c>
      <c r="N44" s="1">
        <f t="shared" si="11"/>
        <v>12.650577400000001</v>
      </c>
      <c r="O44" s="10"/>
      <c r="P44" s="60">
        <f t="shared" si="12"/>
        <v>0.16826414498396564</v>
      </c>
      <c r="Q44" s="60">
        <f t="shared" si="13"/>
        <v>0.1892724642226386</v>
      </c>
      <c r="R44" s="60">
        <f t="shared" si="15"/>
        <v>0.049572645866824</v>
      </c>
      <c r="S44" s="60">
        <f t="shared" si="16"/>
        <v>0.1864454580403615</v>
      </c>
      <c r="T44" s="60">
        <f t="shared" si="17"/>
        <v>0.1427420107975831</v>
      </c>
      <c r="U44" s="60">
        <f t="shared" si="18"/>
        <v>0.12917403287887416</v>
      </c>
      <c r="V44" s="60">
        <f t="shared" si="19"/>
        <v>0.0986294746494836</v>
      </c>
      <c r="W44" s="60">
        <f t="shared" si="20"/>
        <v>4.171255111355551E-05</v>
      </c>
      <c r="X44" s="60">
        <f t="shared" si="21"/>
        <v>0.04134466824038292</v>
      </c>
      <c r="Y44" s="60">
        <f t="shared" si="22"/>
        <v>-0.0010408253940661274</v>
      </c>
      <c r="Z44" s="60">
        <f t="shared" si="23"/>
        <v>-0.0070512333343497186</v>
      </c>
      <c r="AA44" s="60">
        <f t="shared" si="24"/>
        <v>-2.3807506612598045E-08</v>
      </c>
      <c r="AB44" s="60">
        <f t="shared" si="25"/>
        <v>48.20867540052947</v>
      </c>
    </row>
    <row r="45" spans="1:28" ht="12.75">
      <c r="A45" s="12" t="s">
        <v>55</v>
      </c>
      <c r="B45" s="1">
        <f>'DATOS MENSUALES'!E330</f>
        <v>0.605924</v>
      </c>
      <c r="C45" s="1">
        <f>'DATOS MENSUALES'!E331</f>
        <v>2.475081</v>
      </c>
      <c r="D45" s="1">
        <f>'DATOS MENSUALES'!E332</f>
        <v>1.1886147</v>
      </c>
      <c r="E45" s="1">
        <f>'DATOS MENSUALES'!E333</f>
        <v>0.7967547</v>
      </c>
      <c r="F45" s="1">
        <f>'DATOS MENSUALES'!E334</f>
        <v>0.8084637</v>
      </c>
      <c r="G45" s="1">
        <f>'DATOS MENSUALES'!E335</f>
        <v>1.52532</v>
      </c>
      <c r="H45" s="1">
        <f>'DATOS MENSUALES'!E336</f>
        <v>1.7759016</v>
      </c>
      <c r="I45" s="1">
        <f>'DATOS MENSUALES'!E337</f>
        <v>1.5366877</v>
      </c>
      <c r="J45" s="1">
        <f>'DATOS MENSUALES'!E338</f>
        <v>1.5317664</v>
      </c>
      <c r="K45" s="1">
        <f>'DATOS MENSUALES'!E339</f>
        <v>0.6919744</v>
      </c>
      <c r="L45" s="1">
        <f>'DATOS MENSUALES'!E340</f>
        <v>0.1171236</v>
      </c>
      <c r="M45" s="1">
        <f>'DATOS MENSUALES'!E341</f>
        <v>0.1435602</v>
      </c>
      <c r="N45" s="1">
        <f t="shared" si="11"/>
        <v>13.197171999999998</v>
      </c>
      <c r="O45" s="10"/>
      <c r="P45" s="60">
        <f t="shared" si="12"/>
        <v>0.0018216353537150376</v>
      </c>
      <c r="Q45" s="60">
        <f t="shared" si="13"/>
        <v>7.368323981699587</v>
      </c>
      <c r="R45" s="60">
        <f t="shared" si="15"/>
        <v>0.20972301920104588</v>
      </c>
      <c r="S45" s="60">
        <f t="shared" si="16"/>
        <v>0.00110335270359598</v>
      </c>
      <c r="T45" s="60">
        <f t="shared" si="17"/>
        <v>-0.002649687675739405</v>
      </c>
      <c r="U45" s="60">
        <f t="shared" si="18"/>
        <v>0.105621284480402</v>
      </c>
      <c r="V45" s="60">
        <f t="shared" si="19"/>
        <v>0.44329601565093385</v>
      </c>
      <c r="W45" s="60">
        <f t="shared" si="20"/>
        <v>0.05369702219794658</v>
      </c>
      <c r="X45" s="60">
        <f t="shared" si="21"/>
        <v>0.10657475299457556</v>
      </c>
      <c r="Y45" s="60">
        <f t="shared" si="22"/>
        <v>-0.0005793289919074839</v>
      </c>
      <c r="Z45" s="60">
        <f t="shared" si="23"/>
        <v>-0.02445695158861689</v>
      </c>
      <c r="AA45" s="60">
        <f t="shared" si="24"/>
        <v>-0.0036498858015805856</v>
      </c>
      <c r="AB45" s="60">
        <f t="shared" si="25"/>
        <v>73.35456394336904</v>
      </c>
    </row>
    <row r="46" spans="1:28" ht="12.75">
      <c r="A46" s="12" t="s">
        <v>56</v>
      </c>
      <c r="B46" s="1">
        <f>'DATOS MENSUALES'!E342</f>
        <v>0.307307</v>
      </c>
      <c r="C46" s="1">
        <f>'DATOS MENSUALES'!E343</f>
        <v>0.3577446</v>
      </c>
      <c r="D46" s="1">
        <f>'DATOS MENSUALES'!E344</f>
        <v>0.648795</v>
      </c>
      <c r="E46" s="1">
        <f>'DATOS MENSUALES'!E345</f>
        <v>0.612788</v>
      </c>
      <c r="F46" s="1">
        <f>'DATOS MENSUALES'!E346</f>
        <v>0.773568</v>
      </c>
      <c r="G46" s="1">
        <f>'DATOS MENSUALES'!E347</f>
        <v>0.732105</v>
      </c>
      <c r="H46" s="1">
        <f>'DATOS MENSUALES'!E348</f>
        <v>1.5954576</v>
      </c>
      <c r="I46" s="1">
        <f>'DATOS MENSUALES'!E349</f>
        <v>1.6031477</v>
      </c>
      <c r="J46" s="1">
        <f>'DATOS MENSUALES'!E350</f>
        <v>2.2488609</v>
      </c>
      <c r="K46" s="1">
        <f>'DATOS MENSUALES'!E351</f>
        <v>1.6365258</v>
      </c>
      <c r="L46" s="1">
        <f>'DATOS MENSUALES'!E352</f>
        <v>0.8755663</v>
      </c>
      <c r="M46" s="1">
        <f>'DATOS MENSUALES'!E353</f>
        <v>0.7959074</v>
      </c>
      <c r="N46" s="1">
        <f t="shared" si="11"/>
        <v>12.1877733</v>
      </c>
      <c r="O46" s="10"/>
      <c r="P46" s="60">
        <f t="shared" si="12"/>
        <v>-0.005497206546817264</v>
      </c>
      <c r="Q46" s="60">
        <f t="shared" si="13"/>
        <v>-0.005037648392238099</v>
      </c>
      <c r="R46" s="60">
        <f t="shared" si="15"/>
        <v>0.00016020080955839584</v>
      </c>
      <c r="S46" s="60">
        <f t="shared" si="16"/>
        <v>-0.0005242679283750596</v>
      </c>
      <c r="T46" s="60">
        <f t="shared" si="17"/>
        <v>-0.005202268780132942</v>
      </c>
      <c r="U46" s="60">
        <f t="shared" si="18"/>
        <v>-0.032927062325079866</v>
      </c>
      <c r="V46" s="60">
        <f t="shared" si="19"/>
        <v>0.19717898317134055</v>
      </c>
      <c r="W46" s="60">
        <f t="shared" si="20"/>
        <v>0.08736766966918345</v>
      </c>
      <c r="X46" s="60">
        <f t="shared" si="21"/>
        <v>1.6903075740719007</v>
      </c>
      <c r="Y46" s="60">
        <f t="shared" si="22"/>
        <v>0.6386957189309361</v>
      </c>
      <c r="Z46" s="60">
        <f t="shared" si="23"/>
        <v>0.10261735596495736</v>
      </c>
      <c r="AA46" s="60">
        <f t="shared" si="24"/>
        <v>0.12378940427605807</v>
      </c>
      <c r="AB46" s="60">
        <f t="shared" si="25"/>
        <v>32.05730130969092</v>
      </c>
    </row>
    <row r="47" spans="1:28" ht="12.75">
      <c r="A47" s="12" t="s">
        <v>57</v>
      </c>
      <c r="B47" s="1">
        <f>'DATOS MENSUALES'!E354</f>
        <v>0.822636</v>
      </c>
      <c r="C47" s="1">
        <f>'DATOS MENSUALES'!E355</f>
        <v>0.6813587</v>
      </c>
      <c r="D47" s="1">
        <f>'DATOS MENSUALES'!E356</f>
        <v>0.1562652</v>
      </c>
      <c r="E47" s="1">
        <f>'DATOS MENSUALES'!E357</f>
        <v>2.068605</v>
      </c>
      <c r="F47" s="1">
        <f>'DATOS MENSUALES'!E358</f>
        <v>2.146347</v>
      </c>
      <c r="G47" s="1">
        <f>'DATOS MENSUALES'!E359</f>
        <v>1.7611575</v>
      </c>
      <c r="H47" s="1">
        <f>'DATOS MENSUALES'!E360</f>
        <v>1.164306</v>
      </c>
      <c r="I47" s="1">
        <f>'DATOS MENSUALES'!E361</f>
        <v>1.0262521</v>
      </c>
      <c r="J47" s="1">
        <f>'DATOS MENSUALES'!E362</f>
        <v>0.8611294</v>
      </c>
      <c r="K47" s="1">
        <f>'DATOS MENSUALES'!E363</f>
        <v>0.5657448</v>
      </c>
      <c r="L47" s="1">
        <f>'DATOS MENSUALES'!E364</f>
        <v>0.1172604</v>
      </c>
      <c r="M47" s="1">
        <f>'DATOS MENSUALES'!E365</f>
        <v>0.1782875</v>
      </c>
      <c r="N47" s="1">
        <f t="shared" si="11"/>
        <v>11.5493496</v>
      </c>
      <c r="O47" s="10"/>
      <c r="P47" s="60">
        <f t="shared" si="12"/>
        <v>0.038903590216010225</v>
      </c>
      <c r="Q47" s="60">
        <f t="shared" si="13"/>
        <v>0.0035248820466131803</v>
      </c>
      <c r="R47" s="60">
        <f t="shared" si="15"/>
        <v>-0.08415362989375252</v>
      </c>
      <c r="S47" s="60">
        <f t="shared" si="16"/>
        <v>2.6006479304593144</v>
      </c>
      <c r="T47" s="60">
        <f t="shared" si="17"/>
        <v>1.725866739548448</v>
      </c>
      <c r="U47" s="60">
        <f t="shared" si="18"/>
        <v>0.3557008839974828</v>
      </c>
      <c r="V47" s="60">
        <f t="shared" si="19"/>
        <v>0.0034353877529656675</v>
      </c>
      <c r="W47" s="60">
        <f t="shared" si="20"/>
        <v>-0.0023615377277152383</v>
      </c>
      <c r="X47" s="60">
        <f t="shared" si="21"/>
        <v>-0.00758971889101904</v>
      </c>
      <c r="Y47" s="60">
        <f t="shared" si="22"/>
        <v>-0.009207249804964877</v>
      </c>
      <c r="Z47" s="60">
        <f t="shared" si="23"/>
        <v>-0.02442238916347601</v>
      </c>
      <c r="AA47" s="60">
        <f t="shared" si="24"/>
        <v>-0.0016953442172256564</v>
      </c>
      <c r="AB47" s="60">
        <f t="shared" si="25"/>
        <v>16.353647012897603</v>
      </c>
    </row>
    <row r="48" spans="1:28" ht="12.75">
      <c r="A48" s="12" t="s">
        <v>58</v>
      </c>
      <c r="B48" s="1">
        <f>'DATOS MENSUALES'!E366</f>
        <v>0.118326</v>
      </c>
      <c r="C48" s="1">
        <f>'DATOS MENSUALES'!E367</f>
        <v>0.6591936</v>
      </c>
      <c r="D48" s="1">
        <f>'DATOS MENSUALES'!E368</f>
        <v>0.4730607</v>
      </c>
      <c r="E48" s="1">
        <f>'DATOS MENSUALES'!E369</f>
        <v>0.3506084</v>
      </c>
      <c r="F48" s="1">
        <f>'DATOS MENSUALES'!E370</f>
        <v>0.5297808</v>
      </c>
      <c r="G48" s="1">
        <f>'DATOS MENSUALES'!E371</f>
        <v>0.4093075</v>
      </c>
      <c r="H48" s="1">
        <f>'DATOS MENSUALES'!E372</f>
        <v>0.1541521</v>
      </c>
      <c r="I48" s="1">
        <f>'DATOS MENSUALES'!E373</f>
        <v>1.0400242</v>
      </c>
      <c r="J48" s="1">
        <f>'DATOS MENSUALES'!E374</f>
        <v>0.8087168</v>
      </c>
      <c r="K48" s="1">
        <f>'DATOS MENSUALES'!E375</f>
        <v>1.6694958</v>
      </c>
      <c r="L48" s="1">
        <f>'DATOS MENSUALES'!E376</f>
        <v>0.8106812</v>
      </c>
      <c r="M48" s="1">
        <f>'DATOS MENSUALES'!E377</f>
        <v>0.4224874</v>
      </c>
      <c r="N48" s="1">
        <f t="shared" si="11"/>
        <v>7.445834500000001</v>
      </c>
      <c r="O48" s="10"/>
      <c r="P48" s="60">
        <f t="shared" si="12"/>
        <v>-0.048814624112574166</v>
      </c>
      <c r="Q48" s="60">
        <f t="shared" si="13"/>
        <v>0.002198181137511177</v>
      </c>
      <c r="R48" s="60">
        <f t="shared" si="15"/>
        <v>-0.0017902163125462784</v>
      </c>
      <c r="S48" s="60">
        <f t="shared" si="16"/>
        <v>-0.04028782457919026</v>
      </c>
      <c r="T48" s="60">
        <f t="shared" si="17"/>
        <v>-0.07254312900298744</v>
      </c>
      <c r="U48" s="60">
        <f t="shared" si="18"/>
        <v>-0.2662379192389959</v>
      </c>
      <c r="V48" s="60">
        <f t="shared" si="19"/>
        <v>-0.6344255786298971</v>
      </c>
      <c r="W48" s="60">
        <f t="shared" si="20"/>
        <v>-0.0017020133017779466</v>
      </c>
      <c r="X48" s="60">
        <f t="shared" si="21"/>
        <v>-0.015425867893331939</v>
      </c>
      <c r="Y48" s="60">
        <f t="shared" si="22"/>
        <v>0.7148960414567584</v>
      </c>
      <c r="Z48" s="60">
        <f t="shared" si="23"/>
        <v>0.06559150299122421</v>
      </c>
      <c r="AA48" s="60">
        <f t="shared" si="24"/>
        <v>0.001951280268589407</v>
      </c>
      <c r="AB48" s="60">
        <f t="shared" si="25"/>
        <v>-3.8348215843276434</v>
      </c>
    </row>
    <row r="49" spans="1:28" ht="12.75">
      <c r="A49" s="12" t="s">
        <v>59</v>
      </c>
      <c r="B49" s="1">
        <f>'DATOS MENSUALES'!E378</f>
        <v>0.343308</v>
      </c>
      <c r="C49" s="1">
        <f>'DATOS MENSUALES'!E379</f>
        <v>0.445179</v>
      </c>
      <c r="D49" s="1">
        <f>'DATOS MENSUALES'!E380</f>
        <v>0.423752</v>
      </c>
      <c r="E49" s="1">
        <f>'DATOS MENSUALES'!E381</f>
        <v>0.3883594</v>
      </c>
      <c r="F49" s="1">
        <f>'DATOS MENSUALES'!E382</f>
        <v>0.7450225</v>
      </c>
      <c r="G49" s="1">
        <f>'DATOS MENSUALES'!E383</f>
        <v>2.1556712</v>
      </c>
      <c r="H49" s="1">
        <f>'DATOS MENSUALES'!E384</f>
        <v>0.9690562</v>
      </c>
      <c r="I49" s="1">
        <f>'DATOS MENSUALES'!E385</f>
        <v>0.4729938</v>
      </c>
      <c r="J49" s="1">
        <f>'DATOS MENSUALES'!E386</f>
        <v>0.7319648</v>
      </c>
      <c r="K49" s="1">
        <f>'DATOS MENSUALES'!E387</f>
        <v>0.3583356</v>
      </c>
      <c r="L49" s="1">
        <f>'DATOS MENSUALES'!E388</f>
        <v>0.331098</v>
      </c>
      <c r="M49" s="1">
        <f>'DATOS MENSUALES'!E389</f>
        <v>0.2603626</v>
      </c>
      <c r="N49" s="1">
        <f t="shared" si="11"/>
        <v>7.6251031000000005</v>
      </c>
      <c r="O49" s="10"/>
      <c r="P49" s="60">
        <f t="shared" si="12"/>
        <v>-0.0027727073364922318</v>
      </c>
      <c r="Q49" s="60">
        <f t="shared" si="13"/>
        <v>-0.0005925200178036533</v>
      </c>
      <c r="R49" s="60">
        <f t="shared" si="15"/>
        <v>-0.004976733292560299</v>
      </c>
      <c r="S49" s="60">
        <f t="shared" si="16"/>
        <v>-0.02839007583813383</v>
      </c>
      <c r="T49" s="60">
        <f t="shared" si="17"/>
        <v>-0.008220211845280797</v>
      </c>
      <c r="U49" s="60">
        <f t="shared" si="18"/>
        <v>1.3420995055976606</v>
      </c>
      <c r="V49" s="60">
        <f t="shared" si="19"/>
        <v>-8.729469042590812E-05</v>
      </c>
      <c r="W49" s="60">
        <f t="shared" si="20"/>
        <v>-0.3234303899518979</v>
      </c>
      <c r="X49" s="60">
        <f t="shared" si="21"/>
        <v>-0.03454577526150351</v>
      </c>
      <c r="Y49" s="60">
        <f t="shared" si="22"/>
        <v>-0.07251282747611879</v>
      </c>
      <c r="Z49" s="60">
        <f t="shared" si="23"/>
        <v>-0.0004441020181390389</v>
      </c>
      <c r="AA49" s="60">
        <f t="shared" si="24"/>
        <v>-5.1330228451489224E-05</v>
      </c>
      <c r="AB49" s="60">
        <f t="shared" si="25"/>
        <v>-2.662351904649447</v>
      </c>
    </row>
    <row r="50" spans="1:28" ht="12.75">
      <c r="A50" s="12" t="s">
        <v>60</v>
      </c>
      <c r="B50" s="1">
        <f>'DATOS MENSUALES'!E390</f>
        <v>0.4573524</v>
      </c>
      <c r="C50" s="1">
        <f>'DATOS MENSUALES'!E391</f>
        <v>0.480678</v>
      </c>
      <c r="D50" s="1">
        <f>'DATOS MENSUALES'!E392</f>
        <v>0.3480477</v>
      </c>
      <c r="E50" s="1">
        <f>'DATOS MENSUALES'!E393</f>
        <v>2.2517226</v>
      </c>
      <c r="F50" s="1">
        <f>'DATOS MENSUALES'!E394</f>
        <v>2.226344</v>
      </c>
      <c r="G50" s="1">
        <f>'DATOS MENSUALES'!E395</f>
        <v>1.470717</v>
      </c>
      <c r="H50" s="1">
        <f>'DATOS MENSUALES'!E396</f>
        <v>0.6711524</v>
      </c>
      <c r="I50" s="1">
        <f>'DATOS MENSUALES'!E397</f>
        <v>1.0477084</v>
      </c>
      <c r="J50" s="1">
        <f>'DATOS MENSUALES'!E398</f>
        <v>1.6609476</v>
      </c>
      <c r="K50" s="1">
        <f>'DATOS MENSUALES'!E399</f>
        <v>1.440738</v>
      </c>
      <c r="L50" s="1">
        <f>'DATOS MENSUALES'!E400</f>
        <v>0.7158768</v>
      </c>
      <c r="M50" s="1">
        <f>'DATOS MENSUALES'!E401</f>
        <v>0.257508</v>
      </c>
      <c r="N50" s="1">
        <f aca="true" t="shared" si="26" ref="N50:N81">SUM(B50:M50)</f>
        <v>13.0287929</v>
      </c>
      <c r="O50" s="10"/>
      <c r="P50" s="60">
        <f aca="true" t="shared" si="27" ref="P50:P83">(B50-B$6)^3</f>
        <v>-1.8487967703566586E-05</v>
      </c>
      <c r="Q50" s="60">
        <f aca="true" t="shared" si="28" ref="Q50:Q83">(C50-C$6)^3</f>
        <v>-0.00011402985009449958</v>
      </c>
      <c r="R50" s="60">
        <f t="shared" si="15"/>
        <v>-0.014966276021655062</v>
      </c>
      <c r="S50" s="60">
        <f t="shared" si="16"/>
        <v>3.7840231272641764</v>
      </c>
      <c r="T50" s="60">
        <f t="shared" si="17"/>
        <v>2.0947100270183823</v>
      </c>
      <c r="U50" s="60">
        <f t="shared" si="18"/>
        <v>0.07308446826240866</v>
      </c>
      <c r="V50" s="60">
        <f t="shared" si="19"/>
        <v>-0.040094482873044165</v>
      </c>
      <c r="W50" s="60">
        <f t="shared" si="20"/>
        <v>-0.0013940884457855347</v>
      </c>
      <c r="X50" s="60">
        <f t="shared" si="21"/>
        <v>0.2195807791235076</v>
      </c>
      <c r="Y50" s="60">
        <f t="shared" si="22"/>
        <v>0.2946109644448016</v>
      </c>
      <c r="Z50" s="60">
        <f t="shared" si="23"/>
        <v>0.029356105698438686</v>
      </c>
      <c r="AA50" s="60">
        <f t="shared" si="24"/>
        <v>-6.409012226914291E-05</v>
      </c>
      <c r="AB50" s="60">
        <f t="shared" si="25"/>
        <v>64.85411936911456</v>
      </c>
    </row>
    <row r="51" spans="1:28" ht="12.75">
      <c r="A51" s="12" t="s">
        <v>61</v>
      </c>
      <c r="B51" s="1">
        <f>'DATOS MENSUALES'!E402</f>
        <v>0.5141948</v>
      </c>
      <c r="C51" s="1">
        <f>'DATOS MENSUALES'!E403</f>
        <v>0.574222</v>
      </c>
      <c r="D51" s="1">
        <f>'DATOS MENSUALES'!E404</f>
        <v>0.7131825</v>
      </c>
      <c r="E51" s="1">
        <f>'DATOS MENSUALES'!E405</f>
        <v>0.4260704</v>
      </c>
      <c r="F51" s="1">
        <f>'DATOS MENSUALES'!E406</f>
        <v>0.5104678</v>
      </c>
      <c r="G51" s="1">
        <f>'DATOS MENSUALES'!E407</f>
        <v>1.768361</v>
      </c>
      <c r="H51" s="1">
        <f>'DATOS MENSUALES'!E408</f>
        <v>0.993333</v>
      </c>
      <c r="I51" s="1">
        <f>'DATOS MENSUALES'!E409</f>
        <v>0.5985792</v>
      </c>
      <c r="J51" s="1">
        <f>'DATOS MENSUALES'!E410</f>
        <v>1.276202</v>
      </c>
      <c r="K51" s="1">
        <f>'DATOS MENSUALES'!E411</f>
        <v>0.9068751</v>
      </c>
      <c r="L51" s="1">
        <f>'DATOS MENSUALES'!E412</f>
        <v>0.5103201</v>
      </c>
      <c r="M51" s="1">
        <f>'DATOS MENSUALES'!E413</f>
        <v>0.347778</v>
      </c>
      <c r="N51" s="1">
        <f t="shared" si="26"/>
        <v>9.1395859</v>
      </c>
      <c r="O51" s="10"/>
      <c r="P51" s="60">
        <f t="shared" si="27"/>
        <v>2.809522013769233E-05</v>
      </c>
      <c r="Q51" s="60">
        <f t="shared" si="28"/>
        <v>9.143939234980899E-05</v>
      </c>
      <c r="R51" s="60">
        <f aca="true" t="shared" si="29" ref="R51:R83">(D51-D$6)^3</f>
        <v>0.0016723851057246415</v>
      </c>
      <c r="S51" s="60">
        <f aca="true" t="shared" si="30" ref="S51:S83">(E51-E$6)^3</f>
        <v>-0.019109440158016994</v>
      </c>
      <c r="T51" s="60">
        <f aca="true" t="shared" si="31" ref="T51:AB79">(F51-F$6)^3</f>
        <v>-0.08309487749949016</v>
      </c>
      <c r="U51" s="60">
        <f t="shared" si="31"/>
        <v>0.3666605164861504</v>
      </c>
      <c r="V51" s="60">
        <f t="shared" si="31"/>
        <v>-8.100800424675903E-06</v>
      </c>
      <c r="W51" s="60">
        <f t="shared" si="31"/>
        <v>-0.1764078497481422</v>
      </c>
      <c r="X51" s="60">
        <f t="shared" si="31"/>
        <v>0.010439099924295508</v>
      </c>
      <c r="Y51" s="60">
        <f t="shared" si="31"/>
        <v>0.0022758697298131876</v>
      </c>
      <c r="Z51" s="60">
        <f t="shared" si="31"/>
        <v>0.0010904186622491213</v>
      </c>
      <c r="AA51" s="60">
        <f t="shared" si="31"/>
        <v>0.0001268937335855588</v>
      </c>
      <c r="AB51" s="60">
        <f t="shared" si="31"/>
        <v>0.002122249043576409</v>
      </c>
    </row>
    <row r="52" spans="1:28" ht="12.75">
      <c r="A52" s="12" t="s">
        <v>62</v>
      </c>
      <c r="B52" s="1">
        <f>'DATOS MENSUALES'!E414</f>
        <v>0.2623252</v>
      </c>
      <c r="C52" s="1">
        <f>'DATOS MENSUALES'!E415</f>
        <v>0.451041</v>
      </c>
      <c r="D52" s="1">
        <f>'DATOS MENSUALES'!E416</f>
        <v>0.279336</v>
      </c>
      <c r="E52" s="1">
        <f>'DATOS MENSUALES'!E417</f>
        <v>0.1086426</v>
      </c>
      <c r="F52" s="1">
        <f>'DATOS MENSUALES'!E418</f>
        <v>0.11037</v>
      </c>
      <c r="G52" s="1">
        <f>'DATOS MENSUALES'!E419</f>
        <v>0.2540993</v>
      </c>
      <c r="H52" s="1">
        <f>'DATOS MENSUALES'!E420</f>
        <v>0.3044056</v>
      </c>
      <c r="I52" s="1">
        <f>'DATOS MENSUALES'!E421</f>
        <v>1.3845304</v>
      </c>
      <c r="J52" s="1">
        <f>'DATOS MENSUALES'!E422</f>
        <v>0.8547136</v>
      </c>
      <c r="K52" s="1">
        <f>'DATOS MENSUALES'!E423</f>
        <v>0.6368022</v>
      </c>
      <c r="L52" s="1">
        <f>'DATOS MENSUALES'!E424</f>
        <v>0.31344</v>
      </c>
      <c r="M52" s="1">
        <f>'DATOS MENSUALES'!E425</f>
        <v>0.327712</v>
      </c>
      <c r="N52" s="1">
        <f t="shared" si="26"/>
        <v>5.2874179</v>
      </c>
      <c r="O52" s="10"/>
      <c r="P52" s="60">
        <f t="shared" si="27"/>
        <v>-0.010862774381102606</v>
      </c>
      <c r="Q52" s="60">
        <f t="shared" si="28"/>
        <v>-0.0004769160366199059</v>
      </c>
      <c r="R52" s="60">
        <f t="shared" si="29"/>
        <v>-0.031299935350445444</v>
      </c>
      <c r="S52" s="60">
        <f t="shared" si="30"/>
        <v>-0.1999751419528866</v>
      </c>
      <c r="T52" s="60">
        <f t="shared" si="31"/>
        <v>-0.5852651811531413</v>
      </c>
      <c r="U52" s="60">
        <f t="shared" si="31"/>
        <v>-0.5091687142317749</v>
      </c>
      <c r="V52" s="60">
        <f t="shared" si="31"/>
        <v>-0.3564174931348633</v>
      </c>
      <c r="W52" s="60">
        <f t="shared" si="31"/>
        <v>0.011407458734689077</v>
      </c>
      <c r="X52" s="60">
        <f t="shared" si="31"/>
        <v>-0.00835759374221718</v>
      </c>
      <c r="Y52" s="60">
        <f t="shared" si="31"/>
        <v>-0.0026587871519861434</v>
      </c>
      <c r="Z52" s="60">
        <f t="shared" si="31"/>
        <v>-0.0008293302406849112</v>
      </c>
      <c r="AA52" s="60">
        <f t="shared" si="31"/>
        <v>2.7503224380512594E-05</v>
      </c>
      <c r="AB52" s="60">
        <f t="shared" si="31"/>
        <v>-51.63091916315365</v>
      </c>
    </row>
    <row r="53" spans="1:28" ht="12.75">
      <c r="A53" s="12" t="s">
        <v>63</v>
      </c>
      <c r="B53" s="1">
        <f>'DATOS MENSUALES'!E426</f>
        <v>0.2289872</v>
      </c>
      <c r="C53" s="1">
        <f>'DATOS MENSUALES'!E427</f>
        <v>0.3646125</v>
      </c>
      <c r="D53" s="1">
        <f>'DATOS MENSUALES'!E428</f>
        <v>0.034293</v>
      </c>
      <c r="E53" s="1">
        <f>'DATOS MENSUALES'!E429</f>
        <v>0.1346463</v>
      </c>
      <c r="F53" s="1">
        <f>'DATOS MENSUALES'!E430</f>
        <v>0.1815872</v>
      </c>
      <c r="G53" s="1">
        <f>'DATOS MENSUALES'!E431</f>
        <v>0.1951872</v>
      </c>
      <c r="H53" s="1">
        <f>'DATOS MENSUALES'!E432</f>
        <v>0.24335</v>
      </c>
      <c r="I53" s="1">
        <f>'DATOS MENSUALES'!E433</f>
        <v>0.2572266</v>
      </c>
      <c r="J53" s="1">
        <f>'DATOS MENSUALES'!E434</f>
        <v>0.1682625</v>
      </c>
      <c r="K53" s="1">
        <f>'DATOS MENSUALES'!E435</f>
        <v>0.1878626</v>
      </c>
      <c r="L53" s="1">
        <f>'DATOS MENSUALES'!E436</f>
        <v>0.072065</v>
      </c>
      <c r="M53" s="1">
        <f>'DATOS MENSUALES'!E437</f>
        <v>0.1823002</v>
      </c>
      <c r="N53" s="1">
        <f t="shared" si="26"/>
        <v>2.2503802999999993</v>
      </c>
      <c r="O53" s="10"/>
      <c r="P53" s="60">
        <f t="shared" si="27"/>
        <v>-0.016543817759501308</v>
      </c>
      <c r="Q53" s="60">
        <f t="shared" si="28"/>
        <v>-0.004456105636685602</v>
      </c>
      <c r="R53" s="60">
        <f t="shared" si="29"/>
        <v>-0.1757957027436783</v>
      </c>
      <c r="S53" s="60">
        <f t="shared" si="30"/>
        <v>-0.17446661825617604</v>
      </c>
      <c r="T53" s="60">
        <f t="shared" si="31"/>
        <v>-0.44814288711939987</v>
      </c>
      <c r="U53" s="60">
        <f t="shared" si="31"/>
        <v>-0.6303811741034866</v>
      </c>
      <c r="V53" s="60">
        <f t="shared" si="31"/>
        <v>-0.45665156061683</v>
      </c>
      <c r="W53" s="60">
        <f t="shared" si="31"/>
        <v>-0.734342022516812</v>
      </c>
      <c r="X53" s="60">
        <f t="shared" si="31"/>
        <v>-0.7035150354396121</v>
      </c>
      <c r="Y53" s="60">
        <f t="shared" si="31"/>
        <v>-0.20275355244609705</v>
      </c>
      <c r="Z53" s="60">
        <f t="shared" si="31"/>
        <v>-0.03770580420134804</v>
      </c>
      <c r="AA53" s="60">
        <f t="shared" si="31"/>
        <v>-0.0015298817538270087</v>
      </c>
      <c r="AB53" s="60">
        <f t="shared" si="31"/>
        <v>-309.0113426505334</v>
      </c>
    </row>
    <row r="54" spans="1:28" ht="12.75">
      <c r="A54" s="12" t="s">
        <v>64</v>
      </c>
      <c r="B54" s="1">
        <f>'DATOS MENSUALES'!E438</f>
        <v>0.542004</v>
      </c>
      <c r="C54" s="1">
        <f>'DATOS MENSUALES'!E439</f>
        <v>0.4864405</v>
      </c>
      <c r="D54" s="1">
        <f>'DATOS MENSUALES'!E440</f>
        <v>0.4539721</v>
      </c>
      <c r="E54" s="1">
        <f>'DATOS MENSUALES'!E441</f>
        <v>1.3572096</v>
      </c>
      <c r="F54" s="1">
        <f>'DATOS MENSUALES'!E442</f>
        <v>1.672342</v>
      </c>
      <c r="G54" s="1">
        <f>'DATOS MENSUALES'!E443</f>
        <v>0.885782</v>
      </c>
      <c r="H54" s="1">
        <f>'DATOS MENSUALES'!E444</f>
        <v>0.69866</v>
      </c>
      <c r="I54" s="1">
        <f>'DATOS MENSUALES'!E445</f>
        <v>1.5290934</v>
      </c>
      <c r="J54" s="1">
        <f>'DATOS MENSUALES'!E446</f>
        <v>0.8966835</v>
      </c>
      <c r="K54" s="1">
        <f>'DATOS MENSUALES'!E447</f>
        <v>1.067346</v>
      </c>
      <c r="L54" s="1">
        <f>'DATOS MENSUALES'!E448</f>
        <v>0.3447547</v>
      </c>
      <c r="M54" s="1">
        <f>'DATOS MENSUALES'!E449</f>
        <v>0.2830702</v>
      </c>
      <c r="N54" s="1">
        <f t="shared" si="26"/>
        <v>10.217357999999999</v>
      </c>
      <c r="O54" s="10"/>
      <c r="P54" s="60">
        <f t="shared" si="27"/>
        <v>0.00019723364287033715</v>
      </c>
      <c r="Q54" s="60">
        <f t="shared" si="28"/>
        <v>-7.801764040666262E-05</v>
      </c>
      <c r="R54" s="60">
        <f t="shared" si="29"/>
        <v>-0.0027742066808466317</v>
      </c>
      <c r="S54" s="60">
        <f t="shared" si="30"/>
        <v>0.2924742030765449</v>
      </c>
      <c r="T54" s="60">
        <f t="shared" si="31"/>
        <v>0.3818686638953571</v>
      </c>
      <c r="U54" s="60">
        <f t="shared" si="31"/>
        <v>-0.004644084546591477</v>
      </c>
      <c r="V54" s="60">
        <f t="shared" si="31"/>
        <v>-0.031183491736504258</v>
      </c>
      <c r="W54" s="60">
        <f t="shared" si="31"/>
        <v>0.050519141524678825</v>
      </c>
      <c r="X54" s="60">
        <f t="shared" si="31"/>
        <v>-0.004170693440944988</v>
      </c>
      <c r="Y54" s="60">
        <f t="shared" si="31"/>
        <v>0.02489920183189326</v>
      </c>
      <c r="Z54" s="60">
        <f t="shared" si="31"/>
        <v>-0.00024576113619967144</v>
      </c>
      <c r="AA54" s="60">
        <f t="shared" si="31"/>
        <v>-3.0213114038333654E-06</v>
      </c>
      <c r="AB54" s="60">
        <f t="shared" si="31"/>
        <v>1.7552747824366772</v>
      </c>
    </row>
    <row r="55" spans="1:28" ht="12.75">
      <c r="A55" s="12" t="s">
        <v>65</v>
      </c>
      <c r="B55" s="1">
        <f>'DATOS MENSUALES'!E450</f>
        <v>0.3218541</v>
      </c>
      <c r="C55" s="1">
        <f>'DATOS MENSUALES'!E451</f>
        <v>0.3643125</v>
      </c>
      <c r="D55" s="1">
        <f>'DATOS MENSUALES'!E452</f>
        <v>0.2354772</v>
      </c>
      <c r="E55" s="1">
        <f>'DATOS MENSUALES'!E453</f>
        <v>1.1183265</v>
      </c>
      <c r="F55" s="1">
        <f>'DATOS MENSUALES'!E454</f>
        <v>0.875347</v>
      </c>
      <c r="G55" s="1">
        <f>'DATOS MENSUALES'!E455</f>
        <v>1.380521</v>
      </c>
      <c r="H55" s="1">
        <f>'DATOS MENSUALES'!E456</f>
        <v>2.7970327</v>
      </c>
      <c r="I55" s="1">
        <f>'DATOS MENSUALES'!E457</f>
        <v>1.1050404</v>
      </c>
      <c r="J55" s="1">
        <f>'DATOS MENSUALES'!E458</f>
        <v>2.2641625</v>
      </c>
      <c r="K55" s="1">
        <f>'DATOS MENSUALES'!E459</f>
        <v>1.7292968</v>
      </c>
      <c r="L55" s="1">
        <f>'DATOS MENSUALES'!E460</f>
        <v>0.9170172</v>
      </c>
      <c r="M55" s="1">
        <f>'DATOS MENSUALES'!E461</f>
        <v>0.3580588</v>
      </c>
      <c r="N55" s="1">
        <f t="shared" si="26"/>
        <v>13.4664467</v>
      </c>
      <c r="O55" s="10"/>
      <c r="P55" s="60">
        <f t="shared" si="27"/>
        <v>-0.00424683944459513</v>
      </c>
      <c r="Q55" s="60">
        <f t="shared" si="28"/>
        <v>-0.004480521439124375</v>
      </c>
      <c r="R55" s="60">
        <f t="shared" si="29"/>
        <v>-0.04627088713178694</v>
      </c>
      <c r="S55" s="60">
        <f t="shared" si="30"/>
        <v>0.07671393188026109</v>
      </c>
      <c r="T55" s="60">
        <f t="shared" si="31"/>
        <v>-0.00036543407132422727</v>
      </c>
      <c r="U55" s="60">
        <f t="shared" si="31"/>
        <v>0.03525498167857102</v>
      </c>
      <c r="V55" s="60">
        <f t="shared" si="31"/>
        <v>5.674193150608807</v>
      </c>
      <c r="W55" s="60">
        <f t="shared" si="31"/>
        <v>-0.000160804724947407</v>
      </c>
      <c r="X55" s="60">
        <f t="shared" si="31"/>
        <v>1.7562860089713366</v>
      </c>
      <c r="Y55" s="60">
        <f t="shared" si="31"/>
        <v>0.8681388982774484</v>
      </c>
      <c r="Z55" s="60">
        <f t="shared" si="31"/>
        <v>0.13235822955489138</v>
      </c>
      <c r="AA55" s="60">
        <f t="shared" si="31"/>
        <v>0.00022179706130127168</v>
      </c>
      <c r="AB55" s="60">
        <f t="shared" si="31"/>
        <v>88.44049131846393</v>
      </c>
    </row>
    <row r="56" spans="1:28" ht="12.75">
      <c r="A56" s="12" t="s">
        <v>66</v>
      </c>
      <c r="B56" s="1">
        <f>'DATOS MENSUALES'!E462</f>
        <v>0.252976</v>
      </c>
      <c r="C56" s="1">
        <f>'DATOS MENSUALES'!E463</f>
        <v>0.1942525</v>
      </c>
      <c r="D56" s="1">
        <f>'DATOS MENSUALES'!E464</f>
        <v>0.823834</v>
      </c>
      <c r="E56" s="1">
        <f>'DATOS MENSUALES'!E465</f>
        <v>0.4777056</v>
      </c>
      <c r="F56" s="1">
        <f>'DATOS MENSUALES'!E466</f>
        <v>3.03291</v>
      </c>
      <c r="G56" s="1">
        <f>'DATOS MENSUALES'!E467</f>
        <v>3.6904385</v>
      </c>
      <c r="H56" s="1">
        <f>'DATOS MENSUALES'!E468</f>
        <v>2.00604</v>
      </c>
      <c r="I56" s="1">
        <f>'DATOS MENSUALES'!E469</f>
        <v>2.8021294</v>
      </c>
      <c r="J56" s="1">
        <f>'DATOS MENSUALES'!E470</f>
        <v>1.8371633</v>
      </c>
      <c r="K56" s="1">
        <f>'DATOS MENSUALES'!E471</f>
        <v>1.1959584</v>
      </c>
      <c r="L56" s="1">
        <f>'DATOS MENSUALES'!E472</f>
        <v>0.7485216</v>
      </c>
      <c r="M56" s="1">
        <f>'DATOS MENSUALES'!E473</f>
        <v>0.3898684</v>
      </c>
      <c r="N56" s="1">
        <f t="shared" si="26"/>
        <v>17.4517977</v>
      </c>
      <c r="O56" s="10"/>
      <c r="P56" s="60">
        <f t="shared" si="27"/>
        <v>-0.012297363117542752</v>
      </c>
      <c r="Q56" s="60">
        <f t="shared" si="28"/>
        <v>-0.03756770965438546</v>
      </c>
      <c r="R56" s="60">
        <f t="shared" si="29"/>
        <v>0.01206414485788251</v>
      </c>
      <c r="S56" s="60">
        <f t="shared" si="30"/>
        <v>-0.010038041748485643</v>
      </c>
      <c r="T56" s="60">
        <f t="shared" si="31"/>
        <v>9.077912646743238</v>
      </c>
      <c r="U56" s="60">
        <f t="shared" si="31"/>
        <v>18.354128523348272</v>
      </c>
      <c r="V56" s="60">
        <f t="shared" si="31"/>
        <v>0.9780328934955147</v>
      </c>
      <c r="W56" s="60">
        <f t="shared" si="31"/>
        <v>4.432844859118135</v>
      </c>
      <c r="X56" s="60">
        <f t="shared" si="31"/>
        <v>0.47366383160810227</v>
      </c>
      <c r="Y56" s="60">
        <f t="shared" si="31"/>
        <v>0.07441694081687814</v>
      </c>
      <c r="Z56" s="60">
        <f t="shared" si="31"/>
        <v>0.039696811267497314</v>
      </c>
      <c r="AA56" s="60">
        <f t="shared" si="31"/>
        <v>0.000787395006353471</v>
      </c>
      <c r="AB56" s="60">
        <f t="shared" si="31"/>
        <v>601.3655423395044</v>
      </c>
    </row>
    <row r="57" spans="1:28" ht="12.75">
      <c r="A57" s="12" t="s">
        <v>67</v>
      </c>
      <c r="B57" s="1">
        <f>'DATOS MENSUALES'!E474</f>
        <v>0.9512132</v>
      </c>
      <c r="C57" s="1">
        <f>'DATOS MENSUALES'!E475</f>
        <v>0.8342478</v>
      </c>
      <c r="D57" s="1">
        <f>'DATOS MENSUALES'!E476</f>
        <v>1.0942399</v>
      </c>
      <c r="E57" s="1">
        <f>'DATOS MENSUALES'!E477</f>
        <v>0.519441</v>
      </c>
      <c r="F57" s="1">
        <f>'DATOS MENSUALES'!E478</f>
        <v>0.0100724</v>
      </c>
      <c r="G57" s="1">
        <f>'DATOS MENSUALES'!E479</f>
        <v>0.3077595</v>
      </c>
      <c r="H57" s="1">
        <f>'DATOS MENSUALES'!E480</f>
        <v>0.0717939</v>
      </c>
      <c r="I57" s="1">
        <f>'DATOS MENSUALES'!E481</f>
        <v>0.3820946</v>
      </c>
      <c r="J57" s="1">
        <f>'DATOS MENSUALES'!E482</f>
        <v>0.2498538</v>
      </c>
      <c r="K57" s="1">
        <f>'DATOS MENSUALES'!E483</f>
        <v>1.0406534</v>
      </c>
      <c r="L57" s="1">
        <f>'DATOS MENSUALES'!E484</f>
        <v>0.4993479</v>
      </c>
      <c r="M57" s="1">
        <f>'DATOS MENSUALES'!E485</f>
        <v>0.288982</v>
      </c>
      <c r="N57" s="1">
        <f t="shared" si="26"/>
        <v>6.2496994</v>
      </c>
      <c r="O57" s="10"/>
      <c r="P57" s="60">
        <f t="shared" si="27"/>
        <v>0.10212173239952277</v>
      </c>
      <c r="Q57" s="60">
        <f t="shared" si="28"/>
        <v>0.0283942566934052</v>
      </c>
      <c r="R57" s="60">
        <f t="shared" si="29"/>
        <v>0.12481705523183173</v>
      </c>
      <c r="S57" s="60">
        <f t="shared" si="30"/>
        <v>-0.005266291026679661</v>
      </c>
      <c r="T57" s="60">
        <f t="shared" si="31"/>
        <v>-0.8220476533246798</v>
      </c>
      <c r="U57" s="60">
        <f t="shared" si="31"/>
        <v>-0.41326462865162483</v>
      </c>
      <c r="V57" s="60">
        <f t="shared" si="31"/>
        <v>-0.8348930159287422</v>
      </c>
      <c r="W57" s="60">
        <f t="shared" si="31"/>
        <v>-0.469686342486393</v>
      </c>
      <c r="X57" s="60">
        <f t="shared" si="31"/>
        <v>-0.5271154787351545</v>
      </c>
      <c r="Y57" s="60">
        <f t="shared" si="31"/>
        <v>0.018676206684652145</v>
      </c>
      <c r="Z57" s="60">
        <f t="shared" si="31"/>
        <v>0.0007775515303469918</v>
      </c>
      <c r="AA57" s="60">
        <f t="shared" si="31"/>
        <v>-6.238793681031787E-07</v>
      </c>
      <c r="AB57" s="60">
        <f t="shared" si="31"/>
        <v>-21.056081116114314</v>
      </c>
    </row>
    <row r="58" spans="1:28" ht="12.75">
      <c r="A58" s="12" t="s">
        <v>68</v>
      </c>
      <c r="B58" s="1">
        <f>'DATOS MENSUALES'!E486</f>
        <v>0.4279678</v>
      </c>
      <c r="C58" s="1">
        <f>'DATOS MENSUALES'!E487</f>
        <v>0.4173741</v>
      </c>
      <c r="D58" s="1">
        <f>'DATOS MENSUALES'!E488</f>
        <v>0.11223</v>
      </c>
      <c r="E58" s="1">
        <f>'DATOS MENSUALES'!E489</f>
        <v>0.0993472</v>
      </c>
      <c r="F58" s="1">
        <f>'DATOS MENSUALES'!E490</f>
        <v>0.25506</v>
      </c>
      <c r="G58" s="1">
        <f>'DATOS MENSUALES'!E491</f>
        <v>0.4069989</v>
      </c>
      <c r="H58" s="1">
        <f>'DATOS MENSUALES'!E492</f>
        <v>0.5618382</v>
      </c>
      <c r="I58" s="1">
        <f>'DATOS MENSUALES'!E493</f>
        <v>0.4844634</v>
      </c>
      <c r="J58" s="1">
        <f>'DATOS MENSUALES'!E494</f>
        <v>0.6696076</v>
      </c>
      <c r="K58" s="1">
        <f>'DATOS MENSUALES'!E495</f>
        <v>0.4365504</v>
      </c>
      <c r="L58" s="1">
        <f>'DATOS MENSUALES'!E496</f>
        <v>0.2530056</v>
      </c>
      <c r="M58" s="1">
        <f>'DATOS MENSUALES'!E497</f>
        <v>0.2767787</v>
      </c>
      <c r="N58" s="1">
        <f t="shared" si="26"/>
        <v>4.4012219</v>
      </c>
      <c r="O58" s="10"/>
      <c r="P58" s="60">
        <f t="shared" si="27"/>
        <v>-0.00017399088891716227</v>
      </c>
      <c r="Q58" s="60">
        <f t="shared" si="28"/>
        <v>-0.0013972728295614605</v>
      </c>
      <c r="R58" s="60">
        <f t="shared" si="29"/>
        <v>-0.11215725413779505</v>
      </c>
      <c r="S58" s="60">
        <f t="shared" si="30"/>
        <v>-0.20966368374217859</v>
      </c>
      <c r="T58" s="60">
        <f t="shared" si="31"/>
        <v>-0.33105939348602664</v>
      </c>
      <c r="U58" s="60">
        <f t="shared" si="31"/>
        <v>-0.2691144838367493</v>
      </c>
      <c r="V58" s="60">
        <f t="shared" si="31"/>
        <v>-0.09208727583865847</v>
      </c>
      <c r="W58" s="60">
        <f t="shared" si="31"/>
        <v>-0.30748703046729753</v>
      </c>
      <c r="X58" s="60">
        <f t="shared" si="31"/>
        <v>-0.05843032184895228</v>
      </c>
      <c r="Y58" s="60">
        <f t="shared" si="31"/>
        <v>-0.03888494643177971</v>
      </c>
      <c r="Z58" s="60">
        <f t="shared" si="31"/>
        <v>-0.0036798731610504774</v>
      </c>
      <c r="AA58" s="60">
        <f t="shared" si="31"/>
        <v>-8.931674845169524E-06</v>
      </c>
      <c r="AB58" s="60">
        <f t="shared" si="31"/>
        <v>-97.96296357710668</v>
      </c>
    </row>
    <row r="59" spans="1:28" ht="12.75">
      <c r="A59" s="12" t="s">
        <v>69</v>
      </c>
      <c r="B59" s="1">
        <f>'DATOS MENSUALES'!E498</f>
        <v>0.1811862</v>
      </c>
      <c r="C59" s="1">
        <f>'DATOS MENSUALES'!E499</f>
        <v>0.1438885</v>
      </c>
      <c r="D59" s="1">
        <f>'DATOS MENSUALES'!E500</f>
        <v>0.727907</v>
      </c>
      <c r="E59" s="1">
        <f>'DATOS MENSUALES'!E501</f>
        <v>0.7861192</v>
      </c>
      <c r="F59" s="1">
        <f>'DATOS MENSUALES'!E502</f>
        <v>1.789018</v>
      </c>
      <c r="G59" s="1">
        <f>'DATOS MENSUALES'!E503</f>
        <v>1.236614</v>
      </c>
      <c r="H59" s="1">
        <f>'DATOS MENSUALES'!E504</f>
        <v>0.7517952</v>
      </c>
      <c r="I59" s="1">
        <f>'DATOS MENSUALES'!E505</f>
        <v>1.0339029</v>
      </c>
      <c r="J59" s="1">
        <f>'DATOS MENSUALES'!E506</f>
        <v>0.7246119</v>
      </c>
      <c r="K59" s="1">
        <f>'DATOS MENSUALES'!E507</f>
        <v>0.381975</v>
      </c>
      <c r="L59" s="1">
        <f>'DATOS MENSUALES'!E508</f>
        <v>0.1581712</v>
      </c>
      <c r="M59" s="1">
        <f>'DATOS MENSUALES'!E509</f>
        <v>0.3125572</v>
      </c>
      <c r="N59" s="1">
        <f t="shared" si="26"/>
        <v>8.2277463</v>
      </c>
      <c r="O59" s="10"/>
      <c r="P59" s="60">
        <f t="shared" si="27"/>
        <v>-0.02771038914310042</v>
      </c>
      <c r="Q59" s="60">
        <f t="shared" si="28"/>
        <v>-0.05719202953104361</v>
      </c>
      <c r="R59" s="60">
        <f t="shared" si="29"/>
        <v>0.0023751587223640987</v>
      </c>
      <c r="S59" s="60">
        <f t="shared" si="30"/>
        <v>0.0007965279106808191</v>
      </c>
      <c r="T59" s="60">
        <f t="shared" si="31"/>
        <v>0.5973241980113317</v>
      </c>
      <c r="U59" s="60">
        <f t="shared" si="31"/>
        <v>0.006228697030920144</v>
      </c>
      <c r="V59" s="60">
        <f t="shared" si="31"/>
        <v>-0.017906885021034297</v>
      </c>
      <c r="W59" s="60">
        <f t="shared" si="31"/>
        <v>-0.001977446283642845</v>
      </c>
      <c r="X59" s="60">
        <f t="shared" si="31"/>
        <v>-0.0369387856614618</v>
      </c>
      <c r="Y59" s="60">
        <f t="shared" si="31"/>
        <v>-0.0608666849836822</v>
      </c>
      <c r="Z59" s="60">
        <f t="shared" si="31"/>
        <v>-0.01547948137232753</v>
      </c>
      <c r="AA59" s="60">
        <f t="shared" si="31"/>
        <v>3.3955842066369313E-06</v>
      </c>
      <c r="AB59" s="60">
        <f t="shared" si="31"/>
        <v>-0.4806577836089306</v>
      </c>
    </row>
    <row r="60" spans="1:28" ht="12.75">
      <c r="A60" s="12" t="s">
        <v>70</v>
      </c>
      <c r="B60" s="1">
        <f>'DATOS MENSUALES'!E510</f>
        <v>0.6548802</v>
      </c>
      <c r="C60" s="1">
        <f>'DATOS MENSUALES'!E511</f>
        <v>0.9061734</v>
      </c>
      <c r="D60" s="1">
        <f>'DATOS MENSUALES'!E512</f>
        <v>0.6484346</v>
      </c>
      <c r="E60" s="1">
        <f>'DATOS MENSUALES'!E513</f>
        <v>0.6432852</v>
      </c>
      <c r="F60" s="1">
        <f>'DATOS MENSUALES'!E514</f>
        <v>0.452634</v>
      </c>
      <c r="G60" s="1">
        <f>'DATOS MENSUALES'!E515</f>
        <v>0.3565943</v>
      </c>
      <c r="H60" s="1">
        <f>'DATOS MENSUALES'!E516</f>
        <v>0.8584362</v>
      </c>
      <c r="I60" s="1">
        <f>'DATOS MENSUALES'!E517</f>
        <v>0.8691874</v>
      </c>
      <c r="J60" s="1">
        <f>'DATOS MENSUALES'!E518</f>
        <v>1.0486528</v>
      </c>
      <c r="K60" s="1">
        <f>'DATOS MENSUALES'!E519</f>
        <v>0.6802041</v>
      </c>
      <c r="L60" s="1">
        <f>'DATOS MENSUALES'!E520</f>
        <v>0.873088</v>
      </c>
      <c r="M60" s="1">
        <f>'DATOS MENSUALES'!E521</f>
        <v>0.442764</v>
      </c>
      <c r="N60" s="1">
        <f t="shared" si="26"/>
        <v>8.4343342</v>
      </c>
      <c r="O60" s="10"/>
      <c r="P60" s="60">
        <f t="shared" si="27"/>
        <v>0.005007730234609075</v>
      </c>
      <c r="Q60" s="60">
        <f t="shared" si="28"/>
        <v>0.0535839515803114</v>
      </c>
      <c r="R60" s="60">
        <f t="shared" si="29"/>
        <v>0.0001570327203092489</v>
      </c>
      <c r="S60" s="60">
        <f t="shared" si="30"/>
        <v>-0.00012602819269833887</v>
      </c>
      <c r="T60" s="60">
        <f t="shared" si="31"/>
        <v>-0.12070540385874734</v>
      </c>
      <c r="U60" s="60">
        <f t="shared" si="31"/>
        <v>-0.3371937132973464</v>
      </c>
      <c r="V60" s="60">
        <f t="shared" si="31"/>
        <v>-0.003722466111466686</v>
      </c>
      <c r="W60" s="60">
        <f t="shared" si="31"/>
        <v>-0.02444763480902192</v>
      </c>
      <c r="X60" s="60">
        <f t="shared" si="31"/>
        <v>-7.283727981407048E-07</v>
      </c>
      <c r="Y60" s="60">
        <f t="shared" si="31"/>
        <v>-0.0008609982966551669</v>
      </c>
      <c r="Z60" s="60">
        <f t="shared" si="31"/>
        <v>0.10099633726630608</v>
      </c>
      <c r="AA60" s="60">
        <f t="shared" si="31"/>
        <v>0.0030636129875010894</v>
      </c>
      <c r="AB60" s="60">
        <f t="shared" si="31"/>
        <v>-0.1918435815241061</v>
      </c>
    </row>
    <row r="61" spans="1:28" ht="12.75">
      <c r="A61" s="12" t="s">
        <v>71</v>
      </c>
      <c r="B61" s="1">
        <f>'DATOS MENSUALES'!E522</f>
        <v>0.4648716</v>
      </c>
      <c r="C61" s="1">
        <f>'DATOS MENSUALES'!E523</f>
        <v>0.3538466</v>
      </c>
      <c r="D61" s="1">
        <f>'DATOS MENSUALES'!E524</f>
        <v>0.588588</v>
      </c>
      <c r="E61" s="1">
        <f>'DATOS MENSUALES'!E525</f>
        <v>0.4572645</v>
      </c>
      <c r="F61" s="1">
        <f>'DATOS MENSUALES'!E526</f>
        <v>0.4624282</v>
      </c>
      <c r="G61" s="1">
        <f>'DATOS MENSUALES'!E527</f>
        <v>0.2252832</v>
      </c>
      <c r="H61" s="1">
        <f>'DATOS MENSUALES'!E528</f>
        <v>0.6184245</v>
      </c>
      <c r="I61" s="1">
        <f>'DATOS MENSUALES'!E529</f>
        <v>0.2972515</v>
      </c>
      <c r="J61" s="1">
        <f>'DATOS MENSUALES'!E530</f>
        <v>0.793632</v>
      </c>
      <c r="K61" s="1">
        <f>'DATOS MENSUALES'!E531</f>
        <v>0.9297519</v>
      </c>
      <c r="L61" s="1">
        <f>'DATOS MENSUALES'!E532</f>
        <v>0.466368</v>
      </c>
      <c r="M61" s="1">
        <f>'DATOS MENSUALES'!E533</f>
        <v>0.2410645</v>
      </c>
      <c r="N61" s="1">
        <f t="shared" si="26"/>
        <v>5.8987745</v>
      </c>
      <c r="O61" s="10"/>
      <c r="P61" s="60">
        <f t="shared" si="27"/>
        <v>-6.775868370237351E-06</v>
      </c>
      <c r="Q61" s="60">
        <f t="shared" si="28"/>
        <v>-0.0053891706804050955</v>
      </c>
      <c r="R61" s="60">
        <f t="shared" si="29"/>
        <v>-2.0495587472784429E-07</v>
      </c>
      <c r="S61" s="60">
        <f t="shared" si="30"/>
        <v>-0.013170576237647166</v>
      </c>
      <c r="T61" s="60">
        <f t="shared" si="31"/>
        <v>-0.11367026372667258</v>
      </c>
      <c r="U61" s="60">
        <f t="shared" si="31"/>
        <v>-0.566304601249802</v>
      </c>
      <c r="V61" s="60">
        <f t="shared" si="31"/>
        <v>-0.06162620068427212</v>
      </c>
      <c r="W61" s="60">
        <f t="shared" si="31"/>
        <v>-0.6408787519560324</v>
      </c>
      <c r="X61" s="60">
        <f t="shared" si="31"/>
        <v>-0.018403553466072448</v>
      </c>
      <c r="Y61" s="60">
        <f t="shared" si="31"/>
        <v>0.0036818102330032788</v>
      </c>
      <c r="Z61" s="60">
        <f t="shared" si="31"/>
        <v>0.00020512138720368673</v>
      </c>
      <c r="AA61" s="60">
        <f t="shared" si="31"/>
        <v>-0.00018000100358112907</v>
      </c>
      <c r="AB61" s="60">
        <f t="shared" si="31"/>
        <v>-30.147099884233416</v>
      </c>
    </row>
    <row r="62" spans="1:28" ht="12.75">
      <c r="A62" s="12" t="s">
        <v>72</v>
      </c>
      <c r="B62" s="1">
        <f>'DATOS MENSUALES'!E534</f>
        <v>0.282316</v>
      </c>
      <c r="C62" s="1">
        <f>'DATOS MENSUALES'!E535</f>
        <v>0.7268384</v>
      </c>
      <c r="D62" s="1">
        <f>'DATOS MENSUALES'!E536</f>
        <v>0.6272214</v>
      </c>
      <c r="E62" s="1">
        <f>'DATOS MENSUALES'!E537</f>
        <v>0.7315296</v>
      </c>
      <c r="F62" s="1">
        <f>'DATOS MENSUALES'!E538</f>
        <v>0.5702592</v>
      </c>
      <c r="G62" s="1">
        <f>'DATOS MENSUALES'!E539</f>
        <v>2.5393134</v>
      </c>
      <c r="H62" s="1">
        <f>'DATOS MENSUALES'!E540</f>
        <v>1.7030736</v>
      </c>
      <c r="I62" s="1">
        <f>'DATOS MENSUALES'!E541</f>
        <v>2.8070924</v>
      </c>
      <c r="J62" s="1">
        <f>'DATOS MENSUALES'!E542</f>
        <v>1.8552091</v>
      </c>
      <c r="K62" s="1">
        <f>'DATOS MENSUALES'!E543</f>
        <v>1.4368298</v>
      </c>
      <c r="L62" s="1">
        <f>'DATOS MENSUALES'!E544</f>
        <v>0.8171338</v>
      </c>
      <c r="M62" s="1">
        <f>'DATOS MENSUALES'!E545</f>
        <v>0.4280504</v>
      </c>
      <c r="N62" s="1">
        <f t="shared" si="26"/>
        <v>14.5248671</v>
      </c>
      <c r="O62" s="10"/>
      <c r="P62" s="60">
        <f t="shared" si="27"/>
        <v>-0.008178738130589036</v>
      </c>
      <c r="Q62" s="60">
        <f t="shared" si="28"/>
        <v>0.007723421086243674</v>
      </c>
      <c r="R62" s="60">
        <f t="shared" si="29"/>
        <v>3.5086069984165526E-05</v>
      </c>
      <c r="S62" s="60">
        <f t="shared" si="30"/>
        <v>5.533980075760724E-05</v>
      </c>
      <c r="T62" s="60">
        <f t="shared" si="31"/>
        <v>-0.053404521486928966</v>
      </c>
      <c r="U62" s="60">
        <f t="shared" si="31"/>
        <v>3.28596198922661</v>
      </c>
      <c r="V62" s="60">
        <f t="shared" si="31"/>
        <v>0.328019265249065</v>
      </c>
      <c r="W62" s="60">
        <f t="shared" si="31"/>
        <v>4.473144266501253</v>
      </c>
      <c r="X62" s="60">
        <f t="shared" si="31"/>
        <v>0.5073273402832914</v>
      </c>
      <c r="Y62" s="60">
        <f t="shared" si="31"/>
        <v>0.2894502400644243</v>
      </c>
      <c r="Z62" s="60">
        <f t="shared" si="31"/>
        <v>0.06879052984234213</v>
      </c>
      <c r="AA62" s="60">
        <f t="shared" si="31"/>
        <v>0.002223655288404432</v>
      </c>
      <c r="AB62" s="60">
        <f t="shared" si="31"/>
        <v>167.62956251603003</v>
      </c>
    </row>
    <row r="63" spans="1:28" ht="12.75">
      <c r="A63" s="12" t="s">
        <v>73</v>
      </c>
      <c r="B63" s="1">
        <f>'DATOS MENSUALES'!E546</f>
        <v>0.2165155</v>
      </c>
      <c r="C63" s="1">
        <f>'DATOS MENSUALES'!E547</f>
        <v>0.40488</v>
      </c>
      <c r="D63" s="1">
        <f>'DATOS MENSUALES'!E548</f>
        <v>0.866289</v>
      </c>
      <c r="E63" s="1">
        <f>'DATOS MENSUALES'!E549</f>
        <v>0.468198</v>
      </c>
      <c r="F63" s="1">
        <f>'DATOS MENSUALES'!E550</f>
        <v>0.908206</v>
      </c>
      <c r="G63" s="1">
        <f>'DATOS MENSUALES'!E551</f>
        <v>0.3727876</v>
      </c>
      <c r="H63" s="1">
        <f>'DATOS MENSUALES'!E552</f>
        <v>1.148</v>
      </c>
      <c r="I63" s="1">
        <f>'DATOS MENSUALES'!E553</f>
        <v>0.2783056</v>
      </c>
      <c r="J63" s="1">
        <f>'DATOS MENSUALES'!E554</f>
        <v>1.0881894</v>
      </c>
      <c r="K63" s="1">
        <f>'DATOS MENSUALES'!E555</f>
        <v>0.620312</v>
      </c>
      <c r="L63" s="1">
        <f>'DATOS MENSUALES'!E556</f>
        <v>0.299964</v>
      </c>
      <c r="M63" s="1">
        <f>'DATOS MENSUALES'!E557</f>
        <v>0.227328</v>
      </c>
      <c r="N63" s="1">
        <f t="shared" si="26"/>
        <v>6.8989751</v>
      </c>
      <c r="O63" s="10"/>
      <c r="P63" s="60">
        <f t="shared" si="27"/>
        <v>-0.01909390011029175</v>
      </c>
      <c r="Q63" s="60">
        <f t="shared" si="28"/>
        <v>-0.00192004668391896</v>
      </c>
      <c r="R63" s="60">
        <f t="shared" si="29"/>
        <v>0.02008041047010791</v>
      </c>
      <c r="S63" s="60">
        <f t="shared" si="30"/>
        <v>-0.011424666429153435</v>
      </c>
      <c r="T63" s="60">
        <f t="shared" si="31"/>
        <v>-5.766910476139282E-05</v>
      </c>
      <c r="U63" s="60">
        <f t="shared" si="31"/>
        <v>-0.3142022599905135</v>
      </c>
      <c r="V63" s="60">
        <f t="shared" si="31"/>
        <v>0.0024376648957958294</v>
      </c>
      <c r="W63" s="60">
        <f t="shared" si="31"/>
        <v>-0.6840633577010875</v>
      </c>
      <c r="X63" s="60">
        <f t="shared" si="31"/>
        <v>2.8482112191406155E-05</v>
      </c>
      <c r="Y63" s="60">
        <f t="shared" si="31"/>
        <v>-0.003725730256423738</v>
      </c>
      <c r="Z63" s="60">
        <f t="shared" si="31"/>
        <v>-0.0012398258978301648</v>
      </c>
      <c r="AA63" s="60">
        <f t="shared" si="31"/>
        <v>-0.00034593017457234485</v>
      </c>
      <c r="AB63" s="60">
        <f t="shared" si="31"/>
        <v>-9.422036901127429</v>
      </c>
    </row>
    <row r="64" spans="1:28" ht="12.75">
      <c r="A64" s="12" t="s">
        <v>74</v>
      </c>
      <c r="B64" s="1">
        <f>'DATOS MENSUALES'!E558</f>
        <v>0.2783295</v>
      </c>
      <c r="C64" s="1">
        <f>'DATOS MENSUALES'!E559</f>
        <v>0.4157794</v>
      </c>
      <c r="D64" s="1">
        <f>'DATOS MENSUALES'!E560</f>
        <v>0.3648509</v>
      </c>
      <c r="E64" s="1">
        <f>'DATOS MENSUALES'!E561</f>
        <v>0.2041074</v>
      </c>
      <c r="F64" s="1">
        <f>'DATOS MENSUALES'!E562</f>
        <v>0.413824</v>
      </c>
      <c r="G64" s="1">
        <f>'DATOS MENSUALES'!E563</f>
        <v>0.5453448</v>
      </c>
      <c r="H64" s="1">
        <f>'DATOS MENSUALES'!E564</f>
        <v>0.751431</v>
      </c>
      <c r="I64" s="1">
        <f>'DATOS MENSUALES'!E565</f>
        <v>1.070328</v>
      </c>
      <c r="J64" s="1">
        <f>'DATOS MENSUALES'!E566</f>
        <v>0.6193332</v>
      </c>
      <c r="K64" s="1">
        <f>'DATOS MENSUALES'!E567</f>
        <v>0.4271599</v>
      </c>
      <c r="L64" s="1">
        <f>'DATOS MENSUALES'!E568</f>
        <v>0.551322</v>
      </c>
      <c r="M64" s="1">
        <f>'DATOS MENSUALES'!E569</f>
        <v>0.3446088</v>
      </c>
      <c r="N64" s="1">
        <f t="shared" si="26"/>
        <v>5.986418899999999</v>
      </c>
      <c r="O64" s="10"/>
      <c r="P64" s="60">
        <f t="shared" si="27"/>
        <v>-0.008673886407945506</v>
      </c>
      <c r="Q64" s="60">
        <f t="shared" si="28"/>
        <v>-0.0014579233583990451</v>
      </c>
      <c r="R64" s="60">
        <f t="shared" si="29"/>
        <v>-0.012108857176614415</v>
      </c>
      <c r="S64" s="60">
        <f t="shared" si="30"/>
        <v>-0.11715593785569062</v>
      </c>
      <c r="T64" s="60">
        <f t="shared" si="31"/>
        <v>-0.15143393762368035</v>
      </c>
      <c r="U64" s="60">
        <f t="shared" si="31"/>
        <v>-0.13053767973452987</v>
      </c>
      <c r="V64" s="60">
        <f t="shared" si="31"/>
        <v>-0.017981773037652124</v>
      </c>
      <c r="W64" s="60">
        <f t="shared" si="31"/>
        <v>-0.000707148292635129</v>
      </c>
      <c r="X64" s="60">
        <f t="shared" si="31"/>
        <v>-0.08421025819777166</v>
      </c>
      <c r="Y64" s="60">
        <f t="shared" si="31"/>
        <v>-0.04220883510787592</v>
      </c>
      <c r="Z64" s="60">
        <f t="shared" si="31"/>
        <v>0.0029815893716626973</v>
      </c>
      <c r="AA64" s="60">
        <f t="shared" si="31"/>
        <v>0.00010436758430699694</v>
      </c>
      <c r="AB64" s="60">
        <f t="shared" si="31"/>
        <v>-27.671264747192385</v>
      </c>
    </row>
    <row r="65" spans="1:28" ht="12.75">
      <c r="A65" s="12" t="s">
        <v>75</v>
      </c>
      <c r="B65" s="1">
        <f>'DATOS MENSUALES'!E570</f>
        <v>0.5538274</v>
      </c>
      <c r="C65" s="1">
        <f>'DATOS MENSUALES'!E571</f>
        <v>0.4157799</v>
      </c>
      <c r="D65" s="1">
        <f>'DATOS MENSUALES'!E572</f>
        <v>0.1119143</v>
      </c>
      <c r="E65" s="1">
        <f>'DATOS MENSUALES'!E573</f>
        <v>0.3303984</v>
      </c>
      <c r="F65" s="1">
        <f>'DATOS MENSUALES'!E574</f>
        <v>0.7645144</v>
      </c>
      <c r="G65" s="1">
        <f>'DATOS MENSUALES'!E575</f>
        <v>0.4528475</v>
      </c>
      <c r="H65" s="1">
        <f>'DATOS MENSUALES'!E576</f>
        <v>0.872344</v>
      </c>
      <c r="I65" s="1">
        <f>'DATOS MENSUALES'!E577</f>
        <v>1.1900828</v>
      </c>
      <c r="J65" s="1">
        <f>'DATOS MENSUALES'!E578</f>
        <v>1.292265</v>
      </c>
      <c r="K65" s="1">
        <f>'DATOS MENSUALES'!E579</f>
        <v>0.8374289</v>
      </c>
      <c r="L65" s="1">
        <f>'DATOS MENSUALES'!E580</f>
        <v>0.643848</v>
      </c>
      <c r="M65" s="1">
        <f>'DATOS MENSUALES'!E581</f>
        <v>0.3067321</v>
      </c>
      <c r="N65" s="1">
        <f t="shared" si="26"/>
        <v>7.7719827</v>
      </c>
      <c r="O65" s="10"/>
      <c r="P65" s="60">
        <f t="shared" si="27"/>
        <v>0.0003434834560558325</v>
      </c>
      <c r="Q65" s="60">
        <f t="shared" si="28"/>
        <v>-0.0014579040722372083</v>
      </c>
      <c r="R65" s="60">
        <f t="shared" si="29"/>
        <v>-0.11237766433772806</v>
      </c>
      <c r="S65" s="60">
        <f t="shared" si="30"/>
        <v>-0.04784144450424419</v>
      </c>
      <c r="T65" s="60">
        <f t="shared" si="31"/>
        <v>-0.006061082530465956</v>
      </c>
      <c r="U65" s="60">
        <f t="shared" si="31"/>
        <v>-0.21575649265416919</v>
      </c>
      <c r="V65" s="60">
        <f t="shared" si="31"/>
        <v>-0.0028075562969369604</v>
      </c>
      <c r="W65" s="60">
        <f t="shared" si="31"/>
        <v>2.883047404187781E-05</v>
      </c>
      <c r="X65" s="60">
        <f t="shared" si="31"/>
        <v>0.012914158537662212</v>
      </c>
      <c r="Y65" s="60">
        <f t="shared" si="31"/>
        <v>0.00023938084562258698</v>
      </c>
      <c r="Z65" s="60">
        <f t="shared" si="31"/>
        <v>0.013220481585810516</v>
      </c>
      <c r="AA65" s="60">
        <f t="shared" si="31"/>
        <v>7.800430252183588E-07</v>
      </c>
      <c r="AB65" s="60">
        <f t="shared" si="31"/>
        <v>-1.9024507242880104</v>
      </c>
    </row>
    <row r="66" spans="1:28" ht="12.75">
      <c r="A66" s="12" t="s">
        <v>76</v>
      </c>
      <c r="B66" s="1">
        <f>'DATOS MENSUALES'!E582</f>
        <v>0.2507216</v>
      </c>
      <c r="C66" s="1">
        <f>'DATOS MENSUALES'!E583</f>
        <v>0.1624821</v>
      </c>
      <c r="D66" s="1">
        <f>'DATOS MENSUALES'!E584</f>
        <v>0.128097</v>
      </c>
      <c r="E66" s="1">
        <f>'DATOS MENSUALES'!E585</f>
        <v>0.0308505</v>
      </c>
      <c r="F66" s="1">
        <f>'DATOS MENSUALES'!E586</f>
        <v>0.5044858</v>
      </c>
      <c r="G66" s="1">
        <f>'DATOS MENSUALES'!E587</f>
        <v>0.2719774</v>
      </c>
      <c r="H66" s="1">
        <f>'DATOS MENSUALES'!E588</f>
        <v>0.2770976</v>
      </c>
      <c r="I66" s="1">
        <f>'DATOS MENSUALES'!E589</f>
        <v>0.9821575</v>
      </c>
      <c r="J66" s="1">
        <f>'DATOS MENSUALES'!E590</f>
        <v>0.5479614</v>
      </c>
      <c r="K66" s="1">
        <f>'DATOS MENSUALES'!E591</f>
        <v>0.5555403</v>
      </c>
      <c r="L66" s="1">
        <f>'DATOS MENSUALES'!E592</f>
        <v>0.2335495</v>
      </c>
      <c r="M66" s="1">
        <f>'DATOS MENSUALES'!E593</f>
        <v>0.0079148</v>
      </c>
      <c r="N66" s="1">
        <f t="shared" si="26"/>
        <v>3.9528355</v>
      </c>
      <c r="O66" s="10"/>
      <c r="P66" s="60">
        <f t="shared" si="27"/>
        <v>-0.012661218164067725</v>
      </c>
      <c r="Q66" s="60">
        <f t="shared" si="28"/>
        <v>-0.049304984973384765</v>
      </c>
      <c r="R66" s="60">
        <f t="shared" si="29"/>
        <v>-0.10144698795736316</v>
      </c>
      <c r="S66" s="60">
        <f t="shared" si="30"/>
        <v>-0.2908694384218115</v>
      </c>
      <c r="T66" s="60">
        <f t="shared" si="31"/>
        <v>-0.08655924322572402</v>
      </c>
      <c r="U66" s="60">
        <f t="shared" si="31"/>
        <v>-0.47572939675829806</v>
      </c>
      <c r="V66" s="60">
        <f t="shared" si="31"/>
        <v>-0.39920696511760556</v>
      </c>
      <c r="W66" s="60">
        <f t="shared" si="31"/>
        <v>-0.0055699049167651955</v>
      </c>
      <c r="X66" s="60">
        <f t="shared" si="31"/>
        <v>-0.13240833295334897</v>
      </c>
      <c r="Y66" s="60">
        <f t="shared" si="31"/>
        <v>-0.010618614832826091</v>
      </c>
      <c r="Z66" s="60">
        <f t="shared" si="31"/>
        <v>-0.005253793076578688</v>
      </c>
      <c r="AA66" s="60">
        <f t="shared" si="31"/>
        <v>-0.02429123012735885</v>
      </c>
      <c r="AB66" s="60">
        <f t="shared" si="31"/>
        <v>-129.41921591592885</v>
      </c>
    </row>
    <row r="67" spans="1:28" ht="12.75">
      <c r="A67" s="12" t="s">
        <v>77</v>
      </c>
      <c r="B67" s="1">
        <f>'DATOS MENSUALES'!E594</f>
        <v>0.0366876</v>
      </c>
      <c r="C67" s="1">
        <f>'DATOS MENSUALES'!E595</f>
        <v>0.4723354</v>
      </c>
      <c r="D67" s="1">
        <f>'DATOS MENSUALES'!E596</f>
        <v>1.3910318</v>
      </c>
      <c r="E67" s="1">
        <f>'DATOS MENSUALES'!E597</f>
        <v>1.1235528</v>
      </c>
      <c r="F67" s="1">
        <f>'DATOS MENSUALES'!E598</f>
        <v>0.41488</v>
      </c>
      <c r="G67" s="1">
        <f>'DATOS MENSUALES'!E599</f>
        <v>0.6037746</v>
      </c>
      <c r="H67" s="1">
        <f>'DATOS MENSUALES'!E600</f>
        <v>0.477465</v>
      </c>
      <c r="I67" s="1">
        <f>'DATOS MENSUALES'!E601</f>
        <v>0.485541</v>
      </c>
      <c r="J67" s="1">
        <f>'DATOS MENSUALES'!E602</f>
        <v>0.6699132</v>
      </c>
      <c r="K67" s="1">
        <f>'DATOS MENSUALES'!E603</f>
        <v>0.4852209</v>
      </c>
      <c r="L67" s="1">
        <f>'DATOS MENSUALES'!E604</f>
        <v>0.242317</v>
      </c>
      <c r="M67" s="1">
        <f>'DATOS MENSUALES'!E605</f>
        <v>0.0779824</v>
      </c>
      <c r="N67" s="1">
        <f t="shared" si="26"/>
        <v>6.480701699999999</v>
      </c>
      <c r="O67" s="10"/>
      <c r="P67" s="60">
        <f t="shared" si="27"/>
        <v>-0.08937873342777693</v>
      </c>
      <c r="Q67" s="60">
        <f t="shared" si="28"/>
        <v>-0.00018358850033319045</v>
      </c>
      <c r="R67" s="60">
        <f t="shared" si="29"/>
        <v>0.5054004411267652</v>
      </c>
      <c r="S67" s="60">
        <f t="shared" si="30"/>
        <v>0.0795796222445524</v>
      </c>
      <c r="T67" s="60">
        <f t="shared" si="31"/>
        <v>-0.1505356681960141</v>
      </c>
      <c r="U67" s="60">
        <f t="shared" si="31"/>
        <v>-0.09042655445908158</v>
      </c>
      <c r="V67" s="60">
        <f t="shared" si="31"/>
        <v>-0.15394898747414465</v>
      </c>
      <c r="W67" s="60">
        <f t="shared" si="31"/>
        <v>-0.3060166271206381</v>
      </c>
      <c r="X67" s="60">
        <f t="shared" si="31"/>
        <v>-0.05829238147888733</v>
      </c>
      <c r="Y67" s="60">
        <f t="shared" si="31"/>
        <v>-0.02441848969228058</v>
      </c>
      <c r="Z67" s="60">
        <f t="shared" si="31"/>
        <v>-0.004498308900436504</v>
      </c>
      <c r="AA67" s="60">
        <f t="shared" si="31"/>
        <v>-0.010581978962554469</v>
      </c>
      <c r="AB67" s="60">
        <f t="shared" si="31"/>
        <v>-16.201491041489618</v>
      </c>
    </row>
    <row r="68" spans="1:28" ht="12.75">
      <c r="A68" s="12" t="s">
        <v>78</v>
      </c>
      <c r="B68" s="1">
        <f>'DATOS MENSUALES'!E606</f>
        <v>0.5531802</v>
      </c>
      <c r="C68" s="1">
        <f>'DATOS MENSUALES'!E607</f>
        <v>0.3980013</v>
      </c>
      <c r="D68" s="1">
        <f>'DATOS MENSUALES'!E608</f>
        <v>0.5086172</v>
      </c>
      <c r="E68" s="1">
        <f>'DATOS MENSUALES'!E609</f>
        <v>0.397969</v>
      </c>
      <c r="F68" s="1">
        <f>'DATOS MENSUALES'!E610</f>
        <v>0.6197248</v>
      </c>
      <c r="G68" s="1">
        <f>'DATOS MENSUALES'!E611</f>
        <v>0.128469</v>
      </c>
      <c r="H68" s="1">
        <f>'DATOS MENSUALES'!E612</f>
        <v>1.1892622</v>
      </c>
      <c r="I68" s="1">
        <f>'DATOS MENSUALES'!E613</f>
        <v>1.11276</v>
      </c>
      <c r="J68" s="1">
        <f>'DATOS MENSUALES'!E614</f>
        <v>0.7063007</v>
      </c>
      <c r="K68" s="1">
        <f>'DATOS MENSUALES'!E615</f>
        <v>0.550857</v>
      </c>
      <c r="L68" s="1">
        <f>'DATOS MENSUALES'!E616</f>
        <v>0.2346042</v>
      </c>
      <c r="M68" s="1">
        <f>'DATOS MENSUALES'!E617</f>
        <v>0.1830633</v>
      </c>
      <c r="N68" s="1">
        <f t="shared" si="26"/>
        <v>6.582808899999999</v>
      </c>
      <c r="O68" s="10"/>
      <c r="P68" s="60">
        <f t="shared" si="27"/>
        <v>0.00033404841082460923</v>
      </c>
      <c r="Q68" s="60">
        <f t="shared" si="28"/>
        <v>-0.0022568032473295196</v>
      </c>
      <c r="R68" s="60">
        <f t="shared" si="29"/>
        <v>-0.0006331039270269501</v>
      </c>
      <c r="S68" s="60">
        <f t="shared" si="30"/>
        <v>-0.025790802251595756</v>
      </c>
      <c r="T68" s="60">
        <f t="shared" si="31"/>
        <v>-0.035003076074340465</v>
      </c>
      <c r="U68" s="60">
        <f t="shared" si="31"/>
        <v>-0.7892808323222666</v>
      </c>
      <c r="V68" s="60">
        <f t="shared" si="31"/>
        <v>0.005437435862051347</v>
      </c>
      <c r="W68" s="60">
        <f t="shared" si="31"/>
        <v>-0.00010158356669163267</v>
      </c>
      <c r="X68" s="60">
        <f t="shared" si="31"/>
        <v>-0.04337286264884881</v>
      </c>
      <c r="Y68" s="60">
        <f t="shared" si="31"/>
        <v>-0.011311943698654507</v>
      </c>
      <c r="Z68" s="60">
        <f t="shared" si="31"/>
        <v>-0.005158748356158382</v>
      </c>
      <c r="AA68" s="60">
        <f t="shared" si="31"/>
        <v>-0.0014996872000153478</v>
      </c>
      <c r="AB68" s="60">
        <f t="shared" si="31"/>
        <v>-14.318254480938291</v>
      </c>
    </row>
    <row r="69" spans="1:28" ht="12.75">
      <c r="A69" s="12" t="s">
        <v>79</v>
      </c>
      <c r="B69" s="1">
        <f>'DATOS MENSUALES'!E618</f>
        <v>0.5004879</v>
      </c>
      <c r="C69" s="1">
        <f>'DATOS MENSUALES'!E619</f>
        <v>0.4681452</v>
      </c>
      <c r="D69" s="1">
        <f>'DATOS MENSUALES'!E620</f>
        <v>0.1057</v>
      </c>
      <c r="E69" s="1">
        <f>'DATOS MENSUALES'!E621</f>
        <v>0.488556</v>
      </c>
      <c r="F69" s="1">
        <f>'DATOS MENSUALES'!E622</f>
        <v>0.3585718</v>
      </c>
      <c r="G69" s="1">
        <f>'DATOS MENSUALES'!E623</f>
        <v>0.5568878</v>
      </c>
      <c r="H69" s="1">
        <f>'DATOS MENSUALES'!E624</f>
        <v>0.4597472</v>
      </c>
      <c r="I69" s="1">
        <f>'DATOS MENSUALES'!E625</f>
        <v>0.2578611</v>
      </c>
      <c r="J69" s="1">
        <f>'DATOS MENSUALES'!E626</f>
        <v>0.7277382</v>
      </c>
      <c r="K69" s="1">
        <f>'DATOS MENSUALES'!E627</f>
        <v>0.6377347</v>
      </c>
      <c r="L69" s="1">
        <f>'DATOS MENSUALES'!E628</f>
        <v>0.285437</v>
      </c>
      <c r="M69" s="1">
        <f>'DATOS MENSUALES'!E629</f>
        <v>0.1810445</v>
      </c>
      <c r="N69" s="1">
        <f t="shared" si="26"/>
        <v>5.027911399999999</v>
      </c>
      <c r="O69" s="10"/>
      <c r="P69" s="60">
        <f t="shared" si="27"/>
        <v>4.6519203598654146E-06</v>
      </c>
      <c r="Q69" s="60">
        <f t="shared" si="28"/>
        <v>-0.0002272613912454441</v>
      </c>
      <c r="R69" s="60">
        <f t="shared" si="29"/>
        <v>-0.11677524793194809</v>
      </c>
      <c r="S69" s="60">
        <f t="shared" si="30"/>
        <v>-0.008598231688791591</v>
      </c>
      <c r="T69" s="60">
        <f t="shared" si="31"/>
        <v>-0.20357683686561662</v>
      </c>
      <c r="U69" s="60">
        <f t="shared" si="31"/>
        <v>-0.12182782773546136</v>
      </c>
      <c r="V69" s="60">
        <f t="shared" si="31"/>
        <v>-0.1697272923080917</v>
      </c>
      <c r="W69" s="60">
        <f t="shared" si="31"/>
        <v>-0.7327937538213577</v>
      </c>
      <c r="X69" s="60">
        <f t="shared" si="31"/>
        <v>-0.035908264002711125</v>
      </c>
      <c r="Y69" s="60">
        <f t="shared" si="31"/>
        <v>-0.0026054578491469358</v>
      </c>
      <c r="Z69" s="60">
        <f t="shared" si="31"/>
        <v>-0.0018138696881086626</v>
      </c>
      <c r="AA69" s="60">
        <f t="shared" si="31"/>
        <v>-0.001580445191202079</v>
      </c>
      <c r="AB69" s="60">
        <f t="shared" si="31"/>
        <v>-63.19536015425624</v>
      </c>
    </row>
    <row r="70" spans="1:28" ht="12.75">
      <c r="A70" s="12" t="s">
        <v>80</v>
      </c>
      <c r="B70" s="1">
        <f>'DATOS MENSUALES'!E630</f>
        <v>0.8727225</v>
      </c>
      <c r="C70" s="1">
        <f>'DATOS MENSUALES'!E631</f>
        <v>0.4638926</v>
      </c>
      <c r="D70" s="1">
        <f>'DATOS MENSUALES'!E632</f>
        <v>0.4762527</v>
      </c>
      <c r="E70" s="1">
        <f>'DATOS MENSUALES'!E633</f>
        <v>0.6887565</v>
      </c>
      <c r="F70" s="1">
        <f>'DATOS MENSUALES'!E634</f>
        <v>0.5582007</v>
      </c>
      <c r="G70" s="1">
        <f>'DATOS MENSUALES'!E635</f>
        <v>0.354568</v>
      </c>
      <c r="H70" s="1">
        <f>'DATOS MENSUALES'!E636</f>
        <v>0.6266596</v>
      </c>
      <c r="I70" s="1">
        <f>'DATOS MENSUALES'!E637</f>
        <v>1.4160852</v>
      </c>
      <c r="J70" s="1">
        <f>'DATOS MENSUALES'!E638</f>
        <v>1.199184</v>
      </c>
      <c r="K70" s="1">
        <f>'DATOS MENSUALES'!E639</f>
        <v>0.7280774</v>
      </c>
      <c r="L70" s="1">
        <f>'DATOS MENSUALES'!E640</f>
        <v>0.204742</v>
      </c>
      <c r="M70" s="1">
        <f>'DATOS MENSUALES'!E641</f>
        <v>0.1048</v>
      </c>
      <c r="N70" s="1">
        <f t="shared" si="26"/>
        <v>7.6939412</v>
      </c>
      <c r="O70" s="10"/>
      <c r="P70" s="60">
        <f t="shared" si="27"/>
        <v>0.0588311773371292</v>
      </c>
      <c r="Q70" s="60">
        <f t="shared" si="28"/>
        <v>-0.00027816000363198843</v>
      </c>
      <c r="R70" s="60">
        <f t="shared" si="29"/>
        <v>-0.0016527105274519352</v>
      </c>
      <c r="S70" s="60">
        <f t="shared" si="30"/>
        <v>-1.0154808377291194E-07</v>
      </c>
      <c r="T70" s="60">
        <f t="shared" si="31"/>
        <v>-0.058700735632555415</v>
      </c>
      <c r="U70" s="60">
        <f t="shared" si="31"/>
        <v>-0.3401472454176406</v>
      </c>
      <c r="V70" s="60">
        <f t="shared" si="31"/>
        <v>-0.05785151237768952</v>
      </c>
      <c r="W70" s="60">
        <f t="shared" si="31"/>
        <v>0.016908415827197373</v>
      </c>
      <c r="X70" s="60">
        <f t="shared" si="31"/>
        <v>0.0028351780235100267</v>
      </c>
      <c r="Y70" s="60">
        <f t="shared" si="31"/>
        <v>-0.00010555782300425633</v>
      </c>
      <c r="Z70" s="60">
        <f t="shared" si="31"/>
        <v>-0.008322315737296386</v>
      </c>
      <c r="AA70" s="60">
        <f t="shared" si="31"/>
        <v>-0.007158567200388497</v>
      </c>
      <c r="AB70" s="60">
        <f t="shared" si="31"/>
        <v>-2.2850303963314906</v>
      </c>
    </row>
    <row r="71" spans="1:28" ht="12.75">
      <c r="A71" s="12" t="s">
        <v>81</v>
      </c>
      <c r="B71" s="1">
        <f>'DATOS MENSUALES'!E642</f>
        <v>1.1894912</v>
      </c>
      <c r="C71" s="1">
        <f>'DATOS MENSUALES'!E643</f>
        <v>0.7327192</v>
      </c>
      <c r="D71" s="1">
        <f>'DATOS MENSUALES'!E644</f>
        <v>0.6387478</v>
      </c>
      <c r="E71" s="1">
        <f>'DATOS MENSUALES'!E645</f>
        <v>0.0894761</v>
      </c>
      <c r="F71" s="1">
        <f>'DATOS MENSUALES'!E646</f>
        <v>2.198676</v>
      </c>
      <c r="G71" s="1">
        <f>'DATOS MENSUALES'!E647</f>
        <v>1.3769936</v>
      </c>
      <c r="H71" s="1">
        <f>'DATOS MENSUALES'!E648</f>
        <v>1.2111888</v>
      </c>
      <c r="I71" s="1">
        <f>'DATOS MENSUALES'!E649</f>
        <v>0.9331337</v>
      </c>
      <c r="J71" s="1">
        <f>'DATOS MENSUALES'!E650</f>
        <v>1.3075712</v>
      </c>
      <c r="K71" s="1">
        <f>'DATOS MENSUALES'!E651</f>
        <v>0.910644</v>
      </c>
      <c r="L71" s="1">
        <f>'DATOS MENSUALES'!E652</f>
        <v>0.5318044</v>
      </c>
      <c r="M71" s="1">
        <f>'DATOS MENSUALES'!E653</f>
        <v>0.4665696</v>
      </c>
      <c r="N71" s="1">
        <f t="shared" si="26"/>
        <v>11.587015599999999</v>
      </c>
      <c r="O71" s="10"/>
      <c r="P71" s="60">
        <f t="shared" si="27"/>
        <v>0.3514424431463103</v>
      </c>
      <c r="Q71" s="60">
        <f t="shared" si="28"/>
        <v>0.008433468570385808</v>
      </c>
      <c r="R71" s="60">
        <f t="shared" si="29"/>
        <v>8.672567530653947E-05</v>
      </c>
      <c r="S71" s="60">
        <f t="shared" si="30"/>
        <v>-0.2202895701367283</v>
      </c>
      <c r="T71" s="60">
        <f t="shared" si="31"/>
        <v>1.961739131664345</v>
      </c>
      <c r="U71" s="60">
        <f t="shared" si="31"/>
        <v>0.03412940273356884</v>
      </c>
      <c r="V71" s="60">
        <f t="shared" si="31"/>
        <v>0.007735624931850794</v>
      </c>
      <c r="W71" s="60">
        <f t="shared" si="31"/>
        <v>-0.011587041654996544</v>
      </c>
      <c r="X71" s="60">
        <f t="shared" si="31"/>
        <v>0.015610188773320582</v>
      </c>
      <c r="Y71" s="60">
        <f t="shared" si="31"/>
        <v>0.002477157980997973</v>
      </c>
      <c r="Z71" s="60">
        <f t="shared" si="31"/>
        <v>0.0019256790052060043</v>
      </c>
      <c r="AA71" s="60">
        <f t="shared" si="31"/>
        <v>0.004830480018768663</v>
      </c>
      <c r="AB71" s="60">
        <f t="shared" si="31"/>
        <v>17.092530270864163</v>
      </c>
    </row>
    <row r="72" spans="1:28" ht="12.75">
      <c r="A72" s="12" t="s">
        <v>82</v>
      </c>
      <c r="B72" s="1">
        <f>'DATOS MENSUALES'!E654</f>
        <v>0.8331606</v>
      </c>
      <c r="C72" s="1">
        <f>'DATOS MENSUALES'!E655</f>
        <v>0.7011939</v>
      </c>
      <c r="D72" s="1">
        <f>'DATOS MENSUALES'!E656</f>
        <v>1.1886376</v>
      </c>
      <c r="E72" s="1">
        <f>'DATOS MENSUALES'!E657</f>
        <v>0.918012</v>
      </c>
      <c r="F72" s="1">
        <f>'DATOS MENSUALES'!E658</f>
        <v>1.071364</v>
      </c>
      <c r="G72" s="1">
        <f>'DATOS MENSUALES'!E659</f>
        <v>1.076985</v>
      </c>
      <c r="H72" s="1">
        <f>'DATOS MENSUALES'!E660</f>
        <v>1.3701907</v>
      </c>
      <c r="I72" s="1">
        <f>'DATOS MENSUALES'!E661</f>
        <v>1.091233</v>
      </c>
      <c r="J72" s="1">
        <f>'DATOS MENSUALES'!E662</f>
        <v>0.9822904</v>
      </c>
      <c r="K72" s="1">
        <f>'DATOS MENSUALES'!E663</f>
        <v>0.5633874</v>
      </c>
      <c r="L72" s="1">
        <f>'DATOS MENSUALES'!E664</f>
        <v>0.3061968</v>
      </c>
      <c r="M72" s="1">
        <f>'DATOS MENSUALES'!E665</f>
        <v>0.2655354</v>
      </c>
      <c r="N72" s="1">
        <f t="shared" si="26"/>
        <v>10.3681868</v>
      </c>
      <c r="O72" s="10"/>
      <c r="P72" s="60">
        <f t="shared" si="27"/>
        <v>0.042642453429496775</v>
      </c>
      <c r="Q72" s="60">
        <f t="shared" si="28"/>
        <v>0.00509054216205639</v>
      </c>
      <c r="R72" s="60">
        <f t="shared" si="29"/>
        <v>0.20974727064174747</v>
      </c>
      <c r="S72" s="60">
        <f t="shared" si="30"/>
        <v>0.011328482029474793</v>
      </c>
      <c r="T72" s="60">
        <f t="shared" si="31"/>
        <v>0.001930850205508286</v>
      </c>
      <c r="U72" s="60">
        <f t="shared" si="31"/>
        <v>1.4460896327672442E-05</v>
      </c>
      <c r="V72" s="60">
        <f t="shared" si="31"/>
        <v>0.04541295636200859</v>
      </c>
      <c r="W72" s="60">
        <f t="shared" si="31"/>
        <v>-0.0003170278362245511</v>
      </c>
      <c r="X72" s="60">
        <f t="shared" si="31"/>
        <v>-0.00042797610895641084</v>
      </c>
      <c r="Y72" s="60">
        <f t="shared" si="31"/>
        <v>-0.009521433321138568</v>
      </c>
      <c r="Z72" s="60">
        <f t="shared" si="31"/>
        <v>-0.0010363071117163905</v>
      </c>
      <c r="AA72" s="60">
        <f t="shared" si="31"/>
        <v>-3.274148555466342E-05</v>
      </c>
      <c r="AB72" s="60">
        <f t="shared" si="31"/>
        <v>2.49945113223651</v>
      </c>
    </row>
    <row r="73" spans="1:28" ht="12.75">
      <c r="A73" s="12" t="s">
        <v>83</v>
      </c>
      <c r="B73" s="1">
        <f>'DATOS MENSUALES'!E666</f>
        <v>0.2343229</v>
      </c>
      <c r="C73" s="1">
        <f>'DATOS MENSUALES'!E667</f>
        <v>0.56782</v>
      </c>
      <c r="D73" s="1">
        <f>'DATOS MENSUALES'!E668</f>
        <v>3.295782</v>
      </c>
      <c r="E73" s="1">
        <f>'DATOS MENSUALES'!E669</f>
        <v>2.931546</v>
      </c>
      <c r="F73" s="1">
        <f>'DATOS MENSUALES'!E670</f>
        <v>1.9674484</v>
      </c>
      <c r="G73" s="1">
        <f>'DATOS MENSUALES'!E671</f>
        <v>2.902515</v>
      </c>
      <c r="H73" s="1">
        <f>'DATOS MENSUALES'!E672</f>
        <v>2.0035782</v>
      </c>
      <c r="I73" s="1">
        <f>'DATOS MENSUALES'!E673</f>
        <v>2.2001778</v>
      </c>
      <c r="J73" s="1">
        <f>'DATOS MENSUALES'!E674</f>
        <v>1.873164</v>
      </c>
      <c r="K73" s="1">
        <f>'DATOS MENSUALES'!E675</f>
        <v>1.1498732</v>
      </c>
      <c r="L73" s="1">
        <f>'DATOS MENSUALES'!E676</f>
        <v>0.562823</v>
      </c>
      <c r="M73" s="1">
        <f>'DATOS MENSUALES'!E677</f>
        <v>0.4112147</v>
      </c>
      <c r="N73" s="1">
        <f t="shared" si="26"/>
        <v>20.1002652</v>
      </c>
      <c r="O73" s="10"/>
      <c r="P73" s="60">
        <f t="shared" si="27"/>
        <v>-0.015526139349430663</v>
      </c>
      <c r="Q73" s="60">
        <f t="shared" si="28"/>
        <v>5.7734861245208335E-05</v>
      </c>
      <c r="R73" s="60">
        <f t="shared" si="29"/>
        <v>19.71140210315562</v>
      </c>
      <c r="S73" s="60">
        <f t="shared" si="30"/>
        <v>11.211209820335093</v>
      </c>
      <c r="T73" s="60">
        <f t="shared" si="31"/>
        <v>1.063104903431933</v>
      </c>
      <c r="U73" s="60">
        <f t="shared" si="31"/>
        <v>6.330527001021417</v>
      </c>
      <c r="V73" s="60">
        <f t="shared" si="31"/>
        <v>0.9707740829814725</v>
      </c>
      <c r="W73" s="60">
        <f t="shared" si="31"/>
        <v>1.1273259521463062</v>
      </c>
      <c r="X73" s="60">
        <f t="shared" si="31"/>
        <v>0.5423678207311156</v>
      </c>
      <c r="Y73" s="60">
        <f t="shared" si="31"/>
        <v>0.052538641389633996</v>
      </c>
      <c r="Z73" s="60">
        <f t="shared" si="31"/>
        <v>0.003754976588049649</v>
      </c>
      <c r="AA73" s="60">
        <f t="shared" si="31"/>
        <v>0.0014694104202859165</v>
      </c>
      <c r="AB73" s="60">
        <f t="shared" si="31"/>
        <v>1363.6384066488874</v>
      </c>
    </row>
    <row r="74" spans="1:28" s="24" customFormat="1" ht="12.75">
      <c r="A74" s="21" t="s">
        <v>84</v>
      </c>
      <c r="B74" s="22">
        <f>'DATOS MENSUALES'!E678</f>
        <v>0.1848832</v>
      </c>
      <c r="C74" s="22">
        <f>'DATOS MENSUALES'!E679</f>
        <v>0.3002376</v>
      </c>
      <c r="D74" s="22">
        <f>'DATOS MENSUALES'!E680</f>
        <v>1.1975211</v>
      </c>
      <c r="E74" s="22">
        <f>'DATOS MENSUALES'!E681</f>
        <v>0.9000684</v>
      </c>
      <c r="F74" s="22">
        <f>'DATOS MENSUALES'!E682</f>
        <v>1.1531877</v>
      </c>
      <c r="G74" s="22">
        <f>'DATOS MENSUALES'!E683</f>
        <v>0.8881059</v>
      </c>
      <c r="H74" s="22">
        <f>'DATOS MENSUALES'!E684</f>
        <v>0.790938</v>
      </c>
      <c r="I74" s="22">
        <f>'DATOS MENSUALES'!E685</f>
        <v>1.41204</v>
      </c>
      <c r="J74" s="22">
        <f>'DATOS MENSUALES'!E686</f>
        <v>0.73144</v>
      </c>
      <c r="K74" s="22">
        <f>'DATOS MENSUALES'!E687</f>
        <v>1.1829441</v>
      </c>
      <c r="L74" s="22">
        <f>'DATOS MENSUALES'!E688</f>
        <v>0.87056</v>
      </c>
      <c r="M74" s="22">
        <f>'DATOS MENSUALES'!E689</f>
        <v>0.5106332</v>
      </c>
      <c r="N74" s="22">
        <f t="shared" si="26"/>
        <v>10.122559199999998</v>
      </c>
      <c r="O74" s="23"/>
      <c r="P74" s="60">
        <f t="shared" si="27"/>
        <v>-0.026707123760808808</v>
      </c>
      <c r="Q74" s="60">
        <f t="shared" si="28"/>
        <v>-0.011998405464557908</v>
      </c>
      <c r="R74" s="60">
        <f t="shared" si="29"/>
        <v>0.2192967586786581</v>
      </c>
      <c r="S74" s="60">
        <f t="shared" si="30"/>
        <v>0.008824376863640985</v>
      </c>
      <c r="T74" s="60">
        <f t="shared" si="31"/>
        <v>0.008786026267557189</v>
      </c>
      <c r="U74" s="60">
        <f t="shared" si="31"/>
        <v>-0.004452713834093051</v>
      </c>
      <c r="V74" s="60">
        <f t="shared" si="31"/>
        <v>-0.01101197005393927</v>
      </c>
      <c r="W74" s="60">
        <f t="shared" si="31"/>
        <v>0.01612148996431089</v>
      </c>
      <c r="X74" s="60">
        <f t="shared" si="31"/>
        <v>-0.03471304267122939</v>
      </c>
      <c r="Y74" s="60">
        <f t="shared" si="31"/>
        <v>0.06772092274639131</v>
      </c>
      <c r="Z74" s="60">
        <f t="shared" si="31"/>
        <v>0.099360491334431</v>
      </c>
      <c r="AA74" s="60">
        <f t="shared" si="31"/>
        <v>0.009678090561532467</v>
      </c>
      <c r="AB74" s="60">
        <f t="shared" si="31"/>
        <v>1.373115778764948</v>
      </c>
    </row>
    <row r="75" spans="1:28" s="24" customFormat="1" ht="12.75">
      <c r="A75" s="21" t="s">
        <v>85</v>
      </c>
      <c r="B75" s="22">
        <f>'DATOS MENSUALES'!E690</f>
        <v>0.4354725</v>
      </c>
      <c r="C75" s="22">
        <f>'DATOS MENSUALES'!E691</f>
        <v>1.0085658</v>
      </c>
      <c r="D75" s="22">
        <f>'DATOS MENSUALES'!E692</f>
        <v>0.707544</v>
      </c>
      <c r="E75" s="22">
        <f>'DATOS MENSUALES'!E693</f>
        <v>1.295128</v>
      </c>
      <c r="F75" s="22">
        <f>'DATOS MENSUALES'!E694</f>
        <v>1.3677181</v>
      </c>
      <c r="G75" s="22">
        <f>'DATOS MENSUALES'!E695</f>
        <v>1.343606</v>
      </c>
      <c r="H75" s="22">
        <f>'DATOS MENSUALES'!E696</f>
        <v>0.717692</v>
      </c>
      <c r="I75" s="22">
        <f>'DATOS MENSUALES'!E697</f>
        <v>1.9086144</v>
      </c>
      <c r="J75" s="22">
        <f>'DATOS MENSUALES'!E698</f>
        <v>1.3189994</v>
      </c>
      <c r="K75" s="22">
        <f>'DATOS MENSUALES'!E699</f>
        <v>1.2231734</v>
      </c>
      <c r="L75" s="22">
        <f>'DATOS MENSUALES'!E700</f>
        <v>0.7400082</v>
      </c>
      <c r="M75" s="22">
        <f>'DATOS MENSUALES'!E701</f>
        <v>0.569184</v>
      </c>
      <c r="N75" s="22">
        <f t="shared" si="26"/>
        <v>12.635705799999998</v>
      </c>
      <c r="O75" s="23"/>
      <c r="P75" s="60">
        <f t="shared" si="27"/>
        <v>-0.000112832818929094</v>
      </c>
      <c r="Q75" s="60">
        <f t="shared" si="28"/>
        <v>0.11017469036108074</v>
      </c>
      <c r="R75" s="60">
        <f t="shared" si="29"/>
        <v>0.0014451987323092256</v>
      </c>
      <c r="S75" s="60">
        <f t="shared" si="30"/>
        <v>0.21784781261686134</v>
      </c>
      <c r="T75" s="60">
        <f t="shared" si="31"/>
        <v>0.07455312407177825</v>
      </c>
      <c r="U75" s="60">
        <f t="shared" si="31"/>
        <v>0.024638120390853713</v>
      </c>
      <c r="V75" s="60">
        <f t="shared" si="31"/>
        <v>-0.025862028108372376</v>
      </c>
      <c r="W75" s="60">
        <f t="shared" si="31"/>
        <v>0.42051765774547967</v>
      </c>
      <c r="X75" s="60">
        <f t="shared" si="31"/>
        <v>0.017851036356062923</v>
      </c>
      <c r="Y75" s="60">
        <f t="shared" si="31"/>
        <v>0.08981647939563596</v>
      </c>
      <c r="Z75" s="60">
        <f t="shared" si="31"/>
        <v>0.036798281214351955</v>
      </c>
      <c r="AA75" s="60">
        <f t="shared" si="31"/>
        <v>0.020047666083542713</v>
      </c>
      <c r="AB75" s="60">
        <f t="shared" si="31"/>
        <v>47.62012100350125</v>
      </c>
    </row>
    <row r="76" spans="1:28" s="24" customFormat="1" ht="12.75">
      <c r="A76" s="21" t="s">
        <v>86</v>
      </c>
      <c r="B76" s="22">
        <f>'DATOS MENSUALES'!E702</f>
        <v>0.3429967</v>
      </c>
      <c r="C76" s="22">
        <f>'DATOS MENSUALES'!E703</f>
        <v>0.1877276</v>
      </c>
      <c r="D76" s="22">
        <f>'DATOS MENSUALES'!E704</f>
        <v>0.166144</v>
      </c>
      <c r="E76" s="22">
        <f>'DATOS MENSUALES'!E705</f>
        <v>0.1785753</v>
      </c>
      <c r="F76" s="22">
        <f>'DATOS MENSUALES'!E706</f>
        <v>0.2557835</v>
      </c>
      <c r="G76" s="22">
        <f>'DATOS MENSUALES'!E707</f>
        <v>0.3131875</v>
      </c>
      <c r="H76" s="22">
        <f>'DATOS MENSUALES'!E708</f>
        <v>0.2966664</v>
      </c>
      <c r="I76" s="22">
        <f>'DATOS MENSUALES'!E709</f>
        <v>0.2510522</v>
      </c>
      <c r="J76" s="22">
        <f>'DATOS MENSUALES'!E710</f>
        <v>0.4158302</v>
      </c>
      <c r="K76" s="22">
        <f>'DATOS MENSUALES'!E711</f>
        <v>0.509454</v>
      </c>
      <c r="L76" s="22">
        <f>'DATOS MENSUALES'!E712</f>
        <v>0.336856</v>
      </c>
      <c r="M76" s="22">
        <f>'DATOS MENSUALES'!E713</f>
        <v>0.450146</v>
      </c>
      <c r="N76" s="22">
        <f t="shared" si="26"/>
        <v>3.7044194</v>
      </c>
      <c r="O76" s="23"/>
      <c r="P76" s="60">
        <f t="shared" si="27"/>
        <v>-0.002791180093386035</v>
      </c>
      <c r="Q76" s="60">
        <f t="shared" si="28"/>
        <v>-0.03980645702338379</v>
      </c>
      <c r="R76" s="60">
        <f t="shared" si="29"/>
        <v>-0.07858971812650066</v>
      </c>
      <c r="S76" s="60">
        <f t="shared" si="30"/>
        <v>-0.13646886926585208</v>
      </c>
      <c r="T76" s="60">
        <f t="shared" si="31"/>
        <v>-0.3300217628631114</v>
      </c>
      <c r="U76" s="60">
        <f t="shared" si="31"/>
        <v>-0.40429561688314886</v>
      </c>
      <c r="V76" s="60">
        <f t="shared" si="31"/>
        <v>-0.3682167659699311</v>
      </c>
      <c r="W76" s="60">
        <f t="shared" si="31"/>
        <v>-0.7495224414694022</v>
      </c>
      <c r="X76" s="60">
        <f t="shared" si="31"/>
        <v>-0.26438680430563594</v>
      </c>
      <c r="Y76" s="60">
        <f t="shared" si="31"/>
        <v>-0.018796427735616874</v>
      </c>
      <c r="Z76" s="60">
        <f t="shared" si="31"/>
        <v>-0.0003509498178237398</v>
      </c>
      <c r="AA76" s="60">
        <f t="shared" si="31"/>
        <v>0.0035549033914089954</v>
      </c>
      <c r="AB76" s="60">
        <f t="shared" si="31"/>
        <v>-149.43876825752656</v>
      </c>
    </row>
    <row r="77" spans="1:28" s="24" customFormat="1" ht="12.75">
      <c r="A77" s="21" t="s">
        <v>87</v>
      </c>
      <c r="B77" s="22">
        <f>'DATOS MENSUALES'!E714</f>
        <v>1.3619664</v>
      </c>
      <c r="C77" s="22">
        <f>'DATOS MENSUALES'!E715</f>
        <v>0.6188745</v>
      </c>
      <c r="D77" s="22">
        <f>'DATOS MENSUALES'!E716</f>
        <v>0.7241706</v>
      </c>
      <c r="E77" s="22">
        <f>'DATOS MENSUALES'!E717</f>
        <v>0.386447</v>
      </c>
      <c r="F77" s="22">
        <f>'DATOS MENSUALES'!E718</f>
        <v>0.3228096</v>
      </c>
      <c r="G77" s="22">
        <f>'DATOS MENSUALES'!E719</f>
        <v>0.20223</v>
      </c>
      <c r="H77" s="22">
        <f>'DATOS MENSUALES'!E720</f>
        <v>0.1247409</v>
      </c>
      <c r="I77" s="22">
        <f>'DATOS MENSUALES'!E721</f>
        <v>0.4133052</v>
      </c>
      <c r="J77" s="22">
        <f>'DATOS MENSUALES'!E722</f>
        <v>0.502316</v>
      </c>
      <c r="K77" s="22">
        <f>'DATOS MENSUALES'!E723</f>
        <v>0.257488</v>
      </c>
      <c r="L77" s="22">
        <f>'DATOS MENSUALES'!E724</f>
        <v>0.061101</v>
      </c>
      <c r="M77" s="22">
        <f>'DATOS MENSUALES'!E725</f>
        <v>0.0363006</v>
      </c>
      <c r="N77" s="22">
        <f t="shared" si="26"/>
        <v>5.0117498000000005</v>
      </c>
      <c r="O77" s="23"/>
      <c r="P77" s="60">
        <f t="shared" si="27"/>
        <v>0.6772337116205273</v>
      </c>
      <c r="Q77" s="60">
        <f t="shared" si="28"/>
        <v>0.0007218354755982097</v>
      </c>
      <c r="R77" s="60">
        <f t="shared" si="29"/>
        <v>0.0021811516469844106</v>
      </c>
      <c r="S77" s="60">
        <f t="shared" si="30"/>
        <v>-0.028927351770537634</v>
      </c>
      <c r="T77" s="60">
        <f t="shared" si="31"/>
        <v>-0.24300732099557</v>
      </c>
      <c r="U77" s="60">
        <f t="shared" si="31"/>
        <v>-0.6149749335670984</v>
      </c>
      <c r="V77" s="60">
        <f t="shared" si="31"/>
        <v>-0.7018268646163713</v>
      </c>
      <c r="W77" s="60">
        <f t="shared" si="31"/>
        <v>-0.4153519868861508</v>
      </c>
      <c r="X77" s="60">
        <f t="shared" si="31"/>
        <v>-0.17126290368718142</v>
      </c>
      <c r="Y77" s="60">
        <f t="shared" si="31"/>
        <v>-0.13887090906473165</v>
      </c>
      <c r="Z77" s="60">
        <f t="shared" si="31"/>
        <v>-0.04152658018754697</v>
      </c>
      <c r="AA77" s="60">
        <f t="shared" si="31"/>
        <v>-0.017825841161584487</v>
      </c>
      <c r="AB77" s="60">
        <f t="shared" si="31"/>
        <v>-63.96772651731323</v>
      </c>
    </row>
    <row r="78" spans="1:28" s="24" customFormat="1" ht="12.75">
      <c r="A78" s="21" t="s">
        <v>88</v>
      </c>
      <c r="B78" s="22">
        <f>'DATOS MENSUALES'!E726</f>
        <v>0.1323104</v>
      </c>
      <c r="C78" s="22">
        <f>'DATOS MENSUALES'!E727</f>
        <v>0.2015442</v>
      </c>
      <c r="D78" s="22">
        <f>'DATOS MENSUALES'!E728</f>
        <v>0.4084538</v>
      </c>
      <c r="E78" s="22">
        <f>'DATOS MENSUALES'!E729</f>
        <v>4.073773</v>
      </c>
      <c r="F78" s="22">
        <f>'DATOS MENSUALES'!E730</f>
        <v>2.9619642</v>
      </c>
      <c r="G78" s="22">
        <f>'DATOS MENSUALES'!E731</f>
        <v>3.2187064</v>
      </c>
      <c r="H78" s="22">
        <f>'DATOS MENSUALES'!E732</f>
        <v>3.875784</v>
      </c>
      <c r="I78" s="22">
        <f>'DATOS MENSUALES'!E733</f>
        <v>2.596508</v>
      </c>
      <c r="J78" s="22">
        <f>'DATOS MENSUALES'!E734</f>
        <v>1.8596725</v>
      </c>
      <c r="K78" s="22">
        <f>'DATOS MENSUALES'!E735</f>
        <v>1.0625085</v>
      </c>
      <c r="L78" s="22">
        <f>'DATOS MENSUALES'!E736</f>
        <v>0.6715646</v>
      </c>
      <c r="M78" s="22">
        <f>'DATOS MENSUALES'!E737</f>
        <v>0.386772</v>
      </c>
      <c r="N78" s="22">
        <f t="shared" si="26"/>
        <v>21.4495616</v>
      </c>
      <c r="O78" s="23"/>
      <c r="P78" s="60">
        <f t="shared" si="27"/>
        <v>-0.04342273280716586</v>
      </c>
      <c r="Q78" s="60">
        <f t="shared" si="28"/>
        <v>-0.035167014978838555</v>
      </c>
      <c r="R78" s="60">
        <f t="shared" si="29"/>
        <v>-0.006437985243545403</v>
      </c>
      <c r="S78" s="60">
        <f t="shared" si="30"/>
        <v>38.626505947254806</v>
      </c>
      <c r="T78" s="60">
        <f t="shared" si="31"/>
        <v>8.182853959793908</v>
      </c>
      <c r="U78" s="60">
        <f t="shared" si="31"/>
        <v>10.163099012036405</v>
      </c>
      <c r="V78" s="60">
        <f t="shared" si="31"/>
        <v>23.45179602673632</v>
      </c>
      <c r="W78" s="60">
        <f t="shared" si="31"/>
        <v>2.967908022594282</v>
      </c>
      <c r="X78" s="60">
        <f t="shared" si="31"/>
        <v>0.5158926044582871</v>
      </c>
      <c r="Y78" s="60">
        <f t="shared" si="31"/>
        <v>0.023682125001819404</v>
      </c>
      <c r="Z78" s="60">
        <f t="shared" si="31"/>
        <v>0.01843571407654877</v>
      </c>
      <c r="AA78" s="60">
        <f t="shared" si="31"/>
        <v>0.000710812551664718</v>
      </c>
      <c r="AB78" s="60">
        <f t="shared" si="31"/>
        <v>1924.431179090117</v>
      </c>
    </row>
    <row r="79" spans="1:28" s="24" customFormat="1" ht="12.75">
      <c r="A79" s="21" t="s">
        <v>89</v>
      </c>
      <c r="B79" s="22">
        <f>'DATOS MENSUALES'!E738</f>
        <v>0.5604027</v>
      </c>
      <c r="C79" s="22">
        <f>'DATOS MENSUALES'!E739</f>
        <v>0.4334172</v>
      </c>
      <c r="D79" s="22">
        <f>'DATOS MENSUALES'!E740</f>
        <v>0.242651</v>
      </c>
      <c r="E79" s="22">
        <f>'DATOS MENSUALES'!E741</f>
        <v>0.054765</v>
      </c>
      <c r="F79" s="22">
        <f>'DATOS MENSUALES'!E742</f>
        <v>0.0565993</v>
      </c>
      <c r="G79" s="22">
        <f>'DATOS MENSUALES'!E743</f>
        <v>0.2166648</v>
      </c>
      <c r="H79" s="22">
        <f>'DATOS MENSUALES'!E744</f>
        <v>0.0140544</v>
      </c>
      <c r="I79" s="22">
        <f>'DATOS MENSUALES'!E745</f>
        <v>0.2240706</v>
      </c>
      <c r="J79" s="22">
        <f>'DATOS MENSUALES'!E746</f>
        <v>0.0782826</v>
      </c>
      <c r="K79" s="22">
        <f>'DATOS MENSUALES'!E747</f>
        <v>0.1708976</v>
      </c>
      <c r="L79" s="22">
        <f>'DATOS MENSUALES'!E748</f>
        <v>0.1214163</v>
      </c>
      <c r="M79" s="22">
        <f>'DATOS MENSUALES'!E749</f>
        <v>0.1114425</v>
      </c>
      <c r="N79" s="22">
        <f t="shared" si="26"/>
        <v>2.284664</v>
      </c>
      <c r="O79" s="23"/>
      <c r="P79" s="60">
        <f t="shared" si="27"/>
        <v>0.0004495989732525944</v>
      </c>
      <c r="Q79" s="60">
        <f t="shared" si="28"/>
        <v>-0.0008779274584953143</v>
      </c>
      <c r="R79" s="60">
        <f t="shared" si="29"/>
        <v>-0.04355214128616358</v>
      </c>
      <c r="S79" s="60">
        <f t="shared" si="30"/>
        <v>-0.2604970820671138</v>
      </c>
      <c r="T79" s="60">
        <f t="shared" si="31"/>
        <v>-0.7055435401242502</v>
      </c>
      <c r="U79" s="60">
        <f t="shared" si="31"/>
        <v>-0.5841872079946934</v>
      </c>
      <c r="V79" s="60">
        <f t="shared" si="31"/>
        <v>-0.9980879699157983</v>
      </c>
      <c r="W79" s="60">
        <f aca="true" t="shared" si="32" ref="W79:AB82">(I79-I$6)^3</f>
        <v>-0.8183160700364855</v>
      </c>
      <c r="X79" s="60">
        <f t="shared" si="32"/>
        <v>-0.9393711569784454</v>
      </c>
      <c r="Y79" s="60">
        <f t="shared" si="32"/>
        <v>-0.22083092146884611</v>
      </c>
      <c r="Z79" s="60">
        <f t="shared" si="32"/>
        <v>-0.023387860116717913</v>
      </c>
      <c r="AA79" s="60">
        <f t="shared" si="32"/>
        <v>-0.006443605831684453</v>
      </c>
      <c r="AB79" s="60">
        <f t="shared" si="32"/>
        <v>-304.33412363800807</v>
      </c>
    </row>
    <row r="80" spans="1:28" s="24" customFormat="1" ht="12.75">
      <c r="A80" s="21" t="s">
        <v>90</v>
      </c>
      <c r="B80" s="22">
        <f>'DATOS MENSUALES'!E750</f>
        <v>0.3753351</v>
      </c>
      <c r="C80" s="22">
        <f>'DATOS MENSUALES'!E751</f>
        <v>0.492036</v>
      </c>
      <c r="D80" s="22">
        <f>'DATOS MENSUALES'!E752</f>
        <v>0.2352103</v>
      </c>
      <c r="E80" s="22">
        <f>'DATOS MENSUALES'!E753</f>
        <v>0.8612856</v>
      </c>
      <c r="F80" s="22">
        <f>'DATOS MENSUALES'!E754</f>
        <v>1.6296512</v>
      </c>
      <c r="G80" s="22">
        <f>'DATOS MENSUALES'!E755</f>
        <v>1.021125</v>
      </c>
      <c r="H80" s="22">
        <f>'DATOS MENSUALES'!E756</f>
        <v>1.317624</v>
      </c>
      <c r="I80" s="22">
        <f>'DATOS MENSUALES'!E757</f>
        <v>1.0288538</v>
      </c>
      <c r="J80" s="22">
        <f>'DATOS MENSUALES'!E758</f>
        <v>1.1313596</v>
      </c>
      <c r="K80" s="22">
        <f>'DATOS MENSUALES'!E759</f>
        <v>0.7957782</v>
      </c>
      <c r="L80" s="22">
        <f>'DATOS MENSUALES'!E760</f>
        <v>0.4368024</v>
      </c>
      <c r="M80" s="22">
        <f>'DATOS MENSUALES'!E761</f>
        <v>0.2211591</v>
      </c>
      <c r="N80" s="22">
        <f t="shared" si="26"/>
        <v>9.546220299999998</v>
      </c>
      <c r="O80" s="23"/>
      <c r="P80" s="60">
        <f t="shared" si="27"/>
        <v>-0.001275856763887892</v>
      </c>
      <c r="Q80" s="60">
        <f t="shared" si="28"/>
        <v>-5.120660591261105E-05</v>
      </c>
      <c r="R80" s="60">
        <f t="shared" si="29"/>
        <v>-0.04637416276770904</v>
      </c>
      <c r="S80" s="60">
        <f t="shared" si="30"/>
        <v>0.0047300990300298785</v>
      </c>
      <c r="T80" s="60">
        <f aca="true" t="shared" si="33" ref="T80:V83">(F80-F$6)^3</f>
        <v>0.3183464228967849</v>
      </c>
      <c r="U80" s="60">
        <f t="shared" si="33"/>
        <v>-3.124678326349762E-05</v>
      </c>
      <c r="V80" s="60">
        <f t="shared" si="33"/>
        <v>0.028151990592263327</v>
      </c>
      <c r="W80" s="60">
        <f t="shared" si="32"/>
        <v>-0.002225811866572152</v>
      </c>
      <c r="X80" s="60">
        <f t="shared" si="32"/>
        <v>0.0004004684498457252</v>
      </c>
      <c r="Y80" s="60">
        <f t="shared" si="32"/>
        <v>8.540282310097606E-06</v>
      </c>
      <c r="Z80" s="60">
        <f t="shared" si="32"/>
        <v>2.543740021671926E-05</v>
      </c>
      <c r="AA80" s="60">
        <f t="shared" si="32"/>
        <v>-0.0004453777984620649</v>
      </c>
      <c r="AB80" s="60">
        <f t="shared" si="32"/>
        <v>0.1532531788227921</v>
      </c>
    </row>
    <row r="81" spans="1:28" s="24" customFormat="1" ht="12.75">
      <c r="A81" s="21" t="s">
        <v>91</v>
      </c>
      <c r="B81" s="22">
        <f>'DATOS MENSUALES'!E762</f>
        <v>1.458145</v>
      </c>
      <c r="C81" s="22">
        <f>'DATOS MENSUALES'!E763</f>
        <v>0.705033</v>
      </c>
      <c r="D81" s="22">
        <f>'DATOS MENSUALES'!E764</f>
        <v>0.7574753</v>
      </c>
      <c r="E81" s="22">
        <f>'DATOS MENSUALES'!E765</f>
        <v>0.5587758</v>
      </c>
      <c r="F81" s="22">
        <f>'DATOS MENSUALES'!E766</f>
        <v>1.097928</v>
      </c>
      <c r="G81" s="22">
        <f>'DATOS MENSUALES'!E767</f>
        <v>1.8113946</v>
      </c>
      <c r="H81" s="22">
        <f>'DATOS MENSUALES'!E768</f>
        <v>2.1250152</v>
      </c>
      <c r="I81" s="22">
        <f>'DATOS MENSUALES'!E769</f>
        <v>1.5993924</v>
      </c>
      <c r="J81" s="22">
        <f>'DATOS MENSUALES'!E770</f>
        <v>1.7925925</v>
      </c>
      <c r="K81" s="22">
        <f>'DATOS MENSUALES'!E771</f>
        <v>1.132784</v>
      </c>
      <c r="L81" s="22">
        <f>'DATOS MENSUALES'!E772</f>
        <v>0.525223</v>
      </c>
      <c r="M81" s="22">
        <f>'DATOS MENSUALES'!E773</f>
        <v>0.4060194</v>
      </c>
      <c r="N81" s="22">
        <f t="shared" si="26"/>
        <v>13.969778199999999</v>
      </c>
      <c r="O81" s="23"/>
      <c r="P81" s="60">
        <f t="shared" si="27"/>
        <v>0.9250082381506728</v>
      </c>
      <c r="Q81" s="60">
        <f t="shared" si="28"/>
        <v>0.005439026233590854</v>
      </c>
      <c r="R81" s="60">
        <f t="shared" si="29"/>
        <v>0.004330057933303641</v>
      </c>
      <c r="S81" s="60">
        <f t="shared" si="30"/>
        <v>-0.002441077186371655</v>
      </c>
      <c r="T81" s="60">
        <f t="shared" si="33"/>
        <v>0.0034489045565722436</v>
      </c>
      <c r="U81" s="60">
        <f t="shared" si="33"/>
        <v>0.4368526884867709</v>
      </c>
      <c r="V81" s="60">
        <f t="shared" si="33"/>
        <v>1.3735482338056757</v>
      </c>
      <c r="W81" s="60">
        <f t="shared" si="32"/>
        <v>0.08516819441765672</v>
      </c>
      <c r="X81" s="60">
        <f t="shared" si="32"/>
        <v>0.396971839931202</v>
      </c>
      <c r="Y81" s="60">
        <f t="shared" si="32"/>
        <v>0.04567013394241735</v>
      </c>
      <c r="Z81" s="60">
        <f t="shared" si="32"/>
        <v>0.0016359543647629581</v>
      </c>
      <c r="AA81" s="60">
        <f t="shared" si="32"/>
        <v>0.0012770289759387592</v>
      </c>
      <c r="AB81" s="60">
        <f t="shared" si="32"/>
        <v>121.92807961801692</v>
      </c>
    </row>
    <row r="82" spans="1:28" s="24" customFormat="1" ht="12.75">
      <c r="A82" s="21" t="s">
        <v>92</v>
      </c>
      <c r="B82" s="22">
        <f>'DATOS MENSUALES'!E774</f>
        <v>0.6331677</v>
      </c>
      <c r="C82" s="22">
        <f>'DATOS MENSUALES'!E775</f>
        <v>0.3695945</v>
      </c>
      <c r="D82" s="22">
        <f>'DATOS MENSUALES'!E776</f>
        <v>0.3529107</v>
      </c>
      <c r="E82" s="22">
        <f>'DATOS MENSUALES'!E777</f>
        <v>0.332515</v>
      </c>
      <c r="F82" s="22">
        <f>'DATOS MENSUALES'!E778</f>
        <v>0.1694968</v>
      </c>
      <c r="G82" s="22">
        <f>'DATOS MENSUALES'!E779</f>
        <v>0.233031</v>
      </c>
      <c r="H82" s="22">
        <f>'DATOS MENSUALES'!E780</f>
        <v>0.3440476</v>
      </c>
      <c r="I82" s="22">
        <f>'DATOS MENSUALES'!E781</f>
        <v>0.2630963</v>
      </c>
      <c r="J82" s="22">
        <f>'DATOS MENSUALES'!E782</f>
        <v>0.4927301</v>
      </c>
      <c r="K82" s="22">
        <f>'DATOS MENSUALES'!E783</f>
        <v>0.3279094</v>
      </c>
      <c r="L82" s="22">
        <f>'DATOS MENSUALES'!E784</f>
        <v>0.2132786</v>
      </c>
      <c r="M82" s="22">
        <f>'DATOS MENSUALES'!E785</f>
        <v>0.1416966</v>
      </c>
      <c r="N82" s="22">
        <f>SUM(B82:M82)</f>
        <v>3.8734743000000007</v>
      </c>
      <c r="O82" s="23"/>
      <c r="P82" s="60">
        <f t="shared" si="27"/>
        <v>0.003332865723396105</v>
      </c>
      <c r="Q82" s="60">
        <f t="shared" si="28"/>
        <v>-0.004063508316311458</v>
      </c>
      <c r="R82" s="60">
        <f t="shared" si="29"/>
        <v>-0.01409764278139467</v>
      </c>
      <c r="S82" s="60">
        <f t="shared" si="30"/>
        <v>-0.0470094988356672</v>
      </c>
      <c r="T82" s="60">
        <f t="shared" si="33"/>
        <v>-0.46972114448812524</v>
      </c>
      <c r="U82" s="60">
        <f t="shared" si="33"/>
        <v>-0.5505432667234916</v>
      </c>
      <c r="V82" s="60">
        <f t="shared" si="33"/>
        <v>-0.29991409956060405</v>
      </c>
      <c r="W82" s="60">
        <f t="shared" si="32"/>
        <v>-0.7201021047476974</v>
      </c>
      <c r="X82" s="60">
        <f t="shared" si="32"/>
        <v>-0.18028563499523534</v>
      </c>
      <c r="Y82" s="60">
        <f t="shared" si="32"/>
        <v>-0.08957162549603943</v>
      </c>
      <c r="Z82" s="60">
        <f t="shared" si="32"/>
        <v>-0.007314271983396882</v>
      </c>
      <c r="AA82" s="60">
        <f t="shared" si="32"/>
        <v>-0.0037840303017944396</v>
      </c>
      <c r="AB82" s="60">
        <f t="shared" si="32"/>
        <v>-135.6068510395753</v>
      </c>
    </row>
    <row r="83" spans="1:28" s="24" customFormat="1" ht="12.75">
      <c r="A83" s="21" t="s">
        <v>93</v>
      </c>
      <c r="B83" s="22">
        <f>'DATOS MENSUALES'!E786</f>
        <v>1.1221833</v>
      </c>
      <c r="C83" s="22">
        <f>'DATOS MENSUALES'!E787</f>
        <v>1.3669588</v>
      </c>
      <c r="D83" s="22">
        <f>'DATOS MENSUALES'!E788</f>
        <v>1.5658989</v>
      </c>
      <c r="E83" s="22">
        <f>'DATOS MENSUALES'!E789</f>
        <v>0.3686644</v>
      </c>
      <c r="F83" s="22">
        <f>'DATOS MENSUALES'!E790</f>
        <v>0.8692677</v>
      </c>
      <c r="G83" s="22">
        <f>'DATOS MENSUALES'!E791</f>
        <v>0.8398936</v>
      </c>
      <c r="H83" s="22">
        <f>'DATOS MENSUALES'!E792</f>
        <v>0.334803</v>
      </c>
      <c r="I83" s="22">
        <f>'DATOS MENSUALES'!E793</f>
        <v>0.8208602</v>
      </c>
      <c r="J83" s="22">
        <f>'DATOS MENSUALES'!E794</f>
        <v>1.0474192</v>
      </c>
      <c r="K83" s="22">
        <f>'DATOS MENSUALES'!E795</f>
        <v>0.6467499</v>
      </c>
      <c r="L83" s="22">
        <f>'DATOS MENSUALES'!E796</f>
        <v>0.4424382</v>
      </c>
      <c r="M83" s="22">
        <f>'DATOS MENSUALES'!E797</f>
        <v>0.2944509</v>
      </c>
      <c r="N83" s="22">
        <f>SUM(B83:M83)</f>
        <v>9.7195881</v>
      </c>
      <c r="O83" s="23"/>
      <c r="P83" s="60">
        <f t="shared" si="27"/>
        <v>0.2601691041668237</v>
      </c>
      <c r="Q83" s="60">
        <f t="shared" si="28"/>
        <v>0.5880349946773802</v>
      </c>
      <c r="R83" s="60">
        <f t="shared" si="29"/>
        <v>0.9166728211287538</v>
      </c>
      <c r="S83" s="60">
        <f t="shared" si="30"/>
        <v>-0.034251345887102644</v>
      </c>
      <c r="T83" s="60">
        <f t="shared" si="33"/>
        <v>-0.0004668066451410392</v>
      </c>
      <c r="U83" s="60">
        <f t="shared" si="33"/>
        <v>-0.009626670050501461</v>
      </c>
      <c r="V83" s="60">
        <f t="shared" si="33"/>
        <v>-0.31251277342677986</v>
      </c>
      <c r="W83" s="60">
        <f aca="true" t="shared" si="34" ref="W83:AB83">(I83-I$6)^3</f>
        <v>-0.03880651897532165</v>
      </c>
      <c r="X83" s="60">
        <f t="shared" si="34"/>
        <v>-1.0709188658570522E-06</v>
      </c>
      <c r="Y83" s="60">
        <f t="shared" si="34"/>
        <v>-0.002126178227883969</v>
      </c>
      <c r="Z83" s="60">
        <f t="shared" si="34"/>
        <v>4.304250812785278E-05</v>
      </c>
      <c r="AA83" s="60">
        <f t="shared" si="34"/>
        <v>-2.9100638429652034E-08</v>
      </c>
      <c r="AB83" s="60">
        <f t="shared" si="34"/>
        <v>0.3556635690473928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11.92131951477387</v>
      </c>
      <c r="Q84" s="61">
        <f t="shared" si="35"/>
        <v>8.330242608017091</v>
      </c>
      <c r="R84" s="61">
        <f t="shared" si="35"/>
        <v>21.431728971902942</v>
      </c>
      <c r="S84" s="61">
        <f t="shared" si="35"/>
        <v>62.63750421076498</v>
      </c>
      <c r="T84" s="61">
        <f t="shared" si="35"/>
        <v>91.11666615620544</v>
      </c>
      <c r="U84" s="61">
        <f t="shared" si="35"/>
        <v>60.7726750404031</v>
      </c>
      <c r="V84" s="61">
        <f t="shared" si="35"/>
        <v>44.36574836734187</v>
      </c>
      <c r="W84" s="61">
        <f t="shared" si="35"/>
        <v>72.65780200050212</v>
      </c>
      <c r="X84" s="61">
        <f t="shared" si="35"/>
        <v>11.58144058333688</v>
      </c>
      <c r="Y84" s="61">
        <f t="shared" si="35"/>
        <v>3.462727974986445</v>
      </c>
      <c r="Z84" s="61">
        <f t="shared" si="35"/>
        <v>0.6029454407614695</v>
      </c>
      <c r="AA84" s="61">
        <f t="shared" si="35"/>
        <v>0.15650810513941385</v>
      </c>
      <c r="AB84" s="61">
        <f t="shared" si="35"/>
        <v>10692.997653693015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316 - Río Merdancho desde confluencia con río Villares hasta confluencia con río Duero, y río Villares, río Viejo y arroyo de la Caseta.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0.0366876</v>
      </c>
      <c r="C4" s="1">
        <f t="shared" si="0"/>
        <v>0.1438885</v>
      </c>
      <c r="D4" s="1">
        <f t="shared" si="0"/>
        <v>0.1057</v>
      </c>
      <c r="E4" s="1">
        <f t="shared" si="0"/>
        <v>0.0308505</v>
      </c>
      <c r="F4" s="1">
        <f t="shared" si="0"/>
        <v>0.0565993</v>
      </c>
      <c r="G4" s="1">
        <f t="shared" si="0"/>
        <v>0.128469</v>
      </c>
      <c r="H4" s="1">
        <f t="shared" si="0"/>
        <v>0.0140544</v>
      </c>
      <c r="I4" s="1">
        <f t="shared" si="0"/>
        <v>0.2240706</v>
      </c>
      <c r="J4" s="1">
        <f t="shared" si="0"/>
        <v>0.0782826</v>
      </c>
      <c r="K4" s="1">
        <f t="shared" si="0"/>
        <v>0.1708976</v>
      </c>
      <c r="L4" s="1">
        <f t="shared" si="0"/>
        <v>0.061101</v>
      </c>
      <c r="M4" s="1">
        <f t="shared" si="0"/>
        <v>0.0079148</v>
      </c>
      <c r="N4" s="1">
        <f>MIN(N18:N43)</f>
        <v>2.284664</v>
      </c>
    </row>
    <row r="5" spans="1:14" ht="12.75">
      <c r="A5" s="13" t="s">
        <v>94</v>
      </c>
      <c r="B5" s="1">
        <f aca="true" t="shared" si="1" ref="B5:M5">MAX(B18:B43)</f>
        <v>1.458145</v>
      </c>
      <c r="C5" s="1">
        <f t="shared" si="1"/>
        <v>1.3669588</v>
      </c>
      <c r="D5" s="1">
        <f t="shared" si="1"/>
        <v>3.295782</v>
      </c>
      <c r="E5" s="1">
        <f t="shared" si="1"/>
        <v>4.073773</v>
      </c>
      <c r="F5" s="1">
        <f t="shared" si="1"/>
        <v>2.9619642</v>
      </c>
      <c r="G5" s="1">
        <f t="shared" si="1"/>
        <v>3.2187064</v>
      </c>
      <c r="H5" s="1">
        <f t="shared" si="1"/>
        <v>3.875784</v>
      </c>
      <c r="I5" s="1">
        <f t="shared" si="1"/>
        <v>2.8070924</v>
      </c>
      <c r="J5" s="1">
        <f t="shared" si="1"/>
        <v>1.873164</v>
      </c>
      <c r="K5" s="1">
        <f t="shared" si="1"/>
        <v>1.4368298</v>
      </c>
      <c r="L5" s="1">
        <f t="shared" si="1"/>
        <v>0.873088</v>
      </c>
      <c r="M5" s="1">
        <f t="shared" si="1"/>
        <v>0.569184</v>
      </c>
      <c r="N5" s="1">
        <f>MAX(N18:N43)</f>
        <v>21.4495616</v>
      </c>
    </row>
    <row r="6" spans="1:14" ht="12.75">
      <c r="A6" s="13" t="s">
        <v>16</v>
      </c>
      <c r="B6" s="1">
        <f aca="true" t="shared" si="2" ref="B6:M6">AVERAGE(B18:B43)</f>
        <v>0.5437512192307692</v>
      </c>
      <c r="C6" s="1">
        <f t="shared" si="2"/>
        <v>0.5167361230769232</v>
      </c>
      <c r="D6" s="1">
        <f t="shared" si="2"/>
        <v>0.6976261923076923</v>
      </c>
      <c r="E6" s="1">
        <f t="shared" si="2"/>
        <v>0.7461140730769231</v>
      </c>
      <c r="F6" s="1">
        <f t="shared" si="2"/>
        <v>0.8920654384615385</v>
      </c>
      <c r="G6" s="1">
        <f t="shared" si="2"/>
        <v>0.9036884192307693</v>
      </c>
      <c r="H6" s="1">
        <f t="shared" si="2"/>
        <v>0.9546883653846153</v>
      </c>
      <c r="I6" s="1">
        <f t="shared" si="2"/>
        <v>1.0395137076923076</v>
      </c>
      <c r="J6" s="1">
        <f t="shared" si="2"/>
        <v>0.9798563923076922</v>
      </c>
      <c r="K6" s="1">
        <f t="shared" si="2"/>
        <v>0.7169705384615385</v>
      </c>
      <c r="L6" s="1">
        <f t="shared" si="2"/>
        <v>0.42629318461538457</v>
      </c>
      <c r="M6" s="1">
        <f t="shared" si="2"/>
        <v>0.28483895000000004</v>
      </c>
      <c r="N6" s="1">
        <f>SUM(B6:M6)</f>
        <v>8.702142603846152</v>
      </c>
    </row>
    <row r="7" spans="1:14" ht="12.75">
      <c r="A7" s="13" t="s">
        <v>17</v>
      </c>
      <c r="B7" s="1">
        <f aca="true" t="shared" si="3" ref="B7:M7">PERCENTILE(B18:B43,0.1)</f>
        <v>0.1830347</v>
      </c>
      <c r="C7" s="1">
        <f t="shared" si="3"/>
        <v>0.1946359</v>
      </c>
      <c r="D7" s="1">
        <f t="shared" si="3"/>
        <v>0.12016349999999999</v>
      </c>
      <c r="E7" s="1">
        <f t="shared" si="3"/>
        <v>0.09441165</v>
      </c>
      <c r="F7" s="1">
        <f t="shared" si="3"/>
        <v>0.25542175</v>
      </c>
      <c r="G7" s="1">
        <f t="shared" si="3"/>
        <v>0.220974</v>
      </c>
      <c r="H7" s="1">
        <f t="shared" si="3"/>
        <v>0.28688199999999997</v>
      </c>
      <c r="I7" s="1">
        <f t="shared" si="3"/>
        <v>0.2604787</v>
      </c>
      <c r="J7" s="1">
        <f t="shared" si="3"/>
        <v>0.49752304999999997</v>
      </c>
      <c r="K7" s="1">
        <f t="shared" si="3"/>
        <v>0.3549422</v>
      </c>
      <c r="L7" s="1">
        <f t="shared" si="3"/>
        <v>0.18145660000000002</v>
      </c>
      <c r="M7" s="1">
        <f t="shared" si="3"/>
        <v>0.0913912</v>
      </c>
      <c r="N7" s="1">
        <f>PERCENTILE(N18:N43,0.1)</f>
        <v>3.9131549000000003</v>
      </c>
    </row>
    <row r="8" spans="1:14" ht="12.75">
      <c r="A8" s="13" t="s">
        <v>18</v>
      </c>
      <c r="B8" s="1">
        <f aca="true" t="shared" si="4" ref="B8:M8">PERCENTILE(B18:B43,0.25)</f>
        <v>0.257623575</v>
      </c>
      <c r="C8" s="1">
        <f t="shared" si="4"/>
        <v>0.3766962</v>
      </c>
      <c r="D8" s="1">
        <f t="shared" si="4"/>
        <v>0.270215925</v>
      </c>
      <c r="E8" s="1">
        <f t="shared" si="4"/>
        <v>0.33092754999999996</v>
      </c>
      <c r="F8" s="1">
        <f t="shared" si="4"/>
        <v>0.414088</v>
      </c>
      <c r="G8" s="1">
        <f t="shared" si="4"/>
        <v>0.323532625</v>
      </c>
      <c r="H8" s="1">
        <f t="shared" si="4"/>
        <v>0.46417665</v>
      </c>
      <c r="I8" s="1">
        <f t="shared" si="4"/>
        <v>0.43109474999999997</v>
      </c>
      <c r="J8" s="1">
        <f t="shared" si="4"/>
        <v>0.669684</v>
      </c>
      <c r="K8" s="1">
        <f t="shared" si="4"/>
        <v>0.491279175</v>
      </c>
      <c r="L8" s="1">
        <f t="shared" si="4"/>
        <v>0.2365324</v>
      </c>
      <c r="M8" s="1">
        <f t="shared" si="4"/>
        <v>0.1815492</v>
      </c>
      <c r="N8" s="1">
        <f>PERCENTILE(N18:N43,0.25)</f>
        <v>5.245627174999999</v>
      </c>
    </row>
    <row r="9" spans="1:14" ht="12.75">
      <c r="A9" s="13" t="s">
        <v>19</v>
      </c>
      <c r="B9" s="1">
        <f aca="true" t="shared" si="5" ref="B9:M9">PERCENTILE(B18:B43,0.5)</f>
        <v>0.45017205</v>
      </c>
      <c r="C9" s="1">
        <f t="shared" si="5"/>
        <v>0.44865489999999997</v>
      </c>
      <c r="D9" s="1">
        <f t="shared" si="5"/>
        <v>0.6079047</v>
      </c>
      <c r="E9" s="1">
        <f t="shared" si="5"/>
        <v>0.478377</v>
      </c>
      <c r="F9" s="1">
        <f t="shared" si="5"/>
        <v>0.594992</v>
      </c>
      <c r="G9" s="1">
        <f t="shared" si="5"/>
        <v>0.5511163</v>
      </c>
      <c r="H9" s="1">
        <f t="shared" si="5"/>
        <v>0.7516130999999999</v>
      </c>
      <c r="I9" s="1">
        <f t="shared" si="5"/>
        <v>1.00550565</v>
      </c>
      <c r="J9" s="1">
        <f t="shared" si="5"/>
        <v>0.8879612</v>
      </c>
      <c r="K9" s="1">
        <f t="shared" si="5"/>
        <v>0.6422422999999999</v>
      </c>
      <c r="L9" s="1">
        <f t="shared" si="5"/>
        <v>0.3868292</v>
      </c>
      <c r="M9" s="1">
        <f t="shared" si="5"/>
        <v>0.2856148</v>
      </c>
      <c r="N9" s="1">
        <f>PERCENTILE(N18:N43,0.5)</f>
        <v>7.73296195</v>
      </c>
    </row>
    <row r="10" spans="1:14" ht="12.75">
      <c r="A10" s="13" t="s">
        <v>20</v>
      </c>
      <c r="B10" s="1">
        <f aca="true" t="shared" si="6" ref="B10:M10">PERCENTILE(B18:B43,0.75)</f>
        <v>0.649452075</v>
      </c>
      <c r="C10" s="1">
        <f t="shared" si="6"/>
        <v>0.68061405</v>
      </c>
      <c r="D10" s="1">
        <f t="shared" si="6"/>
        <v>0.750083225</v>
      </c>
      <c r="E10" s="1">
        <f t="shared" si="6"/>
        <v>0.842494</v>
      </c>
      <c r="F10" s="1">
        <f t="shared" si="6"/>
        <v>1.139372775</v>
      </c>
      <c r="G10" s="1">
        <f t="shared" si="6"/>
        <v>1.1967067500000002</v>
      </c>
      <c r="H10" s="1">
        <f t="shared" si="6"/>
        <v>1.2057071499999998</v>
      </c>
      <c r="I10" s="1">
        <f t="shared" si="6"/>
        <v>1.3565507</v>
      </c>
      <c r="J10" s="1">
        <f t="shared" si="6"/>
        <v>1.26899475</v>
      </c>
      <c r="K10" s="1">
        <f t="shared" si="6"/>
        <v>0.924974925</v>
      </c>
      <c r="L10" s="1">
        <f t="shared" si="6"/>
        <v>0.55994775</v>
      </c>
      <c r="M10" s="1">
        <f t="shared" si="6"/>
        <v>0.409915875</v>
      </c>
      <c r="N10" s="1">
        <f>PERCENTILE(N18:N43,0.75)</f>
        <v>10.306779899999999</v>
      </c>
    </row>
    <row r="11" spans="1:14" ht="12.75">
      <c r="A11" s="13" t="s">
        <v>21</v>
      </c>
      <c r="B11" s="1">
        <f aca="true" t="shared" si="7" ref="B11:M11">PERCENTILE(B18:B43,0.9)</f>
        <v>1.15583725</v>
      </c>
      <c r="C11" s="1">
        <f t="shared" si="7"/>
        <v>0.8194463000000001</v>
      </c>
      <c r="D11" s="1">
        <f t="shared" si="7"/>
        <v>1.29427645</v>
      </c>
      <c r="E11" s="1">
        <f t="shared" si="7"/>
        <v>1.2093403999999999</v>
      </c>
      <c r="F11" s="1">
        <f t="shared" si="7"/>
        <v>1.8782332</v>
      </c>
      <c r="G11" s="1">
        <f t="shared" si="7"/>
        <v>2.175354</v>
      </c>
      <c r="H11" s="1">
        <f t="shared" si="7"/>
        <v>1.8533259000000002</v>
      </c>
      <c r="I11" s="1">
        <f t="shared" si="7"/>
        <v>2.0543961</v>
      </c>
      <c r="J11" s="1">
        <f t="shared" si="7"/>
        <v>1.8239008</v>
      </c>
      <c r="K11" s="1">
        <f t="shared" si="7"/>
        <v>1.1664086500000002</v>
      </c>
      <c r="L11" s="1">
        <f t="shared" si="7"/>
        <v>0.778571</v>
      </c>
      <c r="M11" s="1">
        <f t="shared" si="7"/>
        <v>0.4583578</v>
      </c>
      <c r="N11" s="1">
        <f>PERCENTILE(N18:N43,0.9)</f>
        <v>14.24732265</v>
      </c>
    </row>
    <row r="12" spans="1:14" ht="12.75">
      <c r="A12" s="13" t="s">
        <v>25</v>
      </c>
      <c r="B12" s="1">
        <f aca="true" t="shared" si="8" ref="B12:M12">STDEV(B18:B43)</f>
        <v>0.38397748937492165</v>
      </c>
      <c r="C12" s="1">
        <f t="shared" si="8"/>
        <v>0.2777375322303273</v>
      </c>
      <c r="D12" s="1">
        <f t="shared" si="8"/>
        <v>0.6631531362607681</v>
      </c>
      <c r="E12" s="1">
        <f t="shared" si="8"/>
        <v>0.8906050398735342</v>
      </c>
      <c r="F12" s="1">
        <f t="shared" si="8"/>
        <v>0.715420242425209</v>
      </c>
      <c r="G12" s="1">
        <f t="shared" si="8"/>
        <v>0.8561401661453684</v>
      </c>
      <c r="H12" s="1">
        <f t="shared" si="8"/>
        <v>0.8069040961680927</v>
      </c>
      <c r="I12" s="1">
        <f t="shared" si="8"/>
        <v>0.7212832950960968</v>
      </c>
      <c r="J12" s="1">
        <f t="shared" si="8"/>
        <v>0.4823290212085201</v>
      </c>
      <c r="K12" s="1">
        <f t="shared" si="8"/>
        <v>0.3290199900553791</v>
      </c>
      <c r="L12" s="1">
        <f t="shared" si="8"/>
        <v>0.23676881315334547</v>
      </c>
      <c r="M12" s="1">
        <f t="shared" si="8"/>
        <v>0.15213964239932543</v>
      </c>
      <c r="N12" s="1">
        <f>STDEV(N18:N43)</f>
        <v>4.783901043508334</v>
      </c>
    </row>
    <row r="13" spans="1:14" ht="12.75">
      <c r="A13" s="13" t="s">
        <v>127</v>
      </c>
      <c r="B13" s="1">
        <f>ROUND(B12/B6,2)</f>
        <v>0.71</v>
      </c>
      <c r="C13" s="1">
        <f aca="true" t="shared" si="9" ref="C13:N13">ROUND(C12/C6,2)</f>
        <v>0.54</v>
      </c>
      <c r="D13" s="1">
        <f t="shared" si="9"/>
        <v>0.95</v>
      </c>
      <c r="E13" s="1">
        <f t="shared" si="9"/>
        <v>1.19</v>
      </c>
      <c r="F13" s="1">
        <f t="shared" si="9"/>
        <v>0.8</v>
      </c>
      <c r="G13" s="1">
        <f t="shared" si="9"/>
        <v>0.95</v>
      </c>
      <c r="H13" s="1">
        <f t="shared" si="9"/>
        <v>0.85</v>
      </c>
      <c r="I13" s="1">
        <f t="shared" si="9"/>
        <v>0.69</v>
      </c>
      <c r="J13" s="1">
        <f t="shared" si="9"/>
        <v>0.49</v>
      </c>
      <c r="K13" s="1">
        <f t="shared" si="9"/>
        <v>0.46</v>
      </c>
      <c r="L13" s="1">
        <f t="shared" si="9"/>
        <v>0.56</v>
      </c>
      <c r="M13" s="1">
        <f t="shared" si="9"/>
        <v>0.53</v>
      </c>
      <c r="N13" s="1">
        <f t="shared" si="9"/>
        <v>0.55</v>
      </c>
    </row>
    <row r="14" spans="1:14" ht="12.75">
      <c r="A14" s="13" t="s">
        <v>126</v>
      </c>
      <c r="B14" s="53">
        <f>26*P44/(25*24*B12^3)</f>
        <v>1.071972981679452</v>
      </c>
      <c r="C14" s="53">
        <f aca="true" t="shared" si="10" ref="C14:N14">26*Q44/(25*24*C12^3)</f>
        <v>1.2908810277733347</v>
      </c>
      <c r="D14" s="53">
        <f t="shared" si="10"/>
        <v>2.6027299255681666</v>
      </c>
      <c r="E14" s="53">
        <f t="shared" si="10"/>
        <v>2.7952872709671195</v>
      </c>
      <c r="F14" s="53">
        <f t="shared" si="10"/>
        <v>1.332470266129521</v>
      </c>
      <c r="G14" s="53">
        <f t="shared" si="10"/>
        <v>1.5700111468660263</v>
      </c>
      <c r="H14" s="53">
        <f t="shared" si="10"/>
        <v>2.094377782790333</v>
      </c>
      <c r="I14" s="53">
        <f t="shared" si="10"/>
        <v>0.9665911136609909</v>
      </c>
      <c r="J14" s="53">
        <f t="shared" si="10"/>
        <v>0.5110653963953785</v>
      </c>
      <c r="K14" s="53">
        <f t="shared" si="10"/>
        <v>0.4611204856543216</v>
      </c>
      <c r="L14" s="53">
        <f t="shared" si="10"/>
        <v>0.48797898598362405</v>
      </c>
      <c r="M14" s="53">
        <f t="shared" si="10"/>
        <v>-0.06319088648581829</v>
      </c>
      <c r="N14" s="53">
        <f t="shared" si="10"/>
        <v>1.239331039730554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-0.18482960823640063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0.4279678</v>
      </c>
      <c r="C18" s="1">
        <f>'DATOS MENSUALES'!E487</f>
        <v>0.4173741</v>
      </c>
      <c r="D18" s="1">
        <f>'DATOS MENSUALES'!E488</f>
        <v>0.11223</v>
      </c>
      <c r="E18" s="1">
        <f>'DATOS MENSUALES'!E489</f>
        <v>0.0993472</v>
      </c>
      <c r="F18" s="1">
        <f>'DATOS MENSUALES'!E490</f>
        <v>0.25506</v>
      </c>
      <c r="G18" s="1">
        <f>'DATOS MENSUALES'!E491</f>
        <v>0.4069989</v>
      </c>
      <c r="H18" s="1">
        <f>'DATOS MENSUALES'!E492</f>
        <v>0.5618382</v>
      </c>
      <c r="I18" s="1">
        <f>'DATOS MENSUALES'!E493</f>
        <v>0.4844634</v>
      </c>
      <c r="J18" s="1">
        <f>'DATOS MENSUALES'!E494</f>
        <v>0.6696076</v>
      </c>
      <c r="K18" s="1">
        <f>'DATOS MENSUALES'!E495</f>
        <v>0.4365504</v>
      </c>
      <c r="L18" s="1">
        <f>'DATOS MENSUALES'!E496</f>
        <v>0.2530056</v>
      </c>
      <c r="M18" s="1">
        <f>'DATOS MENSUALES'!E497</f>
        <v>0.2767787</v>
      </c>
      <c r="N18" s="1">
        <f aca="true" t="shared" si="11" ref="N18:N41">SUM(B18:M18)</f>
        <v>4.4012219</v>
      </c>
      <c r="O18" s="10"/>
      <c r="P18" s="60">
        <f aca="true" t="shared" si="12" ref="P18:P43">(B18-B$6)^3</f>
        <v>-0.0015521693810643875</v>
      </c>
      <c r="Q18" s="60">
        <f aca="true" t="shared" si="13" ref="Q18:AB33">(C18-C$6)^3</f>
        <v>-0.000980982537008115</v>
      </c>
      <c r="R18" s="60">
        <f t="shared" si="13"/>
        <v>-0.2006086612791345</v>
      </c>
      <c r="S18" s="60">
        <f t="shared" si="13"/>
        <v>-0.2705473613926861</v>
      </c>
      <c r="T18" s="60">
        <f t="shared" si="13"/>
        <v>-0.25848147333382154</v>
      </c>
      <c r="U18" s="60">
        <f t="shared" si="13"/>
        <v>-0.12253354206696675</v>
      </c>
      <c r="V18" s="60">
        <f t="shared" si="13"/>
        <v>-0.06062905804613723</v>
      </c>
      <c r="W18" s="60">
        <f t="shared" si="13"/>
        <v>-0.17100036729478482</v>
      </c>
      <c r="X18" s="60">
        <f t="shared" si="13"/>
        <v>-0.029862784402486815</v>
      </c>
      <c r="Y18" s="60">
        <f t="shared" si="13"/>
        <v>-0.02205096491402971</v>
      </c>
      <c r="Z18" s="60">
        <f t="shared" si="13"/>
        <v>-0.0052035813074950065</v>
      </c>
      <c r="AA18" s="60">
        <f t="shared" si="13"/>
        <v>-5.236553402112747E-07</v>
      </c>
      <c r="AB18" s="60">
        <f t="shared" si="13"/>
        <v>-79.55808237839939</v>
      </c>
    </row>
    <row r="19" spans="1:28" ht="12.75">
      <c r="A19" s="12" t="s">
        <v>69</v>
      </c>
      <c r="B19" s="1">
        <f>'DATOS MENSUALES'!E498</f>
        <v>0.1811862</v>
      </c>
      <c r="C19" s="1">
        <f>'DATOS MENSUALES'!E499</f>
        <v>0.1438885</v>
      </c>
      <c r="D19" s="1">
        <f>'DATOS MENSUALES'!E500</f>
        <v>0.727907</v>
      </c>
      <c r="E19" s="1">
        <f>'DATOS MENSUALES'!E501</f>
        <v>0.7861192</v>
      </c>
      <c r="F19" s="1">
        <f>'DATOS MENSUALES'!E502</f>
        <v>1.789018</v>
      </c>
      <c r="G19" s="1">
        <f>'DATOS MENSUALES'!E503</f>
        <v>1.236614</v>
      </c>
      <c r="H19" s="1">
        <f>'DATOS MENSUALES'!E504</f>
        <v>0.7517952</v>
      </c>
      <c r="I19" s="1">
        <f>'DATOS MENSUALES'!E505</f>
        <v>1.0339029</v>
      </c>
      <c r="J19" s="1">
        <f>'DATOS MENSUALES'!E506</f>
        <v>0.7246119</v>
      </c>
      <c r="K19" s="1">
        <f>'DATOS MENSUALES'!E507</f>
        <v>0.381975</v>
      </c>
      <c r="L19" s="1">
        <f>'DATOS MENSUALES'!E508</f>
        <v>0.1581712</v>
      </c>
      <c r="M19" s="1">
        <f>'DATOS MENSUALES'!E509</f>
        <v>0.3125572</v>
      </c>
      <c r="N19" s="1">
        <f t="shared" si="11"/>
        <v>8.2277463</v>
      </c>
      <c r="O19" s="10"/>
      <c r="P19" s="60">
        <f t="shared" si="12"/>
        <v>-0.047660402022561325</v>
      </c>
      <c r="Q19" s="60">
        <f t="shared" si="13"/>
        <v>-0.05183154283142491</v>
      </c>
      <c r="R19" s="60">
        <f t="shared" si="13"/>
        <v>2.77652996781538E-05</v>
      </c>
      <c r="S19" s="60">
        <f t="shared" si="13"/>
        <v>6.402461238514468E-05</v>
      </c>
      <c r="T19" s="60">
        <f t="shared" si="13"/>
        <v>0.72161977081644</v>
      </c>
      <c r="U19" s="60">
        <f t="shared" si="13"/>
        <v>0.03690128571002926</v>
      </c>
      <c r="V19" s="60">
        <f t="shared" si="13"/>
        <v>-0.00835222630668821</v>
      </c>
      <c r="W19" s="60">
        <f t="shared" si="13"/>
        <v>-1.7663475129908285E-07</v>
      </c>
      <c r="X19" s="60">
        <f t="shared" si="13"/>
        <v>-0.016629115080551666</v>
      </c>
      <c r="Y19" s="60">
        <f t="shared" si="13"/>
        <v>-0.037593872931543225</v>
      </c>
      <c r="Z19" s="60">
        <f t="shared" si="13"/>
        <v>-0.0192751282345794</v>
      </c>
      <c r="AA19" s="60">
        <f t="shared" si="13"/>
        <v>2.1295969811072014E-05</v>
      </c>
      <c r="AB19" s="60">
        <f t="shared" si="13"/>
        <v>-0.10676376728573862</v>
      </c>
    </row>
    <row r="20" spans="1:28" ht="12.75">
      <c r="A20" s="12" t="s">
        <v>70</v>
      </c>
      <c r="B20" s="1">
        <f>'DATOS MENSUALES'!E510</f>
        <v>0.6548802</v>
      </c>
      <c r="C20" s="1">
        <f>'DATOS MENSUALES'!E511</f>
        <v>0.9061734</v>
      </c>
      <c r="D20" s="1">
        <f>'DATOS MENSUALES'!E512</f>
        <v>0.6484346</v>
      </c>
      <c r="E20" s="1">
        <f>'DATOS MENSUALES'!E513</f>
        <v>0.6432852</v>
      </c>
      <c r="F20" s="1">
        <f>'DATOS MENSUALES'!E514</f>
        <v>0.452634</v>
      </c>
      <c r="G20" s="1">
        <f>'DATOS MENSUALES'!E515</f>
        <v>0.3565943</v>
      </c>
      <c r="H20" s="1">
        <f>'DATOS MENSUALES'!E516</f>
        <v>0.8584362</v>
      </c>
      <c r="I20" s="1">
        <f>'DATOS MENSUALES'!E517</f>
        <v>0.8691874</v>
      </c>
      <c r="J20" s="1">
        <f>'DATOS MENSUALES'!E518</f>
        <v>1.0486528</v>
      </c>
      <c r="K20" s="1">
        <f>'DATOS MENSUALES'!E519</f>
        <v>0.6802041</v>
      </c>
      <c r="L20" s="1">
        <f>'DATOS MENSUALES'!E520</f>
        <v>0.873088</v>
      </c>
      <c r="M20" s="1">
        <f>'DATOS MENSUALES'!E521</f>
        <v>0.442764</v>
      </c>
      <c r="N20" s="1">
        <f t="shared" si="11"/>
        <v>8.4343342</v>
      </c>
      <c r="O20" s="10"/>
      <c r="P20" s="60">
        <f t="shared" si="12"/>
        <v>0.0013724040581197393</v>
      </c>
      <c r="Q20" s="60">
        <f t="shared" si="13"/>
        <v>0.05906259977080533</v>
      </c>
      <c r="R20" s="60">
        <f t="shared" si="13"/>
        <v>-0.00011903444244422188</v>
      </c>
      <c r="S20" s="60">
        <f t="shared" si="13"/>
        <v>-0.0010872895872948336</v>
      </c>
      <c r="T20" s="60">
        <f t="shared" si="13"/>
        <v>-0.0848542059808015</v>
      </c>
      <c r="U20" s="60">
        <f t="shared" si="13"/>
        <v>-0.1637518215002744</v>
      </c>
      <c r="V20" s="60">
        <f t="shared" si="13"/>
        <v>-0.0008917261977541665</v>
      </c>
      <c r="W20" s="60">
        <f t="shared" si="13"/>
        <v>-0.00494134521478936</v>
      </c>
      <c r="X20" s="60">
        <f t="shared" si="13"/>
        <v>0.0003256096627447103</v>
      </c>
      <c r="Y20" s="60">
        <f t="shared" si="13"/>
        <v>-4.969980518066448E-05</v>
      </c>
      <c r="Z20" s="60">
        <f t="shared" si="13"/>
        <v>0.08919168624998952</v>
      </c>
      <c r="AA20" s="60">
        <f t="shared" si="13"/>
        <v>0.00393870150687515</v>
      </c>
      <c r="AB20" s="60">
        <f t="shared" si="13"/>
        <v>-0.019207577900609955</v>
      </c>
    </row>
    <row r="21" spans="1:28" ht="12.75">
      <c r="A21" s="12" t="s">
        <v>71</v>
      </c>
      <c r="B21" s="1">
        <f>'DATOS MENSUALES'!E522</f>
        <v>0.4648716</v>
      </c>
      <c r="C21" s="1">
        <f>'DATOS MENSUALES'!E523</f>
        <v>0.3538466</v>
      </c>
      <c r="D21" s="1">
        <f>'DATOS MENSUALES'!E524</f>
        <v>0.588588</v>
      </c>
      <c r="E21" s="1">
        <f>'DATOS MENSUALES'!E525</f>
        <v>0.4572645</v>
      </c>
      <c r="F21" s="1">
        <f>'DATOS MENSUALES'!E526</f>
        <v>0.4624282</v>
      </c>
      <c r="G21" s="1">
        <f>'DATOS MENSUALES'!E527</f>
        <v>0.2252832</v>
      </c>
      <c r="H21" s="1">
        <f>'DATOS MENSUALES'!E528</f>
        <v>0.6184245</v>
      </c>
      <c r="I21" s="1">
        <f>'DATOS MENSUALES'!E529</f>
        <v>0.2972515</v>
      </c>
      <c r="J21" s="1">
        <f>'DATOS MENSUALES'!E530</f>
        <v>0.793632</v>
      </c>
      <c r="K21" s="1">
        <f>'DATOS MENSUALES'!E531</f>
        <v>0.9297519</v>
      </c>
      <c r="L21" s="1">
        <f>'DATOS MENSUALES'!E532</f>
        <v>0.466368</v>
      </c>
      <c r="M21" s="1">
        <f>'DATOS MENSUALES'!E533</f>
        <v>0.2410645</v>
      </c>
      <c r="N21" s="1">
        <f t="shared" si="11"/>
        <v>5.8987745</v>
      </c>
      <c r="O21" s="10"/>
      <c r="P21" s="60">
        <f t="shared" si="12"/>
        <v>-0.0004907885436057055</v>
      </c>
      <c r="Q21" s="60">
        <f t="shared" si="13"/>
        <v>-0.004321947182862538</v>
      </c>
      <c r="R21" s="60">
        <f t="shared" si="13"/>
        <v>-0.0012963907654581098</v>
      </c>
      <c r="S21" s="60">
        <f t="shared" si="13"/>
        <v>-0.0240998971941699</v>
      </c>
      <c r="T21" s="60">
        <f t="shared" si="13"/>
        <v>-0.07930594588563206</v>
      </c>
      <c r="U21" s="60">
        <f t="shared" si="13"/>
        <v>-0.3122249044453081</v>
      </c>
      <c r="V21" s="60">
        <f t="shared" si="13"/>
        <v>-0.03802249423969692</v>
      </c>
      <c r="W21" s="60">
        <f t="shared" si="13"/>
        <v>-0.4089517274096477</v>
      </c>
      <c r="X21" s="60">
        <f t="shared" si="13"/>
        <v>-0.006458173336493861</v>
      </c>
      <c r="Y21" s="60">
        <f t="shared" si="13"/>
        <v>0.009633869310438269</v>
      </c>
      <c r="Z21" s="60">
        <f t="shared" si="13"/>
        <v>6.435978594593439E-05</v>
      </c>
      <c r="AA21" s="60">
        <f t="shared" si="13"/>
        <v>-8.388070933556967E-05</v>
      </c>
      <c r="AB21" s="60">
        <f t="shared" si="13"/>
        <v>-22.031313131307236</v>
      </c>
    </row>
    <row r="22" spans="1:28" ht="12.75">
      <c r="A22" s="12" t="s">
        <v>72</v>
      </c>
      <c r="B22" s="1">
        <f>'DATOS MENSUALES'!E534</f>
        <v>0.282316</v>
      </c>
      <c r="C22" s="1">
        <f>'DATOS MENSUALES'!E535</f>
        <v>0.7268384</v>
      </c>
      <c r="D22" s="1">
        <f>'DATOS MENSUALES'!E536</f>
        <v>0.6272214</v>
      </c>
      <c r="E22" s="1">
        <f>'DATOS MENSUALES'!E537</f>
        <v>0.7315296</v>
      </c>
      <c r="F22" s="1">
        <f>'DATOS MENSUALES'!E538</f>
        <v>0.5702592</v>
      </c>
      <c r="G22" s="1">
        <f>'DATOS MENSUALES'!E539</f>
        <v>2.5393134</v>
      </c>
      <c r="H22" s="1">
        <f>'DATOS MENSUALES'!E540</f>
        <v>1.7030736</v>
      </c>
      <c r="I22" s="1">
        <f>'DATOS MENSUALES'!E541</f>
        <v>2.8070924</v>
      </c>
      <c r="J22" s="1">
        <f>'DATOS MENSUALES'!E542</f>
        <v>1.8552091</v>
      </c>
      <c r="K22" s="1">
        <f>'DATOS MENSUALES'!E543</f>
        <v>1.4368298</v>
      </c>
      <c r="L22" s="1">
        <f>'DATOS MENSUALES'!E544</f>
        <v>0.8171338</v>
      </c>
      <c r="M22" s="1">
        <f>'DATOS MENSUALES'!E545</f>
        <v>0.4280504</v>
      </c>
      <c r="N22" s="1">
        <f t="shared" si="11"/>
        <v>14.5248671</v>
      </c>
      <c r="O22" s="10"/>
      <c r="P22" s="60">
        <f t="shared" si="12"/>
        <v>-0.017868672102649898</v>
      </c>
      <c r="Q22" s="60">
        <f t="shared" si="13"/>
        <v>0.009274537828151404</v>
      </c>
      <c r="R22" s="60">
        <f t="shared" si="13"/>
        <v>-0.0003489849231816504</v>
      </c>
      <c r="S22" s="60">
        <f t="shared" si="13"/>
        <v>-3.1022173990253862E-06</v>
      </c>
      <c r="T22" s="60">
        <f t="shared" si="13"/>
        <v>-0.033326014345717636</v>
      </c>
      <c r="U22" s="60">
        <f t="shared" si="13"/>
        <v>4.375736933792318</v>
      </c>
      <c r="V22" s="60">
        <f t="shared" si="13"/>
        <v>0.4191559460043203</v>
      </c>
      <c r="W22" s="60">
        <f t="shared" si="13"/>
        <v>5.522506972298131</v>
      </c>
      <c r="X22" s="60">
        <f t="shared" si="13"/>
        <v>0.6707323270817773</v>
      </c>
      <c r="Y22" s="60">
        <f t="shared" si="13"/>
        <v>0.37302916632562705</v>
      </c>
      <c r="Z22" s="60">
        <f t="shared" si="13"/>
        <v>0.05970340015605071</v>
      </c>
      <c r="AA22" s="60">
        <f t="shared" si="13"/>
        <v>0.0029371980136671328</v>
      </c>
      <c r="AB22" s="60">
        <f t="shared" si="13"/>
        <v>197.41435329426082</v>
      </c>
    </row>
    <row r="23" spans="1:28" ht="12.75">
      <c r="A23" s="12" t="s">
        <v>73</v>
      </c>
      <c r="B23" s="1">
        <f>'DATOS MENSUALES'!E546</f>
        <v>0.2165155</v>
      </c>
      <c r="C23" s="1">
        <f>'DATOS MENSUALES'!E547</f>
        <v>0.40488</v>
      </c>
      <c r="D23" s="1">
        <f>'DATOS MENSUALES'!E548</f>
        <v>0.866289</v>
      </c>
      <c r="E23" s="1">
        <f>'DATOS MENSUALES'!E549</f>
        <v>0.468198</v>
      </c>
      <c r="F23" s="1">
        <f>'DATOS MENSUALES'!E550</f>
        <v>0.908206</v>
      </c>
      <c r="G23" s="1">
        <f>'DATOS MENSUALES'!E551</f>
        <v>0.3727876</v>
      </c>
      <c r="H23" s="1">
        <f>'DATOS MENSUALES'!E552</f>
        <v>1.148</v>
      </c>
      <c r="I23" s="1">
        <f>'DATOS MENSUALES'!E553</f>
        <v>0.2783056</v>
      </c>
      <c r="J23" s="1">
        <f>'DATOS MENSUALES'!E554</f>
        <v>1.0881894</v>
      </c>
      <c r="K23" s="1">
        <f>'DATOS MENSUALES'!E555</f>
        <v>0.620312</v>
      </c>
      <c r="L23" s="1">
        <f>'DATOS MENSUALES'!E556</f>
        <v>0.299964</v>
      </c>
      <c r="M23" s="1">
        <f>'DATOS MENSUALES'!E557</f>
        <v>0.227328</v>
      </c>
      <c r="N23" s="1">
        <f t="shared" si="11"/>
        <v>6.8989751</v>
      </c>
      <c r="O23" s="10"/>
      <c r="P23" s="60">
        <f t="shared" si="12"/>
        <v>-0.03504145318582636</v>
      </c>
      <c r="Q23" s="60">
        <f t="shared" si="13"/>
        <v>-0.0013995205760436204</v>
      </c>
      <c r="R23" s="60">
        <f t="shared" si="13"/>
        <v>0.004797974958378438</v>
      </c>
      <c r="S23" s="60">
        <f t="shared" si="13"/>
        <v>-0.021465499248909118</v>
      </c>
      <c r="T23" s="60">
        <f t="shared" si="13"/>
        <v>4.204902400902004E-06</v>
      </c>
      <c r="U23" s="60">
        <f t="shared" si="13"/>
        <v>-0.14963741134246739</v>
      </c>
      <c r="V23" s="60">
        <f t="shared" si="13"/>
        <v>0.0072239374938714304</v>
      </c>
      <c r="W23" s="60">
        <f t="shared" si="13"/>
        <v>-0.4410727384876605</v>
      </c>
      <c r="X23" s="60">
        <f t="shared" si="13"/>
        <v>0.0012714005717937309</v>
      </c>
      <c r="Y23" s="60">
        <f t="shared" si="13"/>
        <v>-0.0009030684547716378</v>
      </c>
      <c r="Z23" s="60">
        <f t="shared" si="13"/>
        <v>-0.0020160954015619676</v>
      </c>
      <c r="AA23" s="60">
        <f t="shared" si="13"/>
        <v>-0.00019021800599699451</v>
      </c>
      <c r="AB23" s="60">
        <f t="shared" si="13"/>
        <v>-5.862842347799739</v>
      </c>
    </row>
    <row r="24" spans="1:28" ht="12.75">
      <c r="A24" s="12" t="s">
        <v>74</v>
      </c>
      <c r="B24" s="1">
        <f>'DATOS MENSUALES'!E558</f>
        <v>0.2783295</v>
      </c>
      <c r="C24" s="1">
        <f>'DATOS MENSUALES'!E559</f>
        <v>0.4157794</v>
      </c>
      <c r="D24" s="1">
        <f>'DATOS MENSUALES'!E560</f>
        <v>0.3648509</v>
      </c>
      <c r="E24" s="1">
        <f>'DATOS MENSUALES'!E561</f>
        <v>0.2041074</v>
      </c>
      <c r="F24" s="1">
        <f>'DATOS MENSUALES'!E562</f>
        <v>0.413824</v>
      </c>
      <c r="G24" s="1">
        <f>'DATOS MENSUALES'!E563</f>
        <v>0.5453448</v>
      </c>
      <c r="H24" s="1">
        <f>'DATOS MENSUALES'!E564</f>
        <v>0.751431</v>
      </c>
      <c r="I24" s="1">
        <f>'DATOS MENSUALES'!E565</f>
        <v>1.070328</v>
      </c>
      <c r="J24" s="1">
        <f>'DATOS MENSUALES'!E566</f>
        <v>0.6193332</v>
      </c>
      <c r="K24" s="1">
        <f>'DATOS MENSUALES'!E567</f>
        <v>0.4271599</v>
      </c>
      <c r="L24" s="1">
        <f>'DATOS MENSUALES'!E568</f>
        <v>0.551322</v>
      </c>
      <c r="M24" s="1">
        <f>'DATOS MENSUALES'!E569</f>
        <v>0.3446088</v>
      </c>
      <c r="N24" s="1">
        <f t="shared" si="11"/>
        <v>5.986418899999999</v>
      </c>
      <c r="O24" s="10"/>
      <c r="P24" s="60">
        <f t="shared" si="12"/>
        <v>-0.01869861216239598</v>
      </c>
      <c r="Q24" s="60">
        <f t="shared" si="13"/>
        <v>-0.001028977163728324</v>
      </c>
      <c r="R24" s="60">
        <f t="shared" si="13"/>
        <v>-0.03685133459783022</v>
      </c>
      <c r="S24" s="60">
        <f t="shared" si="13"/>
        <v>-0.1592259690017137</v>
      </c>
      <c r="T24" s="60">
        <f t="shared" si="13"/>
        <v>-0.10938093008190158</v>
      </c>
      <c r="U24" s="60">
        <f t="shared" si="13"/>
        <v>-0.046014957697514264</v>
      </c>
      <c r="V24" s="60">
        <f t="shared" si="13"/>
        <v>-0.00839728466574813</v>
      </c>
      <c r="W24" s="60">
        <f t="shared" si="13"/>
        <v>2.925880564178089E-05</v>
      </c>
      <c r="X24" s="60">
        <f t="shared" si="13"/>
        <v>-0.046859712941050326</v>
      </c>
      <c r="Y24" s="60">
        <f t="shared" si="13"/>
        <v>-0.02434125527333533</v>
      </c>
      <c r="Z24" s="60">
        <f t="shared" si="13"/>
        <v>0.00195447603255017</v>
      </c>
      <c r="AA24" s="60">
        <f t="shared" si="13"/>
        <v>0.00021352390223322901</v>
      </c>
      <c r="AB24" s="60">
        <f t="shared" si="13"/>
        <v>-20.028883892950514</v>
      </c>
    </row>
    <row r="25" spans="1:28" ht="12.75">
      <c r="A25" s="12" t="s">
        <v>75</v>
      </c>
      <c r="B25" s="1">
        <f>'DATOS MENSUALES'!E570</f>
        <v>0.5538274</v>
      </c>
      <c r="C25" s="1">
        <f>'DATOS MENSUALES'!E571</f>
        <v>0.4157799</v>
      </c>
      <c r="D25" s="1">
        <f>'DATOS MENSUALES'!E572</f>
        <v>0.1119143</v>
      </c>
      <c r="E25" s="1">
        <f>'DATOS MENSUALES'!E573</f>
        <v>0.3303984</v>
      </c>
      <c r="F25" s="1">
        <f>'DATOS MENSUALES'!E574</f>
        <v>0.7645144</v>
      </c>
      <c r="G25" s="1">
        <f>'DATOS MENSUALES'!E575</f>
        <v>0.4528475</v>
      </c>
      <c r="H25" s="1">
        <f>'DATOS MENSUALES'!E576</f>
        <v>0.872344</v>
      </c>
      <c r="I25" s="1">
        <f>'DATOS MENSUALES'!E577</f>
        <v>1.1900828</v>
      </c>
      <c r="J25" s="1">
        <f>'DATOS MENSUALES'!E578</f>
        <v>1.292265</v>
      </c>
      <c r="K25" s="1">
        <f>'DATOS MENSUALES'!E579</f>
        <v>0.8374289</v>
      </c>
      <c r="L25" s="1">
        <f>'DATOS MENSUALES'!E580</f>
        <v>0.643848</v>
      </c>
      <c r="M25" s="1">
        <f>'DATOS MENSUALES'!E581</f>
        <v>0.3067321</v>
      </c>
      <c r="N25" s="1">
        <f t="shared" si="11"/>
        <v>7.7719827</v>
      </c>
      <c r="O25" s="10"/>
      <c r="P25" s="60">
        <f t="shared" si="12"/>
        <v>1.0230287781730774E-06</v>
      </c>
      <c r="Q25" s="60">
        <f t="shared" si="13"/>
        <v>-0.001028961875414141</v>
      </c>
      <c r="R25" s="60">
        <f t="shared" si="13"/>
        <v>-0.2009333968133847</v>
      </c>
      <c r="S25" s="60">
        <f t="shared" si="13"/>
        <v>-0.07184378342757992</v>
      </c>
      <c r="T25" s="60">
        <f t="shared" si="13"/>
        <v>-0.0020751619534877487</v>
      </c>
      <c r="U25" s="60">
        <f t="shared" si="13"/>
        <v>-0.09163681367330039</v>
      </c>
      <c r="V25" s="60">
        <f t="shared" si="13"/>
        <v>-0.0005583437519053542</v>
      </c>
      <c r="W25" s="60">
        <f t="shared" si="13"/>
        <v>0.0034135596548035313</v>
      </c>
      <c r="X25" s="60">
        <f t="shared" si="13"/>
        <v>0.030490810864611733</v>
      </c>
      <c r="Y25" s="60">
        <f t="shared" si="13"/>
        <v>0.0017478769490691234</v>
      </c>
      <c r="Z25" s="60">
        <f t="shared" si="13"/>
        <v>0.010296890666614062</v>
      </c>
      <c r="AA25" s="60">
        <f t="shared" si="13"/>
        <v>1.049360609698679E-05</v>
      </c>
      <c r="AB25" s="60">
        <f t="shared" si="13"/>
        <v>-0.8047719738518797</v>
      </c>
    </row>
    <row r="26" spans="1:28" ht="12.75">
      <c r="A26" s="12" t="s">
        <v>76</v>
      </c>
      <c r="B26" s="1">
        <f>'DATOS MENSUALES'!E582</f>
        <v>0.2507216</v>
      </c>
      <c r="C26" s="1">
        <f>'DATOS MENSUALES'!E583</f>
        <v>0.1624821</v>
      </c>
      <c r="D26" s="1">
        <f>'DATOS MENSUALES'!E584</f>
        <v>0.128097</v>
      </c>
      <c r="E26" s="1">
        <f>'DATOS MENSUALES'!E585</f>
        <v>0.0308505</v>
      </c>
      <c r="F26" s="1">
        <f>'DATOS MENSUALES'!E586</f>
        <v>0.5044858</v>
      </c>
      <c r="G26" s="1">
        <f>'DATOS MENSUALES'!E587</f>
        <v>0.2719774</v>
      </c>
      <c r="H26" s="1">
        <f>'DATOS MENSUALES'!E588</f>
        <v>0.2770976</v>
      </c>
      <c r="I26" s="1">
        <f>'DATOS MENSUALES'!E589</f>
        <v>0.9821575</v>
      </c>
      <c r="J26" s="1">
        <f>'DATOS MENSUALES'!E590</f>
        <v>0.5479614</v>
      </c>
      <c r="K26" s="1">
        <f>'DATOS MENSUALES'!E591</f>
        <v>0.5555403</v>
      </c>
      <c r="L26" s="1">
        <f>'DATOS MENSUALES'!E592</f>
        <v>0.2335495</v>
      </c>
      <c r="M26" s="1">
        <f>'DATOS MENSUALES'!E593</f>
        <v>0.0079148</v>
      </c>
      <c r="N26" s="1">
        <f t="shared" si="11"/>
        <v>3.9528355</v>
      </c>
      <c r="O26" s="10"/>
      <c r="P26" s="60">
        <f t="shared" si="12"/>
        <v>-0.02516138611519857</v>
      </c>
      <c r="Q26" s="60">
        <f t="shared" si="13"/>
        <v>-0.044457432012557134</v>
      </c>
      <c r="R26" s="60">
        <f t="shared" si="13"/>
        <v>-0.18473448267634865</v>
      </c>
      <c r="S26" s="60">
        <f t="shared" si="13"/>
        <v>-0.36593025947185565</v>
      </c>
      <c r="T26" s="60">
        <f t="shared" si="13"/>
        <v>-0.05822142888663207</v>
      </c>
      <c r="U26" s="60">
        <f t="shared" si="13"/>
        <v>-0.2520898487463016</v>
      </c>
      <c r="V26" s="60">
        <f t="shared" si="13"/>
        <v>-0.31110173675667074</v>
      </c>
      <c r="W26" s="60">
        <f t="shared" si="13"/>
        <v>-0.00018868669872428002</v>
      </c>
      <c r="X26" s="60">
        <f t="shared" si="13"/>
        <v>-0.08056279142262794</v>
      </c>
      <c r="Y26" s="60">
        <f t="shared" si="13"/>
        <v>-0.004206827118903584</v>
      </c>
      <c r="Z26" s="60">
        <f t="shared" si="13"/>
        <v>-0.0071604525467728105</v>
      </c>
      <c r="AA26" s="60">
        <f t="shared" si="13"/>
        <v>-0.021236478096541524</v>
      </c>
      <c r="AB26" s="60">
        <f t="shared" si="13"/>
        <v>-107.12498143275114</v>
      </c>
    </row>
    <row r="27" spans="1:28" ht="12.75">
      <c r="A27" s="12" t="s">
        <v>77</v>
      </c>
      <c r="B27" s="1">
        <f>'DATOS MENSUALES'!E594</f>
        <v>0.0366876</v>
      </c>
      <c r="C27" s="1">
        <f>'DATOS MENSUALES'!E595</f>
        <v>0.4723354</v>
      </c>
      <c r="D27" s="1">
        <f>'DATOS MENSUALES'!E596</f>
        <v>1.3910318</v>
      </c>
      <c r="E27" s="1">
        <f>'DATOS MENSUALES'!E597</f>
        <v>1.1235528</v>
      </c>
      <c r="F27" s="1">
        <f>'DATOS MENSUALES'!E598</f>
        <v>0.41488</v>
      </c>
      <c r="G27" s="1">
        <f>'DATOS MENSUALES'!E599</f>
        <v>0.6037746</v>
      </c>
      <c r="H27" s="1">
        <f>'DATOS MENSUALES'!E600</f>
        <v>0.477465</v>
      </c>
      <c r="I27" s="1">
        <f>'DATOS MENSUALES'!E601</f>
        <v>0.485541</v>
      </c>
      <c r="J27" s="1">
        <f>'DATOS MENSUALES'!E602</f>
        <v>0.6699132</v>
      </c>
      <c r="K27" s="1">
        <f>'DATOS MENSUALES'!E603</f>
        <v>0.4852209</v>
      </c>
      <c r="L27" s="1">
        <f>'DATOS MENSUALES'!E604</f>
        <v>0.242317</v>
      </c>
      <c r="M27" s="1">
        <f>'DATOS MENSUALES'!E605</f>
        <v>0.0779824</v>
      </c>
      <c r="N27" s="1">
        <f t="shared" si="11"/>
        <v>6.480701699999999</v>
      </c>
      <c r="O27" s="10"/>
      <c r="P27" s="60">
        <f t="shared" si="12"/>
        <v>-0.13037290893531275</v>
      </c>
      <c r="Q27" s="60">
        <f t="shared" si="13"/>
        <v>-8.753266040441246E-05</v>
      </c>
      <c r="R27" s="60">
        <f t="shared" si="13"/>
        <v>0.3333972771646893</v>
      </c>
      <c r="S27" s="60">
        <f t="shared" si="13"/>
        <v>0.053769918237361713</v>
      </c>
      <c r="T27" s="60">
        <f t="shared" si="13"/>
        <v>-0.10865796009792526</v>
      </c>
      <c r="U27" s="60">
        <f t="shared" si="13"/>
        <v>-0.026976737876080098</v>
      </c>
      <c r="V27" s="60">
        <f t="shared" si="13"/>
        <v>-0.10868387071452061</v>
      </c>
      <c r="W27" s="60">
        <f t="shared" si="13"/>
        <v>-0.1700063359002305</v>
      </c>
      <c r="X27" s="60">
        <f t="shared" si="13"/>
        <v>-0.02977462534334026</v>
      </c>
      <c r="Y27" s="60">
        <f t="shared" si="13"/>
        <v>-0.01244678523187501</v>
      </c>
      <c r="Z27" s="60">
        <f t="shared" si="13"/>
        <v>-0.006227085432081117</v>
      </c>
      <c r="AA27" s="60">
        <f t="shared" si="13"/>
        <v>-0.008851315708775556</v>
      </c>
      <c r="AB27" s="60">
        <f t="shared" si="13"/>
        <v>-10.962365882055684</v>
      </c>
    </row>
    <row r="28" spans="1:28" ht="12.75">
      <c r="A28" s="12" t="s">
        <v>78</v>
      </c>
      <c r="B28" s="1">
        <f>'DATOS MENSUALES'!E606</f>
        <v>0.5531802</v>
      </c>
      <c r="C28" s="1">
        <f>'DATOS MENSUALES'!E607</f>
        <v>0.3980013</v>
      </c>
      <c r="D28" s="1">
        <f>'DATOS MENSUALES'!E608</f>
        <v>0.5086172</v>
      </c>
      <c r="E28" s="1">
        <f>'DATOS MENSUALES'!E609</f>
        <v>0.397969</v>
      </c>
      <c r="F28" s="1">
        <f>'DATOS MENSUALES'!E610</f>
        <v>0.6197248</v>
      </c>
      <c r="G28" s="1">
        <f>'DATOS MENSUALES'!E611</f>
        <v>0.128469</v>
      </c>
      <c r="H28" s="1">
        <f>'DATOS MENSUALES'!E612</f>
        <v>1.1892622</v>
      </c>
      <c r="I28" s="1">
        <f>'DATOS MENSUALES'!E613</f>
        <v>1.11276</v>
      </c>
      <c r="J28" s="1">
        <f>'DATOS MENSUALES'!E614</f>
        <v>0.7063007</v>
      </c>
      <c r="K28" s="1">
        <f>'DATOS MENSUALES'!E615</f>
        <v>0.550857</v>
      </c>
      <c r="L28" s="1">
        <f>'DATOS MENSUALES'!E616</f>
        <v>0.2346042</v>
      </c>
      <c r="M28" s="1">
        <f>'DATOS MENSUALES'!E617</f>
        <v>0.1830633</v>
      </c>
      <c r="N28" s="1">
        <f t="shared" si="11"/>
        <v>6.582808899999999</v>
      </c>
      <c r="O28" s="10"/>
      <c r="P28" s="60">
        <f t="shared" si="12"/>
        <v>8.38289931404802E-07</v>
      </c>
      <c r="Q28" s="60">
        <f t="shared" si="13"/>
        <v>-0.0016739185739417944</v>
      </c>
      <c r="R28" s="60">
        <f t="shared" si="13"/>
        <v>-0.006752232688518483</v>
      </c>
      <c r="S28" s="60">
        <f t="shared" si="13"/>
        <v>-0.04219692076500667</v>
      </c>
      <c r="T28" s="60">
        <f t="shared" si="13"/>
        <v>-0.02019934811154341</v>
      </c>
      <c r="U28" s="60">
        <f t="shared" si="13"/>
        <v>-0.46587985297366363</v>
      </c>
      <c r="V28" s="60">
        <f t="shared" si="13"/>
        <v>0.0129073980124442</v>
      </c>
      <c r="W28" s="60">
        <f t="shared" si="13"/>
        <v>0.0003929677745814271</v>
      </c>
      <c r="X28" s="60">
        <f t="shared" si="13"/>
        <v>-0.020470915649831924</v>
      </c>
      <c r="Y28" s="60">
        <f t="shared" si="13"/>
        <v>-0.00458368841871124</v>
      </c>
      <c r="Z28" s="60">
        <f t="shared" si="13"/>
        <v>-0.007043547873307927</v>
      </c>
      <c r="AA28" s="60">
        <f t="shared" si="13"/>
        <v>-0.0010542209783820946</v>
      </c>
      <c r="AB28" s="60">
        <f t="shared" si="13"/>
        <v>-9.519147018928239</v>
      </c>
    </row>
    <row r="29" spans="1:28" ht="12.75">
      <c r="A29" s="12" t="s">
        <v>79</v>
      </c>
      <c r="B29" s="1">
        <f>'DATOS MENSUALES'!E618</f>
        <v>0.5004879</v>
      </c>
      <c r="C29" s="1">
        <f>'DATOS MENSUALES'!E619</f>
        <v>0.4681452</v>
      </c>
      <c r="D29" s="1">
        <f>'DATOS MENSUALES'!E620</f>
        <v>0.1057</v>
      </c>
      <c r="E29" s="1">
        <f>'DATOS MENSUALES'!E621</f>
        <v>0.488556</v>
      </c>
      <c r="F29" s="1">
        <f>'DATOS MENSUALES'!E622</f>
        <v>0.3585718</v>
      </c>
      <c r="G29" s="1">
        <f>'DATOS MENSUALES'!E623</f>
        <v>0.5568878</v>
      </c>
      <c r="H29" s="1">
        <f>'DATOS MENSUALES'!E624</f>
        <v>0.4597472</v>
      </c>
      <c r="I29" s="1">
        <f>'DATOS MENSUALES'!E625</f>
        <v>0.2578611</v>
      </c>
      <c r="J29" s="1">
        <f>'DATOS MENSUALES'!E626</f>
        <v>0.7277382</v>
      </c>
      <c r="K29" s="1">
        <f>'DATOS MENSUALES'!E627</f>
        <v>0.6377347</v>
      </c>
      <c r="L29" s="1">
        <f>'DATOS MENSUALES'!E628</f>
        <v>0.285437</v>
      </c>
      <c r="M29" s="1">
        <f>'DATOS MENSUALES'!E629</f>
        <v>0.1810445</v>
      </c>
      <c r="N29" s="1">
        <f t="shared" si="11"/>
        <v>5.027911399999999</v>
      </c>
      <c r="O29" s="10"/>
      <c r="P29" s="60">
        <f t="shared" si="12"/>
        <v>-8.097659450607762E-05</v>
      </c>
      <c r="Q29" s="60">
        <f t="shared" si="13"/>
        <v>-0.00011472695002410035</v>
      </c>
      <c r="R29" s="60">
        <f t="shared" si="13"/>
        <v>-0.20739709685726113</v>
      </c>
      <c r="S29" s="60">
        <f t="shared" si="13"/>
        <v>-0.017085413804308603</v>
      </c>
      <c r="T29" s="60">
        <f t="shared" si="13"/>
        <v>-0.15184053853359955</v>
      </c>
      <c r="U29" s="60">
        <f t="shared" si="13"/>
        <v>-0.041709942657498625</v>
      </c>
      <c r="V29" s="60">
        <f t="shared" si="13"/>
        <v>-0.12124413228523771</v>
      </c>
      <c r="W29" s="60">
        <f t="shared" si="13"/>
        <v>-0.47757473487596896</v>
      </c>
      <c r="X29" s="60">
        <f t="shared" si="13"/>
        <v>-0.016025535615456856</v>
      </c>
      <c r="Y29" s="60">
        <f t="shared" si="13"/>
        <v>-0.0004974677985205143</v>
      </c>
      <c r="Z29" s="60">
        <f t="shared" si="13"/>
        <v>-0.0027946521648927005</v>
      </c>
      <c r="AA29" s="60">
        <f t="shared" si="13"/>
        <v>-0.0011182074871657287</v>
      </c>
      <c r="AB29" s="60">
        <f t="shared" si="13"/>
        <v>-49.60202917317868</v>
      </c>
    </row>
    <row r="30" spans="1:28" ht="12.75">
      <c r="A30" s="12" t="s">
        <v>80</v>
      </c>
      <c r="B30" s="1">
        <f>'DATOS MENSUALES'!E630</f>
        <v>0.8727225</v>
      </c>
      <c r="C30" s="1">
        <f>'DATOS MENSUALES'!E631</f>
        <v>0.4638926</v>
      </c>
      <c r="D30" s="1">
        <f>'DATOS MENSUALES'!E632</f>
        <v>0.4762527</v>
      </c>
      <c r="E30" s="1">
        <f>'DATOS MENSUALES'!E633</f>
        <v>0.6887565</v>
      </c>
      <c r="F30" s="1">
        <f>'DATOS MENSUALES'!E634</f>
        <v>0.5582007</v>
      </c>
      <c r="G30" s="1">
        <f>'DATOS MENSUALES'!E635</f>
        <v>0.354568</v>
      </c>
      <c r="H30" s="1">
        <f>'DATOS MENSUALES'!E636</f>
        <v>0.6266596</v>
      </c>
      <c r="I30" s="1">
        <f>'DATOS MENSUALES'!E637</f>
        <v>1.4160852</v>
      </c>
      <c r="J30" s="1">
        <f>'DATOS MENSUALES'!E638</f>
        <v>1.199184</v>
      </c>
      <c r="K30" s="1">
        <f>'DATOS MENSUALES'!E639</f>
        <v>0.7280774</v>
      </c>
      <c r="L30" s="1">
        <f>'DATOS MENSUALES'!E640</f>
        <v>0.204742</v>
      </c>
      <c r="M30" s="1">
        <f>'DATOS MENSUALES'!E641</f>
        <v>0.1048</v>
      </c>
      <c r="N30" s="1">
        <f t="shared" si="11"/>
        <v>7.6939412</v>
      </c>
      <c r="O30" s="10"/>
      <c r="P30" s="60">
        <f t="shared" si="12"/>
        <v>0.03560196401927513</v>
      </c>
      <c r="Q30" s="60">
        <f t="shared" si="13"/>
        <v>-0.00014756225825725543</v>
      </c>
      <c r="R30" s="60">
        <f t="shared" si="13"/>
        <v>-0.010848678751682963</v>
      </c>
      <c r="S30" s="60">
        <f t="shared" si="13"/>
        <v>-0.00018870017430394208</v>
      </c>
      <c r="T30" s="60">
        <f t="shared" si="13"/>
        <v>-0.037214454621246625</v>
      </c>
      <c r="U30" s="60">
        <f t="shared" si="13"/>
        <v>-0.16557805631426845</v>
      </c>
      <c r="V30" s="60">
        <f t="shared" si="13"/>
        <v>-0.03529683689964737</v>
      </c>
      <c r="W30" s="60">
        <f t="shared" si="13"/>
        <v>0.05340013048482865</v>
      </c>
      <c r="X30" s="60">
        <f t="shared" si="13"/>
        <v>0.010550666726461056</v>
      </c>
      <c r="Y30" s="60">
        <f t="shared" si="13"/>
        <v>1.3701687985722232E-06</v>
      </c>
      <c r="Z30" s="60">
        <f t="shared" si="13"/>
        <v>-0.010874823813222745</v>
      </c>
      <c r="AA30" s="60">
        <f t="shared" si="13"/>
        <v>-0.005835786759294445</v>
      </c>
      <c r="AB30" s="60">
        <f t="shared" si="13"/>
        <v>-1.0248065522648306</v>
      </c>
    </row>
    <row r="31" spans="1:28" ht="12.75">
      <c r="A31" s="12" t="s">
        <v>81</v>
      </c>
      <c r="B31" s="1">
        <f>'DATOS MENSUALES'!E642</f>
        <v>1.1894912</v>
      </c>
      <c r="C31" s="1">
        <f>'DATOS MENSUALES'!E643</f>
        <v>0.7327192</v>
      </c>
      <c r="D31" s="1">
        <f>'DATOS MENSUALES'!E644</f>
        <v>0.6387478</v>
      </c>
      <c r="E31" s="1">
        <f>'DATOS MENSUALES'!E645</f>
        <v>0.0894761</v>
      </c>
      <c r="F31" s="1">
        <f>'DATOS MENSUALES'!E646</f>
        <v>2.198676</v>
      </c>
      <c r="G31" s="1">
        <f>'DATOS MENSUALES'!E647</f>
        <v>1.3769936</v>
      </c>
      <c r="H31" s="1">
        <f>'DATOS MENSUALES'!E648</f>
        <v>1.2111888</v>
      </c>
      <c r="I31" s="1">
        <f>'DATOS MENSUALES'!E649</f>
        <v>0.9331337</v>
      </c>
      <c r="J31" s="1">
        <f>'DATOS MENSUALES'!E650</f>
        <v>1.3075712</v>
      </c>
      <c r="K31" s="1">
        <f>'DATOS MENSUALES'!E651</f>
        <v>0.910644</v>
      </c>
      <c r="L31" s="1">
        <f>'DATOS MENSUALES'!E652</f>
        <v>0.5318044</v>
      </c>
      <c r="M31" s="1">
        <f>'DATOS MENSUALES'!E653</f>
        <v>0.4665696</v>
      </c>
      <c r="N31" s="1">
        <f t="shared" si="11"/>
        <v>11.587015599999999</v>
      </c>
      <c r="O31" s="10"/>
      <c r="P31" s="60">
        <f t="shared" si="12"/>
        <v>0.26926073645467774</v>
      </c>
      <c r="Q31" s="60">
        <f t="shared" si="13"/>
        <v>0.010075327496345437</v>
      </c>
      <c r="R31" s="60">
        <f t="shared" si="13"/>
        <v>-0.00020411166662310056</v>
      </c>
      <c r="S31" s="60">
        <f t="shared" si="13"/>
        <v>-0.2831248456007387</v>
      </c>
      <c r="T31" s="60">
        <f t="shared" si="13"/>
        <v>2.2306862640214202</v>
      </c>
      <c r="U31" s="60">
        <f t="shared" si="13"/>
        <v>0.1060287825523742</v>
      </c>
      <c r="V31" s="60">
        <f t="shared" si="13"/>
        <v>0.01687579790811747</v>
      </c>
      <c r="W31" s="60">
        <f t="shared" si="13"/>
        <v>-0.0012038712752267327</v>
      </c>
      <c r="X31" s="60">
        <f t="shared" si="13"/>
        <v>0.035195585622409625</v>
      </c>
      <c r="Y31" s="60">
        <f t="shared" si="13"/>
        <v>0.0072645772176941955</v>
      </c>
      <c r="Z31" s="60">
        <f t="shared" si="13"/>
        <v>0.0011746159049161628</v>
      </c>
      <c r="AA31" s="60">
        <f t="shared" si="13"/>
        <v>0.006001841744243492</v>
      </c>
      <c r="AB31" s="60">
        <f t="shared" si="13"/>
        <v>24.009333019840714</v>
      </c>
    </row>
    <row r="32" spans="1:28" ht="12.75">
      <c r="A32" s="12" t="s">
        <v>82</v>
      </c>
      <c r="B32" s="1">
        <f>'DATOS MENSUALES'!E654</f>
        <v>0.8331606</v>
      </c>
      <c r="C32" s="1">
        <f>'DATOS MENSUALES'!E655</f>
        <v>0.7011939</v>
      </c>
      <c r="D32" s="1">
        <f>'DATOS MENSUALES'!E656</f>
        <v>1.1886376</v>
      </c>
      <c r="E32" s="1">
        <f>'DATOS MENSUALES'!E657</f>
        <v>0.918012</v>
      </c>
      <c r="F32" s="1">
        <f>'DATOS MENSUALES'!E658</f>
        <v>1.071364</v>
      </c>
      <c r="G32" s="1">
        <f>'DATOS MENSUALES'!E659</f>
        <v>1.076985</v>
      </c>
      <c r="H32" s="1">
        <f>'DATOS MENSUALES'!E660</f>
        <v>1.3701907</v>
      </c>
      <c r="I32" s="1">
        <f>'DATOS MENSUALES'!E661</f>
        <v>1.091233</v>
      </c>
      <c r="J32" s="1">
        <f>'DATOS MENSUALES'!E662</f>
        <v>0.9822904</v>
      </c>
      <c r="K32" s="1">
        <f>'DATOS MENSUALES'!E663</f>
        <v>0.5633874</v>
      </c>
      <c r="L32" s="1">
        <f>'DATOS MENSUALES'!E664</f>
        <v>0.3061968</v>
      </c>
      <c r="M32" s="1">
        <f>'DATOS MENSUALES'!E665</f>
        <v>0.2655354</v>
      </c>
      <c r="N32" s="1">
        <f t="shared" si="11"/>
        <v>10.3681868</v>
      </c>
      <c r="O32" s="10"/>
      <c r="P32" s="60">
        <f t="shared" si="12"/>
        <v>0.02424029004508651</v>
      </c>
      <c r="Q32" s="60">
        <f t="shared" si="13"/>
        <v>0.006276115259415309</v>
      </c>
      <c r="R32" s="60">
        <f t="shared" si="13"/>
        <v>0.11837902172529875</v>
      </c>
      <c r="S32" s="60">
        <f t="shared" si="13"/>
        <v>0.005079394185372558</v>
      </c>
      <c r="T32" s="60">
        <f t="shared" si="13"/>
        <v>0.005764085525013843</v>
      </c>
      <c r="U32" s="60">
        <f t="shared" si="13"/>
        <v>0.005204391774933458</v>
      </c>
      <c r="V32" s="60">
        <f t="shared" si="13"/>
        <v>0.07173323302754496</v>
      </c>
      <c r="W32" s="60">
        <f t="shared" si="13"/>
        <v>0.00013834316938325924</v>
      </c>
      <c r="X32" s="60">
        <f t="shared" si="13"/>
        <v>1.4420019220342354E-08</v>
      </c>
      <c r="Y32" s="60">
        <f t="shared" si="13"/>
        <v>-0.0036226853461985525</v>
      </c>
      <c r="Z32" s="60">
        <f t="shared" si="13"/>
        <v>-0.001732167160677896</v>
      </c>
      <c r="AA32" s="60">
        <f t="shared" si="13"/>
        <v>-7.193024748229554E-06</v>
      </c>
      <c r="AB32" s="60">
        <f t="shared" si="13"/>
        <v>4.624444312462651</v>
      </c>
    </row>
    <row r="33" spans="1:28" ht="12.75">
      <c r="A33" s="12" t="s">
        <v>83</v>
      </c>
      <c r="B33" s="1">
        <f>'DATOS MENSUALES'!E666</f>
        <v>0.2343229</v>
      </c>
      <c r="C33" s="1">
        <f>'DATOS MENSUALES'!E667</f>
        <v>0.56782</v>
      </c>
      <c r="D33" s="1">
        <f>'DATOS MENSUALES'!E668</f>
        <v>3.295782</v>
      </c>
      <c r="E33" s="1">
        <f>'DATOS MENSUALES'!E669</f>
        <v>2.931546</v>
      </c>
      <c r="F33" s="1">
        <f>'DATOS MENSUALES'!E670</f>
        <v>1.9674484</v>
      </c>
      <c r="G33" s="1">
        <f>'DATOS MENSUALES'!E671</f>
        <v>2.902515</v>
      </c>
      <c r="H33" s="1">
        <f>'DATOS MENSUALES'!E672</f>
        <v>2.0035782</v>
      </c>
      <c r="I33" s="1">
        <f>'DATOS MENSUALES'!E673</f>
        <v>2.2001778</v>
      </c>
      <c r="J33" s="1">
        <f>'DATOS MENSUALES'!E674</f>
        <v>1.873164</v>
      </c>
      <c r="K33" s="1">
        <f>'DATOS MENSUALES'!E675</f>
        <v>1.1498732</v>
      </c>
      <c r="L33" s="1">
        <f>'DATOS MENSUALES'!E676</f>
        <v>0.562823</v>
      </c>
      <c r="M33" s="1">
        <f>'DATOS MENSUALES'!E677</f>
        <v>0.4112147</v>
      </c>
      <c r="N33" s="1">
        <f t="shared" si="11"/>
        <v>20.1002652</v>
      </c>
      <c r="O33" s="10"/>
      <c r="P33" s="60">
        <f t="shared" si="12"/>
        <v>-0.02962648818897345</v>
      </c>
      <c r="Q33" s="60">
        <f t="shared" si="13"/>
        <v>0.00013330656862761928</v>
      </c>
      <c r="R33" s="60">
        <f t="shared" si="13"/>
        <v>17.53862630188091</v>
      </c>
      <c r="S33" s="60">
        <f t="shared" si="13"/>
        <v>10.437869196930043</v>
      </c>
      <c r="T33" s="60">
        <f t="shared" si="13"/>
        <v>1.2436250278168353</v>
      </c>
      <c r="U33" s="60">
        <f t="shared" si="13"/>
        <v>7.985927229091222</v>
      </c>
      <c r="V33" s="60">
        <f t="shared" si="13"/>
        <v>1.1539570088937634</v>
      </c>
      <c r="W33" s="60">
        <f t="shared" si="13"/>
        <v>1.5635783428652743</v>
      </c>
      <c r="X33" s="60">
        <f t="shared" si="13"/>
        <v>0.7128581148626333</v>
      </c>
      <c r="Y33" s="60">
        <f t="shared" si="13"/>
        <v>0.08112799963436575</v>
      </c>
      <c r="Z33" s="60">
        <f t="shared" si="13"/>
        <v>0.002544969072154462</v>
      </c>
      <c r="AA33" s="60">
        <f t="shared" si="13"/>
        <v>0.0020183256431390373</v>
      </c>
      <c r="AB33" s="60">
        <f t="shared" si="13"/>
        <v>1480.8121583247107</v>
      </c>
    </row>
    <row r="34" spans="1:28" s="24" customFormat="1" ht="12.75">
      <c r="A34" s="21" t="s">
        <v>84</v>
      </c>
      <c r="B34" s="22">
        <f>'DATOS MENSUALES'!E678</f>
        <v>0.1848832</v>
      </c>
      <c r="C34" s="22">
        <f>'DATOS MENSUALES'!E679</f>
        <v>0.3002376</v>
      </c>
      <c r="D34" s="22">
        <f>'DATOS MENSUALES'!E680</f>
        <v>1.1975211</v>
      </c>
      <c r="E34" s="22">
        <f>'DATOS MENSUALES'!E681</f>
        <v>0.9000684</v>
      </c>
      <c r="F34" s="22">
        <f>'DATOS MENSUALES'!E682</f>
        <v>1.1531877</v>
      </c>
      <c r="G34" s="22">
        <f>'DATOS MENSUALES'!E683</f>
        <v>0.8881059</v>
      </c>
      <c r="H34" s="22">
        <f>'DATOS MENSUALES'!E684</f>
        <v>0.790938</v>
      </c>
      <c r="I34" s="22">
        <f>'DATOS MENSUALES'!E685</f>
        <v>1.41204</v>
      </c>
      <c r="J34" s="22">
        <f>'DATOS MENSUALES'!E686</f>
        <v>0.73144</v>
      </c>
      <c r="K34" s="22">
        <f>'DATOS MENSUALES'!E687</f>
        <v>1.1829441</v>
      </c>
      <c r="L34" s="22">
        <f>'DATOS MENSUALES'!E688</f>
        <v>0.87056</v>
      </c>
      <c r="M34" s="22">
        <f>'DATOS MENSUALES'!E689</f>
        <v>0.5106332</v>
      </c>
      <c r="N34" s="22">
        <f t="shared" si="11"/>
        <v>10.122559199999998</v>
      </c>
      <c r="O34" s="23"/>
      <c r="P34" s="60">
        <f t="shared" si="12"/>
        <v>-0.046217268317323874</v>
      </c>
      <c r="Q34" s="60">
        <f aca="true" t="shared" si="14" ref="Q34:Q43">(C34-C$6)^3</f>
        <v>-0.01014763444629369</v>
      </c>
      <c r="R34" s="60">
        <f aca="true" t="shared" si="15" ref="R34:R43">(D34-D$6)^3</f>
        <v>0.12492119733465971</v>
      </c>
      <c r="S34" s="60">
        <f aca="true" t="shared" si="16" ref="S34:S43">(E34-E$6)^3</f>
        <v>0.003649015415573637</v>
      </c>
      <c r="T34" s="60">
        <f aca="true" t="shared" si="17" ref="T34:T43">(F34-F$6)^3</f>
        <v>0.017804578440805147</v>
      </c>
      <c r="U34" s="60">
        <f aca="true" t="shared" si="18" ref="U34:U43">(G34-G$6)^3</f>
        <v>-3.7836679356755983E-06</v>
      </c>
      <c r="V34" s="60">
        <f aca="true" t="shared" si="19" ref="V34:V43">(H34-H$6)^3</f>
        <v>-0.004390832126778318</v>
      </c>
      <c r="W34" s="60">
        <f aca="true" t="shared" si="20" ref="W34:W43">(I34-I$6)^3</f>
        <v>0.05169764856358739</v>
      </c>
      <c r="X34" s="60">
        <f aca="true" t="shared" si="21" ref="X34:X43">(J34-J$6)^3</f>
        <v>-0.015329950446292168</v>
      </c>
      <c r="Y34" s="60">
        <f aca="true" t="shared" si="22" ref="Y34:Y43">(K34-K$6)^3</f>
        <v>0.10117747316551118</v>
      </c>
      <c r="Z34" s="60">
        <f aca="true" t="shared" si="23" ref="Z34:Z43">(L34-L$6)^3</f>
        <v>0.08768627559765804</v>
      </c>
      <c r="AA34" s="60">
        <f aca="true" t="shared" si="24" ref="AA34:AA43">(M34-M$6)^3</f>
        <v>0.011511678032106343</v>
      </c>
      <c r="AB34" s="60">
        <f aca="true" t="shared" si="25" ref="AB34:AB43">(N34-N$6)^3</f>
        <v>2.865808812859179</v>
      </c>
    </row>
    <row r="35" spans="1:28" s="24" customFormat="1" ht="12.75">
      <c r="A35" s="21" t="s">
        <v>85</v>
      </c>
      <c r="B35" s="22">
        <f>'DATOS MENSUALES'!E690</f>
        <v>0.4354725</v>
      </c>
      <c r="C35" s="22">
        <f>'DATOS MENSUALES'!E691</f>
        <v>1.0085658</v>
      </c>
      <c r="D35" s="22">
        <f>'DATOS MENSUALES'!E692</f>
        <v>0.707544</v>
      </c>
      <c r="E35" s="22">
        <f>'DATOS MENSUALES'!E693</f>
        <v>1.295128</v>
      </c>
      <c r="F35" s="22">
        <f>'DATOS MENSUALES'!E694</f>
        <v>1.3677181</v>
      </c>
      <c r="G35" s="22">
        <f>'DATOS MENSUALES'!E695</f>
        <v>1.343606</v>
      </c>
      <c r="H35" s="22">
        <f>'DATOS MENSUALES'!E696</f>
        <v>0.717692</v>
      </c>
      <c r="I35" s="22">
        <f>'DATOS MENSUALES'!E697</f>
        <v>1.9086144</v>
      </c>
      <c r="J35" s="22">
        <f>'DATOS MENSUALES'!E698</f>
        <v>1.3189994</v>
      </c>
      <c r="K35" s="22">
        <f>'DATOS MENSUALES'!E699</f>
        <v>1.2231734</v>
      </c>
      <c r="L35" s="22">
        <f>'DATOS MENSUALES'!E700</f>
        <v>0.7400082</v>
      </c>
      <c r="M35" s="22">
        <f>'DATOS MENSUALES'!E701</f>
        <v>0.569184</v>
      </c>
      <c r="N35" s="22">
        <f t="shared" si="11"/>
        <v>12.635705799999998</v>
      </c>
      <c r="O35" s="23"/>
      <c r="P35" s="60">
        <f t="shared" si="12"/>
        <v>-0.0012694901347239254</v>
      </c>
      <c r="Q35" s="60">
        <f t="shared" si="14"/>
        <v>0.1189718435578689</v>
      </c>
      <c r="R35" s="60">
        <f t="shared" si="15"/>
        <v>9.755444196992751E-07</v>
      </c>
      <c r="S35" s="60">
        <f t="shared" si="16"/>
        <v>0.16548174208508043</v>
      </c>
      <c r="T35" s="60">
        <f t="shared" si="17"/>
        <v>0.10761425255995287</v>
      </c>
      <c r="U35" s="60">
        <f t="shared" si="18"/>
        <v>0.08513613987687646</v>
      </c>
      <c r="V35" s="60">
        <f t="shared" si="19"/>
        <v>-0.013311440551257941</v>
      </c>
      <c r="W35" s="60">
        <f t="shared" si="20"/>
        <v>0.6564630521445477</v>
      </c>
      <c r="X35" s="60">
        <f t="shared" si="21"/>
        <v>0.03900754356281828</v>
      </c>
      <c r="Y35" s="60">
        <f t="shared" si="22"/>
        <v>0.12971009804888914</v>
      </c>
      <c r="Z35" s="60">
        <f t="shared" si="23"/>
        <v>0.030874925453128862</v>
      </c>
      <c r="AA35" s="60">
        <f t="shared" si="24"/>
        <v>0.02298989653817761</v>
      </c>
      <c r="AB35" s="60">
        <f t="shared" si="25"/>
        <v>60.86370636023421</v>
      </c>
    </row>
    <row r="36" spans="1:28" s="24" customFormat="1" ht="12.75">
      <c r="A36" s="21" t="s">
        <v>86</v>
      </c>
      <c r="B36" s="22">
        <f>'DATOS MENSUALES'!E702</f>
        <v>0.3429967</v>
      </c>
      <c r="C36" s="22">
        <f>'DATOS MENSUALES'!E703</f>
        <v>0.1877276</v>
      </c>
      <c r="D36" s="22">
        <f>'DATOS MENSUALES'!E704</f>
        <v>0.166144</v>
      </c>
      <c r="E36" s="22">
        <f>'DATOS MENSUALES'!E705</f>
        <v>0.1785753</v>
      </c>
      <c r="F36" s="22">
        <f>'DATOS MENSUALES'!E706</f>
        <v>0.2557835</v>
      </c>
      <c r="G36" s="22">
        <f>'DATOS MENSUALES'!E707</f>
        <v>0.3131875</v>
      </c>
      <c r="H36" s="22">
        <f>'DATOS MENSUALES'!E708</f>
        <v>0.2966664</v>
      </c>
      <c r="I36" s="22">
        <f>'DATOS MENSUALES'!E709</f>
        <v>0.2510522</v>
      </c>
      <c r="J36" s="22">
        <f>'DATOS MENSUALES'!E710</f>
        <v>0.4158302</v>
      </c>
      <c r="K36" s="22">
        <f>'DATOS MENSUALES'!E711</f>
        <v>0.509454</v>
      </c>
      <c r="L36" s="22">
        <f>'DATOS MENSUALES'!E712</f>
        <v>0.336856</v>
      </c>
      <c r="M36" s="22">
        <f>'DATOS MENSUALES'!E713</f>
        <v>0.450146</v>
      </c>
      <c r="N36" s="22">
        <f t="shared" si="11"/>
        <v>3.7044194</v>
      </c>
      <c r="O36" s="23"/>
      <c r="P36" s="60">
        <f t="shared" si="12"/>
        <v>-0.00809088431680131</v>
      </c>
      <c r="Q36" s="60">
        <f t="shared" si="14"/>
        <v>-0.03561405671080683</v>
      </c>
      <c r="R36" s="60">
        <f t="shared" si="15"/>
        <v>-0.1501295397754306</v>
      </c>
      <c r="S36" s="60">
        <f t="shared" si="16"/>
        <v>-0.18280438576977867</v>
      </c>
      <c r="T36" s="60">
        <f t="shared" si="17"/>
        <v>-0.25760173662780356</v>
      </c>
      <c r="U36" s="60">
        <f t="shared" si="18"/>
        <v>-0.20590255420691717</v>
      </c>
      <c r="V36" s="60">
        <f t="shared" si="19"/>
        <v>-0.2849188436147762</v>
      </c>
      <c r="W36" s="60">
        <f t="shared" si="20"/>
        <v>-0.4901640869025965</v>
      </c>
      <c r="X36" s="60">
        <f t="shared" si="21"/>
        <v>-0.17943114016571546</v>
      </c>
      <c r="Y36" s="60">
        <f t="shared" si="22"/>
        <v>-0.008936308297675017</v>
      </c>
      <c r="Z36" s="60">
        <f t="shared" si="23"/>
        <v>-0.0007154089333882259</v>
      </c>
      <c r="AA36" s="60">
        <f t="shared" si="24"/>
        <v>0.004517250006151316</v>
      </c>
      <c r="AB36" s="60">
        <f t="shared" si="25"/>
        <v>-124.82931803366984</v>
      </c>
    </row>
    <row r="37" spans="1:28" s="24" customFormat="1" ht="12.75">
      <c r="A37" s="21" t="s">
        <v>87</v>
      </c>
      <c r="B37" s="22">
        <f>'DATOS MENSUALES'!E714</f>
        <v>1.3619664</v>
      </c>
      <c r="C37" s="22">
        <f>'DATOS MENSUALES'!E715</f>
        <v>0.6188745</v>
      </c>
      <c r="D37" s="22">
        <f>'DATOS MENSUALES'!E716</f>
        <v>0.7241706</v>
      </c>
      <c r="E37" s="22">
        <f>'DATOS MENSUALES'!E717</f>
        <v>0.386447</v>
      </c>
      <c r="F37" s="22">
        <f>'DATOS MENSUALES'!E718</f>
        <v>0.3228096</v>
      </c>
      <c r="G37" s="22">
        <f>'DATOS MENSUALES'!E719</f>
        <v>0.20223</v>
      </c>
      <c r="H37" s="22">
        <f>'DATOS MENSUALES'!E720</f>
        <v>0.1247409</v>
      </c>
      <c r="I37" s="22">
        <f>'DATOS MENSUALES'!E721</f>
        <v>0.4133052</v>
      </c>
      <c r="J37" s="22">
        <f>'DATOS MENSUALES'!E722</f>
        <v>0.502316</v>
      </c>
      <c r="K37" s="22">
        <f>'DATOS MENSUALES'!E723</f>
        <v>0.257488</v>
      </c>
      <c r="L37" s="22">
        <f>'DATOS MENSUALES'!E724</f>
        <v>0.061101</v>
      </c>
      <c r="M37" s="22">
        <f>'DATOS MENSUALES'!E725</f>
        <v>0.0363006</v>
      </c>
      <c r="N37" s="22">
        <f t="shared" si="11"/>
        <v>5.0117498000000005</v>
      </c>
      <c r="O37" s="23"/>
      <c r="P37" s="60">
        <f t="shared" si="12"/>
        <v>0.5477754934880374</v>
      </c>
      <c r="Q37" s="60">
        <f t="shared" si="14"/>
        <v>0.0010655328825136278</v>
      </c>
      <c r="R37" s="60">
        <f t="shared" si="15"/>
        <v>1.870333777077246E-05</v>
      </c>
      <c r="S37" s="60">
        <f t="shared" si="16"/>
        <v>-0.04652667768296899</v>
      </c>
      <c r="T37" s="60">
        <f t="shared" si="17"/>
        <v>-0.1844686122939985</v>
      </c>
      <c r="U37" s="60">
        <f t="shared" si="18"/>
        <v>-0.34514834604323963</v>
      </c>
      <c r="V37" s="60">
        <f t="shared" si="19"/>
        <v>-0.571678433582355</v>
      </c>
      <c r="W37" s="60">
        <f t="shared" si="20"/>
        <v>-0.24555958513726686</v>
      </c>
      <c r="X37" s="60">
        <f t="shared" si="21"/>
        <v>-0.10890061580806205</v>
      </c>
      <c r="Y37" s="60">
        <f t="shared" si="22"/>
        <v>-0.0970078847945182</v>
      </c>
      <c r="Z37" s="60">
        <f t="shared" si="23"/>
        <v>-0.048703976836996545</v>
      </c>
      <c r="AA37" s="60">
        <f t="shared" si="24"/>
        <v>-0.01535253981784253</v>
      </c>
      <c r="AB37" s="60">
        <f t="shared" si="25"/>
        <v>-50.25945607745347</v>
      </c>
    </row>
    <row r="38" spans="1:28" s="24" customFormat="1" ht="12.75">
      <c r="A38" s="21" t="s">
        <v>88</v>
      </c>
      <c r="B38" s="22">
        <f>'DATOS MENSUALES'!E726</f>
        <v>0.1323104</v>
      </c>
      <c r="C38" s="22">
        <f>'DATOS MENSUALES'!E727</f>
        <v>0.2015442</v>
      </c>
      <c r="D38" s="22">
        <f>'DATOS MENSUALES'!E728</f>
        <v>0.4084538</v>
      </c>
      <c r="E38" s="22">
        <f>'DATOS MENSUALES'!E729</f>
        <v>4.073773</v>
      </c>
      <c r="F38" s="22">
        <f>'DATOS MENSUALES'!E730</f>
        <v>2.9619642</v>
      </c>
      <c r="G38" s="22">
        <f>'DATOS MENSUALES'!E731</f>
        <v>3.2187064</v>
      </c>
      <c r="H38" s="22">
        <f>'DATOS MENSUALES'!E732</f>
        <v>3.875784</v>
      </c>
      <c r="I38" s="22">
        <f>'DATOS MENSUALES'!E733</f>
        <v>2.596508</v>
      </c>
      <c r="J38" s="22">
        <f>'DATOS MENSUALES'!E734</f>
        <v>1.8596725</v>
      </c>
      <c r="K38" s="22">
        <f>'DATOS MENSUALES'!E735</f>
        <v>1.0625085</v>
      </c>
      <c r="L38" s="22">
        <f>'DATOS MENSUALES'!E736</f>
        <v>0.6715646</v>
      </c>
      <c r="M38" s="22">
        <f>'DATOS MENSUALES'!E737</f>
        <v>0.386772</v>
      </c>
      <c r="N38" s="22">
        <f t="shared" si="11"/>
        <v>21.4495616</v>
      </c>
      <c r="O38" s="23"/>
      <c r="P38" s="60">
        <f t="shared" si="12"/>
        <v>-0.06965016156002865</v>
      </c>
      <c r="Q38" s="60">
        <f t="shared" si="14"/>
        <v>-0.031313040517564235</v>
      </c>
      <c r="R38" s="60">
        <f t="shared" si="15"/>
        <v>-0.024180789905382076</v>
      </c>
      <c r="S38" s="60">
        <f t="shared" si="16"/>
        <v>36.84821196286667</v>
      </c>
      <c r="T38" s="60">
        <f t="shared" si="17"/>
        <v>8.868441673595123</v>
      </c>
      <c r="U38" s="60">
        <f t="shared" si="18"/>
        <v>12.406894966209316</v>
      </c>
      <c r="V38" s="60">
        <f t="shared" si="19"/>
        <v>24.925123973906302</v>
      </c>
      <c r="W38" s="60">
        <f t="shared" si="20"/>
        <v>3.774514182550064</v>
      </c>
      <c r="X38" s="60">
        <f t="shared" si="21"/>
        <v>0.6810448706597966</v>
      </c>
      <c r="Y38" s="60">
        <f t="shared" si="22"/>
        <v>0.04125601730374211</v>
      </c>
      <c r="Z38" s="60">
        <f t="shared" si="23"/>
        <v>0.014755054290117376</v>
      </c>
      <c r="AA38" s="60">
        <f t="shared" si="24"/>
        <v>0.001059119727884474</v>
      </c>
      <c r="AB38" s="60">
        <f t="shared" si="25"/>
        <v>2071.4134064750533</v>
      </c>
    </row>
    <row r="39" spans="1:28" s="24" customFormat="1" ht="12.75">
      <c r="A39" s="21" t="s">
        <v>89</v>
      </c>
      <c r="B39" s="22">
        <f>'DATOS MENSUALES'!E738</f>
        <v>0.5604027</v>
      </c>
      <c r="C39" s="22">
        <f>'DATOS MENSUALES'!E739</f>
        <v>0.4334172</v>
      </c>
      <c r="D39" s="22">
        <f>'DATOS MENSUALES'!E740</f>
        <v>0.242651</v>
      </c>
      <c r="E39" s="22">
        <f>'DATOS MENSUALES'!E741</f>
        <v>0.054765</v>
      </c>
      <c r="F39" s="22">
        <f>'DATOS MENSUALES'!E742</f>
        <v>0.0565993</v>
      </c>
      <c r="G39" s="22">
        <f>'DATOS MENSUALES'!E743</f>
        <v>0.2166648</v>
      </c>
      <c r="H39" s="22">
        <f>'DATOS MENSUALES'!E744</f>
        <v>0.0140544</v>
      </c>
      <c r="I39" s="22">
        <f>'DATOS MENSUALES'!E745</f>
        <v>0.2240706</v>
      </c>
      <c r="J39" s="22">
        <f>'DATOS MENSUALES'!E746</f>
        <v>0.0782826</v>
      </c>
      <c r="K39" s="22">
        <f>'DATOS MENSUALES'!E747</f>
        <v>0.1708976</v>
      </c>
      <c r="L39" s="22">
        <f>'DATOS MENSUALES'!E748</f>
        <v>0.1214163</v>
      </c>
      <c r="M39" s="22">
        <f>'DATOS MENSUALES'!E749</f>
        <v>0.1114425</v>
      </c>
      <c r="N39" s="22">
        <f t="shared" si="11"/>
        <v>2.284664</v>
      </c>
      <c r="O39" s="23"/>
      <c r="P39" s="60">
        <f t="shared" si="12"/>
        <v>4.61698624217178E-06</v>
      </c>
      <c r="Q39" s="60">
        <f t="shared" si="14"/>
        <v>-0.0005784035419393723</v>
      </c>
      <c r="R39" s="60">
        <f t="shared" si="15"/>
        <v>-0.0941809684025352</v>
      </c>
      <c r="S39" s="60">
        <f t="shared" si="16"/>
        <v>-0.33043965092728533</v>
      </c>
      <c r="T39" s="60">
        <f t="shared" si="17"/>
        <v>-0.5831584295669121</v>
      </c>
      <c r="U39" s="60">
        <f t="shared" si="18"/>
        <v>-0.32427614678396005</v>
      </c>
      <c r="V39" s="60">
        <f t="shared" si="19"/>
        <v>-0.8322656490884837</v>
      </c>
      <c r="W39" s="60">
        <f t="shared" si="20"/>
        <v>-0.5422268247698947</v>
      </c>
      <c r="X39" s="60">
        <f t="shared" si="21"/>
        <v>-0.7328310066257107</v>
      </c>
      <c r="Y39" s="60">
        <f t="shared" si="22"/>
        <v>-0.16283657708177945</v>
      </c>
      <c r="Z39" s="60">
        <f t="shared" si="23"/>
        <v>-0.028338280441191438</v>
      </c>
      <c r="AA39" s="60">
        <f t="shared" si="24"/>
        <v>-0.005213394691041779</v>
      </c>
      <c r="AB39" s="60">
        <f t="shared" si="25"/>
        <v>-264.2976418109308</v>
      </c>
    </row>
    <row r="40" spans="1:28" s="24" customFormat="1" ht="12.75">
      <c r="A40" s="21" t="s">
        <v>90</v>
      </c>
      <c r="B40" s="22">
        <f>'DATOS MENSUALES'!E750</f>
        <v>0.3753351</v>
      </c>
      <c r="C40" s="22">
        <f>'DATOS MENSUALES'!E751</f>
        <v>0.492036</v>
      </c>
      <c r="D40" s="22">
        <f>'DATOS MENSUALES'!E752</f>
        <v>0.2352103</v>
      </c>
      <c r="E40" s="22">
        <f>'DATOS MENSUALES'!E753</f>
        <v>0.8612856</v>
      </c>
      <c r="F40" s="22">
        <f>'DATOS MENSUALES'!E754</f>
        <v>1.6296512</v>
      </c>
      <c r="G40" s="22">
        <f>'DATOS MENSUALES'!E755</f>
        <v>1.021125</v>
      </c>
      <c r="H40" s="22">
        <f>'DATOS MENSUALES'!E756</f>
        <v>1.317624</v>
      </c>
      <c r="I40" s="22">
        <f>'DATOS MENSUALES'!E757</f>
        <v>1.0288538</v>
      </c>
      <c r="J40" s="22">
        <f>'DATOS MENSUALES'!E758</f>
        <v>1.1313596</v>
      </c>
      <c r="K40" s="22">
        <f>'DATOS MENSUALES'!E759</f>
        <v>0.7957782</v>
      </c>
      <c r="L40" s="22">
        <f>'DATOS MENSUALES'!E760</f>
        <v>0.4368024</v>
      </c>
      <c r="M40" s="22">
        <f>'DATOS MENSUALES'!E761</f>
        <v>0.2211591</v>
      </c>
      <c r="N40" s="22">
        <f t="shared" si="11"/>
        <v>9.546220299999998</v>
      </c>
      <c r="O40" s="23"/>
      <c r="P40" s="60">
        <f t="shared" si="12"/>
        <v>-0.00477695298978887</v>
      </c>
      <c r="Q40" s="60">
        <f t="shared" si="14"/>
        <v>-1.5069448265122703E-05</v>
      </c>
      <c r="R40" s="60">
        <f t="shared" si="15"/>
        <v>-0.0988776769565511</v>
      </c>
      <c r="S40" s="60">
        <f t="shared" si="16"/>
        <v>0.0015276904861320937</v>
      </c>
      <c r="T40" s="60">
        <f t="shared" si="17"/>
        <v>0.40127081435899664</v>
      </c>
      <c r="U40" s="60">
        <f t="shared" si="18"/>
        <v>0.0016196090472350942</v>
      </c>
      <c r="V40" s="60">
        <f t="shared" si="19"/>
        <v>0.04780670742425825</v>
      </c>
      <c r="W40" s="60">
        <f t="shared" si="20"/>
        <v>-1.2113240279524305E-06</v>
      </c>
      <c r="X40" s="60">
        <f t="shared" si="21"/>
        <v>0.0034774867509438263</v>
      </c>
      <c r="Y40" s="60">
        <f t="shared" si="22"/>
        <v>0.0004894466074670875</v>
      </c>
      <c r="Z40" s="60">
        <f t="shared" si="23"/>
        <v>1.160675664328527E-06</v>
      </c>
      <c r="AA40" s="60">
        <f t="shared" si="24"/>
        <v>-0.0002582296432222189</v>
      </c>
      <c r="AB40" s="60">
        <f t="shared" si="25"/>
        <v>0.6013776365877124</v>
      </c>
    </row>
    <row r="41" spans="1:28" s="24" customFormat="1" ht="12.75">
      <c r="A41" s="21" t="s">
        <v>91</v>
      </c>
      <c r="B41" s="22">
        <f>'DATOS MENSUALES'!E762</f>
        <v>1.458145</v>
      </c>
      <c r="C41" s="22">
        <f>'DATOS MENSUALES'!E763</f>
        <v>0.705033</v>
      </c>
      <c r="D41" s="22">
        <f>'DATOS MENSUALES'!E764</f>
        <v>0.7574753</v>
      </c>
      <c r="E41" s="22">
        <f>'DATOS MENSUALES'!E765</f>
        <v>0.5587758</v>
      </c>
      <c r="F41" s="22">
        <f>'DATOS MENSUALES'!E766</f>
        <v>1.097928</v>
      </c>
      <c r="G41" s="22">
        <f>'DATOS MENSUALES'!E767</f>
        <v>1.8113946</v>
      </c>
      <c r="H41" s="22">
        <f>'DATOS MENSUALES'!E768</f>
        <v>2.1250152</v>
      </c>
      <c r="I41" s="22">
        <f>'DATOS MENSUALES'!E769</f>
        <v>1.5993924</v>
      </c>
      <c r="J41" s="22">
        <f>'DATOS MENSUALES'!E770</f>
        <v>1.7925925</v>
      </c>
      <c r="K41" s="22">
        <f>'DATOS MENSUALES'!E771</f>
        <v>1.132784</v>
      </c>
      <c r="L41" s="22">
        <f>'DATOS MENSUALES'!E772</f>
        <v>0.525223</v>
      </c>
      <c r="M41" s="22">
        <f>'DATOS MENSUALES'!E773</f>
        <v>0.4060194</v>
      </c>
      <c r="N41" s="22">
        <f t="shared" si="11"/>
        <v>13.969778199999999</v>
      </c>
      <c r="O41" s="23"/>
      <c r="P41" s="60">
        <f t="shared" si="12"/>
        <v>0.7645392578830907</v>
      </c>
      <c r="Q41" s="60">
        <f t="shared" si="14"/>
        <v>0.006676200188725005</v>
      </c>
      <c r="R41" s="60">
        <f t="shared" si="15"/>
        <v>0.00021437445796926676</v>
      </c>
      <c r="S41" s="60">
        <f t="shared" si="16"/>
        <v>-0.0065747544468753435</v>
      </c>
      <c r="T41" s="60">
        <f t="shared" si="17"/>
        <v>0.008724330655348715</v>
      </c>
      <c r="U41" s="60">
        <f t="shared" si="18"/>
        <v>0.7478868170020168</v>
      </c>
      <c r="V41" s="60">
        <f t="shared" si="19"/>
        <v>1.6029555866911513</v>
      </c>
      <c r="W41" s="60">
        <f t="shared" si="20"/>
        <v>0.17550189844342634</v>
      </c>
      <c r="X41" s="60">
        <f t="shared" si="21"/>
        <v>0.5368446929273408</v>
      </c>
      <c r="Y41" s="60">
        <f t="shared" si="22"/>
        <v>0.07189449461966295</v>
      </c>
      <c r="Z41" s="60">
        <f t="shared" si="23"/>
        <v>0.0009682368243945568</v>
      </c>
      <c r="AA41" s="60">
        <f t="shared" si="24"/>
        <v>0.0017794987313053544</v>
      </c>
      <c r="AB41" s="60">
        <f t="shared" si="25"/>
        <v>146.16627231635724</v>
      </c>
    </row>
    <row r="42" spans="1:28" s="24" customFormat="1" ht="12.75">
      <c r="A42" s="21" t="s">
        <v>92</v>
      </c>
      <c r="B42" s="22">
        <f>'DATOS MENSUALES'!E774</f>
        <v>0.6331677</v>
      </c>
      <c r="C42" s="22">
        <f>'DATOS MENSUALES'!E775</f>
        <v>0.3695945</v>
      </c>
      <c r="D42" s="22">
        <f>'DATOS MENSUALES'!E776</f>
        <v>0.3529107</v>
      </c>
      <c r="E42" s="22">
        <f>'DATOS MENSUALES'!E777</f>
        <v>0.332515</v>
      </c>
      <c r="F42" s="22">
        <f>'DATOS MENSUALES'!E778</f>
        <v>0.1694968</v>
      </c>
      <c r="G42" s="22">
        <f>'DATOS MENSUALES'!E779</f>
        <v>0.233031</v>
      </c>
      <c r="H42" s="22">
        <f>'DATOS MENSUALES'!E780</f>
        <v>0.3440476</v>
      </c>
      <c r="I42" s="22">
        <f>'DATOS MENSUALES'!E781</f>
        <v>0.2630963</v>
      </c>
      <c r="J42" s="22">
        <f>'DATOS MENSUALES'!E782</f>
        <v>0.4927301</v>
      </c>
      <c r="K42" s="22">
        <f>'DATOS MENSUALES'!E783</f>
        <v>0.3279094</v>
      </c>
      <c r="L42" s="22">
        <f>'DATOS MENSUALES'!E784</f>
        <v>0.2132786</v>
      </c>
      <c r="M42" s="22">
        <f>'DATOS MENSUALES'!E785</f>
        <v>0.1416966</v>
      </c>
      <c r="N42" s="22">
        <f>SUM(B42:M42)</f>
        <v>3.8734743000000007</v>
      </c>
      <c r="O42" s="23"/>
      <c r="P42" s="60">
        <f t="shared" si="12"/>
        <v>0.0007149122175741304</v>
      </c>
      <c r="Q42" s="60">
        <f t="shared" si="14"/>
        <v>-0.0031857128472275466</v>
      </c>
      <c r="R42" s="60">
        <f t="shared" si="15"/>
        <v>-0.040962118170428774</v>
      </c>
      <c r="S42" s="60">
        <f t="shared" si="16"/>
        <v>-0.07075199176488886</v>
      </c>
      <c r="T42" s="60">
        <f t="shared" si="17"/>
        <v>-0.3772570149546731</v>
      </c>
      <c r="U42" s="60">
        <f t="shared" si="18"/>
        <v>-0.301649215484304</v>
      </c>
      <c r="V42" s="60">
        <f t="shared" si="19"/>
        <v>-0.22769703802384064</v>
      </c>
      <c r="W42" s="60">
        <f t="shared" si="20"/>
        <v>-0.4680430403618285</v>
      </c>
      <c r="X42" s="60">
        <f t="shared" si="21"/>
        <v>-0.1155911841655638</v>
      </c>
      <c r="Y42" s="60">
        <f t="shared" si="22"/>
        <v>-0.058891627961786604</v>
      </c>
      <c r="Z42" s="60">
        <f t="shared" si="23"/>
        <v>-0.009665582204171581</v>
      </c>
      <c r="AA42" s="60">
        <f t="shared" si="24"/>
        <v>-0.0029329484413856666</v>
      </c>
      <c r="AB42" s="60">
        <f t="shared" si="25"/>
        <v>-112.585411675206</v>
      </c>
    </row>
    <row r="43" spans="1:28" s="24" customFormat="1" ht="12.75">
      <c r="A43" s="21" t="s">
        <v>93</v>
      </c>
      <c r="B43" s="22">
        <f>'DATOS MENSUALES'!E786</f>
        <v>1.1221833</v>
      </c>
      <c r="C43" s="22">
        <f>'DATOS MENSUALES'!E787</f>
        <v>1.3669588</v>
      </c>
      <c r="D43" s="22">
        <f>'DATOS MENSUALES'!E788</f>
        <v>1.5658989</v>
      </c>
      <c r="E43" s="22">
        <f>'DATOS MENSUALES'!E789</f>
        <v>0.3686644</v>
      </c>
      <c r="F43" s="22">
        <f>'DATOS MENSUALES'!E790</f>
        <v>0.8692677</v>
      </c>
      <c r="G43" s="22">
        <f>'DATOS MENSUALES'!E791</f>
        <v>0.8398936</v>
      </c>
      <c r="H43" s="22">
        <f>'DATOS MENSUALES'!E792</f>
        <v>0.334803</v>
      </c>
      <c r="I43" s="22">
        <f>'DATOS MENSUALES'!E793</f>
        <v>0.8208602</v>
      </c>
      <c r="J43" s="22">
        <f>'DATOS MENSUALES'!E794</f>
        <v>1.0474192</v>
      </c>
      <c r="K43" s="22">
        <f>'DATOS MENSUALES'!E795</f>
        <v>0.6467499</v>
      </c>
      <c r="L43" s="22">
        <f>'DATOS MENSUALES'!E796</f>
        <v>0.4424382</v>
      </c>
      <c r="M43" s="22">
        <f>'DATOS MENSUALES'!E797</f>
        <v>0.2944509</v>
      </c>
      <c r="N43" s="22">
        <f>SUM(B43:M43)</f>
        <v>9.7195881</v>
      </c>
      <c r="O43" s="23"/>
      <c r="P43" s="60">
        <f t="shared" si="12"/>
        <v>0.19353392962282387</v>
      </c>
      <c r="Q43" s="60">
        <f t="shared" si="14"/>
        <v>0.6146077786835911</v>
      </c>
      <c r="R43" s="60">
        <f t="shared" si="15"/>
        <v>0.6545886192395292</v>
      </c>
      <c r="S43" s="60">
        <f t="shared" si="16"/>
        <v>-0.05377459654002244</v>
      </c>
      <c r="T43" s="60">
        <f t="shared" si="17"/>
        <v>-1.1848825435362664E-05</v>
      </c>
      <c r="U43" s="60">
        <f t="shared" si="18"/>
        <v>-0.00025963081310618477</v>
      </c>
      <c r="V43" s="60">
        <f t="shared" si="19"/>
        <v>-0.23819582780246865</v>
      </c>
      <c r="W43" s="60">
        <f t="shared" si="20"/>
        <v>-0.010453683483089456</v>
      </c>
      <c r="X43" s="60">
        <f t="shared" si="21"/>
        <v>0.0003084061767152549</v>
      </c>
      <c r="Y43" s="60">
        <f t="shared" si="22"/>
        <v>-0.0003462536192050386</v>
      </c>
      <c r="Z43" s="60">
        <f t="shared" si="23"/>
        <v>4.20838427914535E-06</v>
      </c>
      <c r="AA43" s="60">
        <f t="shared" si="24"/>
        <v>8.880440504184844E-07</v>
      </c>
      <c r="AB43" s="60">
        <f t="shared" si="25"/>
        <v>1.0532548339250931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1.4004868515428757</v>
      </c>
      <c r="Q44" s="61">
        <f aca="true" t="shared" si="26" ref="Q44:AB44">SUM(Q18:Q43)</f>
        <v>0.6382162201022805</v>
      </c>
      <c r="R44" s="61">
        <f t="shared" si="26"/>
        <v>17.516546712271104</v>
      </c>
      <c r="S44" s="61">
        <f t="shared" si="26"/>
        <v>45.567981845800844</v>
      </c>
      <c r="T44" s="61">
        <f t="shared" si="26"/>
        <v>11.259499898591205</v>
      </c>
      <c r="U44" s="61">
        <f t="shared" si="26"/>
        <v>22.736062588763218</v>
      </c>
      <c r="V44" s="61">
        <f t="shared" si="26"/>
        <v>25.392103814707806</v>
      </c>
      <c r="W44" s="61">
        <f t="shared" si="26"/>
        <v>8.370247940983782</v>
      </c>
      <c r="X44" s="61">
        <f t="shared" si="26"/>
        <v>1.3233799788868819</v>
      </c>
      <c r="Y44" s="61">
        <f t="shared" si="26"/>
        <v>0.3790174223032317</v>
      </c>
      <c r="Z44" s="61">
        <f t="shared" si="26"/>
        <v>0.149469476743124</v>
      </c>
      <c r="AA44" s="61">
        <f t="shared" si="26"/>
        <v>-0.005135225553330931</v>
      </c>
      <c r="AB44" s="61">
        <f t="shared" si="26"/>
        <v>3131.207092660357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2009-04-14T09:59:20Z</dcterms:modified>
  <cp:category/>
  <cp:version/>
  <cp:contentType/>
  <cp:contentStatus/>
</cp:coreProperties>
</file>