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<sst xmlns="http://schemas.openxmlformats.org/spreadsheetml/2006/main" count="1362" uniqueCount="135">
  <si>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307</t>
  </si>
  <si>
    <t xml:space="preserve"> Río Duero desde la presa del embalse de Cuerda del Pozo hasta el embalse de Campillo de Buitrago, y arroyo Rozarza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</si>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</sst>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8896695"/>
        <c:axId val="60308208"/>
      </c:lineChart>
      <c:date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08208"/>
        <c:crosses val="autoZero"/>
        <c:auto val="0"/>
        <c:majorUnit val="1"/>
        <c:majorTimeUnit val="years"/>
        <c:noMultiLvlLbl val="0"/>
      </c:date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9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2835393"/>
        <c:axId val="4191946"/>
      </c:lineChart>
      <c:cat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946"/>
        <c:crosses val="autoZero"/>
        <c:auto val="1"/>
        <c:lblOffset val="100"/>
        <c:noMultiLvlLbl val="0"/>
      </c:catAx>
      <c:valAx>
        <c:axId val="4191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353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3316"/>
        <c:crosses val="autoZero"/>
        <c:auto val="1"/>
        <c:lblOffset val="100"/>
        <c:noMultiLvlLbl val="0"/>
      </c:catAx>
      <c:valAx>
        <c:axId val="40033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27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6650"/>
        <c:crosses val="autoZero"/>
        <c:auto val="1"/>
        <c:lblOffset val="100"/>
        <c:noMultiLvlLbl val="0"/>
      </c:catAx>
      <c:valAx>
        <c:axId val="531266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377803"/>
        <c:axId val="8291364"/>
      </c:lineChart>
      <c:dateAx>
        <c:axId val="83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auto val="0"/>
        <c:majorUnit val="1"/>
        <c:majorTimeUnit val="years"/>
        <c:noMultiLvlLbl val="0"/>
      </c:dateAx>
      <c:valAx>
        <c:axId val="829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513413"/>
        <c:axId val="511854"/>
      </c:barChart>
      <c:catAx>
        <c:axId val="751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1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06687"/>
        <c:axId val="41460184"/>
      </c:barChart>
      <c:catAx>
        <c:axId val="460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597337"/>
        <c:axId val="2831714"/>
      </c:barChart>
      <c:catAx>
        <c:axId val="3759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9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85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53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1707143"/>
        <c:axId val="39819968"/>
      </c:lineChart>
      <c:catAx>
        <c:axId val="41707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19968"/>
        <c:crosses val="autoZero"/>
        <c:auto val="1"/>
        <c:lblOffset val="100"/>
        <c:noMultiLvlLbl val="0"/>
      </c:catAx>
      <c:valAx>
        <c:axId val="398199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707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10</v>
      </c>
      <c r="C2" s="5">
        <v>1940</v>
      </c>
      <c r="D2" s="5">
        <v>10</v>
      </c>
      <c r="E2" s="28">
        <v>1.6990564</v>
      </c>
      <c r="F2" s="28">
        <v>25.266056335680325</v>
      </c>
      <c r="H2" t="s">
        <v>130</v>
      </c>
      <c r="I2" t="s">
        <v>133</v>
      </c>
    </row>
    <row r="3" spans="1:9" ht="12.75">
      <c r="A3" s="30" t="s">
        <v>0</v>
      </c>
      <c r="B3" s="30">
        <v>10</v>
      </c>
      <c r="C3" s="5">
        <v>1940</v>
      </c>
      <c r="D3" s="5">
        <v>11</v>
      </c>
      <c r="E3" s="28">
        <v>1.2538174</v>
      </c>
      <c r="F3" s="28">
        <v>23.119817544012754</v>
      </c>
      <c r="H3" t="s">
        <v>131</v>
      </c>
      <c r="I3" t="s">
        <v>132</v>
      </c>
    </row>
    <row r="4" spans="1:14" ht="12.75">
      <c r="A4" s="30" t="s">
        <v>0</v>
      </c>
      <c r="B4" s="30">
        <v>10</v>
      </c>
      <c r="C4" s="5">
        <v>1940</v>
      </c>
      <c r="D4" s="5">
        <v>12</v>
      </c>
      <c r="E4" s="28">
        <v>0.8111592</v>
      </c>
      <c r="F4" s="28">
        <v>11.675159172098166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10</v>
      </c>
      <c r="C5" s="5">
        <v>1941</v>
      </c>
      <c r="D5" s="5">
        <v>1</v>
      </c>
      <c r="E5" s="28">
        <v>1.2715889</v>
      </c>
      <c r="F5" s="28">
        <v>16.062588900000005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10</v>
      </c>
      <c r="C6" s="5">
        <v>1941</v>
      </c>
      <c r="D6" s="5">
        <v>2</v>
      </c>
      <c r="E6" s="28">
        <v>6.6704508</v>
      </c>
      <c r="F6" s="28">
        <v>82.63645065972233</v>
      </c>
      <c r="I6" s="26"/>
      <c r="J6" s="36">
        <f>AVERAGE(E2:E793)*12</f>
        <v>13.783285107575757</v>
      </c>
      <c r="K6" s="36">
        <f>AVERAGE(F2:F793)*12</f>
        <v>192.82380023929255</v>
      </c>
      <c r="L6" t="s">
        <v>104</v>
      </c>
    </row>
    <row r="7" spans="1:12" ht="12.75">
      <c r="A7" s="30" t="s">
        <v>0</v>
      </c>
      <c r="B7" s="30">
        <v>10</v>
      </c>
      <c r="C7" s="5">
        <v>1941</v>
      </c>
      <c r="D7" s="5">
        <v>3</v>
      </c>
      <c r="E7" s="28">
        <v>5.1302262</v>
      </c>
      <c r="F7" s="28">
        <v>79.30922575738016</v>
      </c>
      <c r="J7" s="36">
        <f>AVERAGE(E482:E793)*12</f>
        <v>11.89237556923077</v>
      </c>
      <c r="K7" s="36">
        <f>AVERAGE(F482:F793)*12</f>
        <v>167.90856784854793</v>
      </c>
      <c r="L7" t="s">
        <v>105</v>
      </c>
    </row>
    <row r="8" spans="1:6" ht="12.75">
      <c r="A8" s="30" t="s">
        <v>0</v>
      </c>
      <c r="B8" s="30">
        <v>10</v>
      </c>
      <c r="C8" s="5">
        <v>1941</v>
      </c>
      <c r="D8" s="5">
        <v>4</v>
      </c>
      <c r="E8" s="28">
        <v>3.422926</v>
      </c>
      <c r="F8" s="28">
        <v>58.596925763049</v>
      </c>
    </row>
    <row r="9" spans="1:6" ht="12.75">
      <c r="A9" s="30" t="s">
        <v>0</v>
      </c>
      <c r="B9" s="30">
        <v>10</v>
      </c>
      <c r="C9" s="5">
        <v>1941</v>
      </c>
      <c r="D9" s="5">
        <v>5</v>
      </c>
      <c r="E9" s="28">
        <v>4.4882343</v>
      </c>
      <c r="F9" s="28">
        <v>73.10023429999991</v>
      </c>
    </row>
    <row r="10" spans="1:6" ht="12.75">
      <c r="A10" s="30" t="s">
        <v>0</v>
      </c>
      <c r="B10" s="30">
        <v>10</v>
      </c>
      <c r="C10" s="5">
        <v>1941</v>
      </c>
      <c r="D10" s="5">
        <v>6</v>
      </c>
      <c r="E10" s="28">
        <v>2.2844725</v>
      </c>
      <c r="F10" s="28">
        <v>35.922472573017835</v>
      </c>
    </row>
    <row r="11" spans="1:11" ht="12.75">
      <c r="A11" s="30" t="s">
        <v>0</v>
      </c>
      <c r="B11" s="30">
        <v>10</v>
      </c>
      <c r="C11" s="5">
        <v>1941</v>
      </c>
      <c r="D11" s="5">
        <v>7</v>
      </c>
      <c r="E11" s="28">
        <v>1.4587965</v>
      </c>
      <c r="F11" s="28">
        <v>22.48479659593075</v>
      </c>
      <c r="K11" s="34"/>
    </row>
    <row r="12" spans="1:6" ht="12.75">
      <c r="A12" s="30" t="s">
        <v>0</v>
      </c>
      <c r="B12" s="30">
        <v>10</v>
      </c>
      <c r="C12" s="5">
        <v>1941</v>
      </c>
      <c r="D12" s="5">
        <v>8</v>
      </c>
      <c r="E12" s="28">
        <v>0.8473752</v>
      </c>
      <c r="F12" s="28">
        <v>12.795375170154037</v>
      </c>
    </row>
    <row r="13" spans="1:6" ht="12.75">
      <c r="A13" s="30" t="s">
        <v>0</v>
      </c>
      <c r="B13" s="30">
        <v>10</v>
      </c>
      <c r="C13" s="5">
        <v>1941</v>
      </c>
      <c r="D13" s="5">
        <v>9</v>
      </c>
      <c r="E13" s="28">
        <v>0.6165908</v>
      </c>
      <c r="F13" s="28">
        <v>9.774590778577672</v>
      </c>
    </row>
    <row r="14" spans="1:6" ht="12.75">
      <c r="A14" s="30" t="s">
        <v>0</v>
      </c>
      <c r="B14" s="30">
        <v>10</v>
      </c>
      <c r="C14" s="5">
        <v>1941</v>
      </c>
      <c r="D14" s="5">
        <v>10</v>
      </c>
      <c r="E14" s="28">
        <v>0.3662496</v>
      </c>
      <c r="F14" s="28">
        <v>5.6612495861648515</v>
      </c>
    </row>
    <row r="15" spans="1:6" ht="12.75">
      <c r="A15" s="30" t="s">
        <v>0</v>
      </c>
      <c r="B15" s="30">
        <v>10</v>
      </c>
      <c r="C15" s="5">
        <v>1941</v>
      </c>
      <c r="D15" s="5">
        <v>11</v>
      </c>
      <c r="E15" s="28">
        <v>0.57072</v>
      </c>
      <c r="F15" s="28">
        <v>12.420719973864363</v>
      </c>
    </row>
    <row r="16" spans="1:6" ht="12.75">
      <c r="A16" s="30" t="s">
        <v>0</v>
      </c>
      <c r="B16" s="30">
        <v>10</v>
      </c>
      <c r="C16" s="5">
        <v>1941</v>
      </c>
      <c r="D16" s="5">
        <v>12</v>
      </c>
      <c r="E16" s="28">
        <v>0.3774201</v>
      </c>
      <c r="F16" s="28">
        <v>5.693420085780931</v>
      </c>
    </row>
    <row r="17" spans="1:6" ht="12.75">
      <c r="A17" s="30" t="s">
        <v>0</v>
      </c>
      <c r="B17" s="30">
        <v>10</v>
      </c>
      <c r="C17" s="5">
        <v>1942</v>
      </c>
      <c r="D17" s="5">
        <v>1</v>
      </c>
      <c r="E17" s="28">
        <v>0.3396501</v>
      </c>
      <c r="F17" s="28">
        <v>5.1436500791778625</v>
      </c>
    </row>
    <row r="18" spans="1:6" ht="12.75">
      <c r="A18" s="30" t="s">
        <v>0</v>
      </c>
      <c r="B18" s="30">
        <v>10</v>
      </c>
      <c r="C18" s="5">
        <v>1942</v>
      </c>
      <c r="D18" s="5">
        <v>2</v>
      </c>
      <c r="E18" s="28">
        <v>0.3255707</v>
      </c>
      <c r="F18" s="28">
        <v>5.0885707344916</v>
      </c>
    </row>
    <row r="19" spans="1:6" ht="12.75">
      <c r="A19" s="30" t="s">
        <v>0</v>
      </c>
      <c r="B19" s="30">
        <v>10</v>
      </c>
      <c r="C19" s="5">
        <v>1942</v>
      </c>
      <c r="D19" s="5">
        <v>3</v>
      </c>
      <c r="E19" s="28">
        <v>0.79569</v>
      </c>
      <c r="F19" s="28">
        <v>16.27868999999999</v>
      </c>
    </row>
    <row r="20" spans="1:6" ht="12.75">
      <c r="A20" s="30" t="s">
        <v>0</v>
      </c>
      <c r="B20" s="30">
        <v>10</v>
      </c>
      <c r="C20" s="5">
        <v>1942</v>
      </c>
      <c r="D20" s="5">
        <v>4</v>
      </c>
      <c r="E20" s="28">
        <v>1.1635272</v>
      </c>
      <c r="F20" s="28">
        <v>23.54752724627252</v>
      </c>
    </row>
    <row r="21" spans="1:6" ht="12.75">
      <c r="A21" s="30" t="s">
        <v>0</v>
      </c>
      <c r="B21" s="30">
        <v>10</v>
      </c>
      <c r="C21" s="5">
        <v>1942</v>
      </c>
      <c r="D21" s="5">
        <v>5</v>
      </c>
      <c r="E21" s="28">
        <v>0.801102</v>
      </c>
      <c r="F21" s="28">
        <v>13.130101973008014</v>
      </c>
    </row>
    <row r="22" spans="1:6" ht="12.75">
      <c r="A22" s="30" t="s">
        <v>0</v>
      </c>
      <c r="B22" s="30">
        <v>10</v>
      </c>
      <c r="C22" s="5">
        <v>1942</v>
      </c>
      <c r="D22" s="5">
        <v>6</v>
      </c>
      <c r="E22" s="28">
        <v>0.7800439</v>
      </c>
      <c r="F22" s="28">
        <v>12.000043899999998</v>
      </c>
    </row>
    <row r="23" spans="1:6" ht="12.75">
      <c r="A23" s="30" t="s">
        <v>0</v>
      </c>
      <c r="B23" s="30">
        <v>10</v>
      </c>
      <c r="C23" s="5">
        <v>1942</v>
      </c>
      <c r="D23" s="5">
        <v>7</v>
      </c>
      <c r="E23" s="28">
        <v>0.4700416</v>
      </c>
      <c r="F23" s="28">
        <v>7.029041650020724</v>
      </c>
    </row>
    <row r="24" spans="1:6" ht="12.75">
      <c r="A24" s="30" t="s">
        <v>0</v>
      </c>
      <c r="B24" s="30">
        <v>10</v>
      </c>
      <c r="C24" s="5">
        <v>1942</v>
      </c>
      <c r="D24" s="5">
        <v>8</v>
      </c>
      <c r="E24" s="28">
        <v>0.321575</v>
      </c>
      <c r="F24" s="28">
        <v>4.931575000000001</v>
      </c>
    </row>
    <row r="25" spans="1:6" ht="12.75">
      <c r="A25" s="30" t="s">
        <v>0</v>
      </c>
      <c r="B25" s="30">
        <v>10</v>
      </c>
      <c r="C25" s="5">
        <v>1942</v>
      </c>
      <c r="D25" s="5">
        <v>9</v>
      </c>
      <c r="E25" s="28">
        <v>0.4664308</v>
      </c>
      <c r="F25" s="28">
        <v>6.744430826981889</v>
      </c>
    </row>
    <row r="26" spans="1:6" ht="12.75">
      <c r="A26" s="30" t="s">
        <v>0</v>
      </c>
      <c r="B26" s="30">
        <v>10</v>
      </c>
      <c r="C26" s="5">
        <v>1942</v>
      </c>
      <c r="D26" s="5">
        <v>10</v>
      </c>
      <c r="E26" s="28">
        <v>1.0343898</v>
      </c>
      <c r="F26" s="28">
        <v>14.874389765422444</v>
      </c>
    </row>
    <row r="27" spans="1:6" ht="12.75">
      <c r="A27" s="30" t="s">
        <v>0</v>
      </c>
      <c r="B27" s="30">
        <v>10</v>
      </c>
      <c r="C27" s="5">
        <v>1942</v>
      </c>
      <c r="D27" s="5">
        <v>11</v>
      </c>
      <c r="E27" s="28">
        <v>0.5666029</v>
      </c>
      <c r="F27" s="28">
        <v>9.075602962396637</v>
      </c>
    </row>
    <row r="28" spans="1:6" ht="12.75">
      <c r="A28" s="30" t="s">
        <v>0</v>
      </c>
      <c r="B28" s="30">
        <v>10</v>
      </c>
      <c r="C28" s="5">
        <v>1942</v>
      </c>
      <c r="D28" s="5">
        <v>12</v>
      </c>
      <c r="E28" s="28">
        <v>1.0871329</v>
      </c>
      <c r="F28" s="28">
        <v>16.30613286579818</v>
      </c>
    </row>
    <row r="29" spans="1:6" ht="12.75">
      <c r="A29" s="30" t="s">
        <v>0</v>
      </c>
      <c r="B29" s="30">
        <v>10</v>
      </c>
      <c r="C29" s="5">
        <v>1943</v>
      </c>
      <c r="D29" s="5">
        <v>1</v>
      </c>
      <c r="E29" s="28">
        <v>3.7017724</v>
      </c>
      <c r="F29" s="28">
        <v>49.83177239999998</v>
      </c>
    </row>
    <row r="30" spans="1:6" ht="12.75">
      <c r="A30" s="30" t="s">
        <v>0</v>
      </c>
      <c r="B30" s="30">
        <v>10</v>
      </c>
      <c r="C30" s="5">
        <v>1943</v>
      </c>
      <c r="D30" s="5">
        <v>2</v>
      </c>
      <c r="E30" s="28">
        <v>1.2316486</v>
      </c>
      <c r="F30" s="28">
        <v>18.670648515723578</v>
      </c>
    </row>
    <row r="31" spans="1:6" ht="12.75">
      <c r="A31" s="30" t="s">
        <v>0</v>
      </c>
      <c r="B31" s="30">
        <v>10</v>
      </c>
      <c r="C31" s="5">
        <v>1943</v>
      </c>
      <c r="D31" s="5">
        <v>3</v>
      </c>
      <c r="E31" s="28">
        <v>0.9972041</v>
      </c>
      <c r="F31" s="28">
        <v>17.381204061548242</v>
      </c>
    </row>
    <row r="32" spans="1:6" ht="12.75">
      <c r="A32" s="30" t="s">
        <v>0</v>
      </c>
      <c r="B32" s="30">
        <v>10</v>
      </c>
      <c r="C32" s="5">
        <v>1943</v>
      </c>
      <c r="D32" s="5">
        <v>4</v>
      </c>
      <c r="E32" s="28">
        <v>1.8130713</v>
      </c>
      <c r="F32" s="28">
        <v>33.926071300000004</v>
      </c>
    </row>
    <row r="33" spans="1:6" ht="12.75">
      <c r="A33" s="30" t="s">
        <v>0</v>
      </c>
      <c r="B33" s="30">
        <v>10</v>
      </c>
      <c r="C33" s="5">
        <v>1943</v>
      </c>
      <c r="D33" s="5">
        <v>5</v>
      </c>
      <c r="E33" s="28">
        <v>0.9879887</v>
      </c>
      <c r="F33" s="28">
        <v>16.227988628595266</v>
      </c>
    </row>
    <row r="34" spans="1:6" ht="12.75">
      <c r="A34" s="30" t="s">
        <v>0</v>
      </c>
      <c r="B34" s="30">
        <v>10</v>
      </c>
      <c r="C34" s="5">
        <v>1943</v>
      </c>
      <c r="D34" s="5">
        <v>6</v>
      </c>
      <c r="E34" s="28">
        <v>0.601668</v>
      </c>
      <c r="F34" s="28">
        <v>9.033667978823779</v>
      </c>
    </row>
    <row r="35" spans="1:6" ht="12.75">
      <c r="A35" s="30" t="s">
        <v>0</v>
      </c>
      <c r="B35" s="30">
        <v>10</v>
      </c>
      <c r="C35" s="5">
        <v>1943</v>
      </c>
      <c r="D35" s="5">
        <v>7</v>
      </c>
      <c r="E35" s="28">
        <v>0.5286939</v>
      </c>
      <c r="F35" s="28">
        <v>8.279693845160669</v>
      </c>
    </row>
    <row r="36" spans="1:6" ht="12.75">
      <c r="A36" s="30" t="s">
        <v>0</v>
      </c>
      <c r="B36" s="30">
        <v>10</v>
      </c>
      <c r="C36" s="5">
        <v>1943</v>
      </c>
      <c r="D36" s="5">
        <v>8</v>
      </c>
      <c r="E36" s="28">
        <v>0.3104287</v>
      </c>
      <c r="F36" s="28">
        <v>4.665428711449928</v>
      </c>
    </row>
    <row r="37" spans="1:6" ht="12.75">
      <c r="A37" s="30" t="s">
        <v>0</v>
      </c>
      <c r="B37" s="30">
        <v>10</v>
      </c>
      <c r="C37" s="5">
        <v>1943</v>
      </c>
      <c r="D37" s="5">
        <v>9</v>
      </c>
      <c r="E37" s="28">
        <v>0.2822193</v>
      </c>
      <c r="F37" s="28">
        <v>4.299219279974819</v>
      </c>
    </row>
    <row r="38" spans="1:6" ht="12.75">
      <c r="A38" s="30" t="s">
        <v>0</v>
      </c>
      <c r="B38" s="30">
        <v>10</v>
      </c>
      <c r="C38" s="5">
        <v>1943</v>
      </c>
      <c r="D38" s="5">
        <v>10</v>
      </c>
      <c r="E38" s="28">
        <v>0.3995322</v>
      </c>
      <c r="F38" s="28">
        <v>7.45753221559593</v>
      </c>
    </row>
    <row r="39" spans="1:6" ht="12.75">
      <c r="A39" s="30" t="s">
        <v>0</v>
      </c>
      <c r="B39" s="30">
        <v>10</v>
      </c>
      <c r="C39" s="5">
        <v>1943</v>
      </c>
      <c r="D39" s="5">
        <v>11</v>
      </c>
      <c r="E39" s="28">
        <v>0.545889</v>
      </c>
      <c r="F39" s="28">
        <v>10.016888964595251</v>
      </c>
    </row>
    <row r="40" spans="1:6" ht="12.75">
      <c r="A40" s="30" t="s">
        <v>0</v>
      </c>
      <c r="B40" s="30">
        <v>10</v>
      </c>
      <c r="C40" s="5">
        <v>1943</v>
      </c>
      <c r="D40" s="5">
        <v>12</v>
      </c>
      <c r="E40" s="28">
        <v>0.8523984</v>
      </c>
      <c r="F40" s="28">
        <v>9.86639837803027</v>
      </c>
    </row>
    <row r="41" spans="1:6" ht="12.75">
      <c r="A41" s="30" t="s">
        <v>0</v>
      </c>
      <c r="B41" s="30">
        <v>10</v>
      </c>
      <c r="C41" s="5">
        <v>1944</v>
      </c>
      <c r="D41" s="5">
        <v>1</v>
      </c>
      <c r="E41" s="28">
        <v>0.3460974</v>
      </c>
      <c r="F41" s="28">
        <v>5.572097363952788</v>
      </c>
    </row>
    <row r="42" spans="1:6" ht="12.75">
      <c r="A42" s="30" t="s">
        <v>0</v>
      </c>
      <c r="B42" s="30">
        <v>10</v>
      </c>
      <c r="C42" s="5">
        <v>1944</v>
      </c>
      <c r="D42" s="5">
        <v>2</v>
      </c>
      <c r="E42" s="28">
        <v>0.235457</v>
      </c>
      <c r="F42" s="28">
        <v>3.518456991293804</v>
      </c>
    </row>
    <row r="43" spans="1:6" ht="12.75">
      <c r="A43" s="30" t="s">
        <v>0</v>
      </c>
      <c r="B43" s="30">
        <v>10</v>
      </c>
      <c r="C43" s="5">
        <v>1944</v>
      </c>
      <c r="D43" s="5">
        <v>3</v>
      </c>
      <c r="E43" s="28">
        <v>0.3356219</v>
      </c>
      <c r="F43" s="28">
        <v>6.422621877312969</v>
      </c>
    </row>
    <row r="44" spans="1:6" ht="12.75">
      <c r="A44" s="30" t="s">
        <v>0</v>
      </c>
      <c r="B44" s="30">
        <v>10</v>
      </c>
      <c r="C44" s="5">
        <v>1944</v>
      </c>
      <c r="D44" s="5">
        <v>4</v>
      </c>
      <c r="E44" s="28">
        <v>0.7356096</v>
      </c>
      <c r="F44" s="28">
        <v>14.967609573255867</v>
      </c>
    </row>
    <row r="45" spans="1:6" ht="12.75">
      <c r="A45" s="30" t="s">
        <v>0</v>
      </c>
      <c r="B45" s="30">
        <v>10</v>
      </c>
      <c r="C45" s="5">
        <v>1944</v>
      </c>
      <c r="D45" s="5">
        <v>5</v>
      </c>
      <c r="E45" s="28">
        <v>0.625347</v>
      </c>
      <c r="F45" s="28">
        <v>10.587347022050801</v>
      </c>
    </row>
    <row r="46" spans="1:6" ht="12.75">
      <c r="A46" s="30" t="s">
        <v>0</v>
      </c>
      <c r="B46" s="30">
        <v>10</v>
      </c>
      <c r="C46" s="5">
        <v>1944</v>
      </c>
      <c r="D46" s="5">
        <v>6</v>
      </c>
      <c r="E46" s="28">
        <v>0.4777286</v>
      </c>
      <c r="F46" s="28">
        <v>7.715728600000005</v>
      </c>
    </row>
    <row r="47" spans="1:6" ht="12.75">
      <c r="A47" s="30" t="s">
        <v>0</v>
      </c>
      <c r="B47" s="30">
        <v>10</v>
      </c>
      <c r="C47" s="5">
        <v>1944</v>
      </c>
      <c r="D47" s="5">
        <v>7</v>
      </c>
      <c r="E47" s="28">
        <v>0.314535</v>
      </c>
      <c r="F47" s="28">
        <v>4.70853501132311</v>
      </c>
    </row>
    <row r="48" spans="1:6" ht="12.75">
      <c r="A48" s="30" t="s">
        <v>0</v>
      </c>
      <c r="B48" s="30">
        <v>10</v>
      </c>
      <c r="C48" s="5">
        <v>1944</v>
      </c>
      <c r="D48" s="5">
        <v>8</v>
      </c>
      <c r="E48" s="28">
        <v>0.205654</v>
      </c>
      <c r="F48" s="28">
        <v>3.120653992271543</v>
      </c>
    </row>
    <row r="49" spans="1:6" ht="12.75">
      <c r="A49" s="30" t="s">
        <v>0</v>
      </c>
      <c r="B49" s="30">
        <v>10</v>
      </c>
      <c r="C49" s="5">
        <v>1944</v>
      </c>
      <c r="D49" s="5">
        <v>9</v>
      </c>
      <c r="E49" s="28">
        <v>0.36163</v>
      </c>
      <c r="F49" s="28">
        <v>6.218629999999998</v>
      </c>
    </row>
    <row r="50" spans="1:6" ht="12.75">
      <c r="A50" s="30" t="s">
        <v>0</v>
      </c>
      <c r="B50" s="30">
        <v>10</v>
      </c>
      <c r="C50" s="5">
        <v>1944</v>
      </c>
      <c r="D50" s="5">
        <v>10</v>
      </c>
      <c r="E50" s="28">
        <v>0.394092</v>
      </c>
      <c r="F50" s="28">
        <v>6.940092013331087</v>
      </c>
    </row>
    <row r="51" spans="1:6" ht="12.75">
      <c r="A51" s="30" t="s">
        <v>0</v>
      </c>
      <c r="B51" s="30">
        <v>10</v>
      </c>
      <c r="C51" s="5">
        <v>1944</v>
      </c>
      <c r="D51" s="5">
        <v>11</v>
      </c>
      <c r="E51" s="28">
        <v>0.3886183</v>
      </c>
      <c r="F51" s="28">
        <v>7.080618314393146</v>
      </c>
    </row>
    <row r="52" spans="1:6" ht="12.75">
      <c r="A52" s="30" t="s">
        <v>0</v>
      </c>
      <c r="B52" s="30">
        <v>10</v>
      </c>
      <c r="C52" s="5">
        <v>1944</v>
      </c>
      <c r="D52" s="5">
        <v>12</v>
      </c>
      <c r="E52" s="28">
        <v>1.339104</v>
      </c>
      <c r="F52" s="28">
        <v>13.9791040250149</v>
      </c>
    </row>
    <row r="53" spans="1:6" ht="12.75">
      <c r="A53" s="30" t="s">
        <v>0</v>
      </c>
      <c r="B53" s="30">
        <v>10</v>
      </c>
      <c r="C53" s="5">
        <v>1945</v>
      </c>
      <c r="D53" s="5">
        <v>1</v>
      </c>
      <c r="E53" s="28">
        <v>0.244412</v>
      </c>
      <c r="F53" s="28">
        <v>3.641412008973946</v>
      </c>
    </row>
    <row r="54" spans="1:6" ht="12.75">
      <c r="A54" s="30" t="s">
        <v>0</v>
      </c>
      <c r="B54" s="30">
        <v>10</v>
      </c>
      <c r="C54" s="5">
        <v>1945</v>
      </c>
      <c r="D54" s="5">
        <v>2</v>
      </c>
      <c r="E54" s="28">
        <v>0.5723586</v>
      </c>
      <c r="F54" s="28">
        <v>12.88735864242779</v>
      </c>
    </row>
    <row r="55" spans="1:6" ht="12.75">
      <c r="A55" s="30" t="s">
        <v>0</v>
      </c>
      <c r="B55" s="30">
        <v>10</v>
      </c>
      <c r="C55" s="5">
        <v>1945</v>
      </c>
      <c r="D55" s="5">
        <v>3</v>
      </c>
      <c r="E55" s="28">
        <v>0.5739</v>
      </c>
      <c r="F55" s="28">
        <v>10.996900000000007</v>
      </c>
    </row>
    <row r="56" spans="1:6" ht="12.75">
      <c r="A56" s="30" t="s">
        <v>0</v>
      </c>
      <c r="B56" s="30">
        <v>10</v>
      </c>
      <c r="C56" s="5">
        <v>1945</v>
      </c>
      <c r="D56" s="5">
        <v>4</v>
      </c>
      <c r="E56" s="28">
        <v>0.5338068</v>
      </c>
      <c r="F56" s="28">
        <v>9.378806835488534</v>
      </c>
    </row>
    <row r="57" spans="1:6" ht="12.75">
      <c r="A57" s="30" t="s">
        <v>0</v>
      </c>
      <c r="B57" s="30">
        <v>10</v>
      </c>
      <c r="C57" s="5">
        <v>1945</v>
      </c>
      <c r="D57" s="5">
        <v>5</v>
      </c>
      <c r="E57" s="28">
        <v>0.399093</v>
      </c>
      <c r="F57" s="28">
        <v>6.399093038247113</v>
      </c>
    </row>
    <row r="58" spans="1:6" ht="12.75">
      <c r="A58" s="30" t="s">
        <v>0</v>
      </c>
      <c r="B58" s="30">
        <v>10</v>
      </c>
      <c r="C58" s="5">
        <v>1945</v>
      </c>
      <c r="D58" s="5">
        <v>6</v>
      </c>
      <c r="E58" s="28">
        <v>0.3332511</v>
      </c>
      <c r="F58" s="28">
        <v>5.166251120159021</v>
      </c>
    </row>
    <row r="59" spans="1:6" ht="12.75">
      <c r="A59" s="30" t="s">
        <v>0</v>
      </c>
      <c r="B59" s="30">
        <v>10</v>
      </c>
      <c r="C59" s="5">
        <v>1945</v>
      </c>
      <c r="D59" s="5">
        <v>7</v>
      </c>
      <c r="E59" s="28">
        <v>0.2052342</v>
      </c>
      <c r="F59" s="28">
        <v>3.0902341999999967</v>
      </c>
    </row>
    <row r="60" spans="1:6" ht="12.75">
      <c r="A60" s="30" t="s">
        <v>0</v>
      </c>
      <c r="B60" s="30">
        <v>10</v>
      </c>
      <c r="C60" s="5">
        <v>1945</v>
      </c>
      <c r="D60" s="5">
        <v>8</v>
      </c>
      <c r="E60" s="28">
        <v>0.1832932</v>
      </c>
      <c r="F60" s="28">
        <v>2.923293206755457</v>
      </c>
    </row>
    <row r="61" spans="1:6" ht="12.75">
      <c r="A61" s="30" t="s">
        <v>0</v>
      </c>
      <c r="B61" s="30">
        <v>10</v>
      </c>
      <c r="C61" s="5">
        <v>1945</v>
      </c>
      <c r="D61" s="5">
        <v>9</v>
      </c>
      <c r="E61" s="28">
        <v>0.1355915</v>
      </c>
      <c r="F61" s="28">
        <v>2.0215914950265486</v>
      </c>
    </row>
    <row r="62" spans="1:6" ht="12.75">
      <c r="A62" s="30" t="s">
        <v>0</v>
      </c>
      <c r="B62" s="30">
        <v>10</v>
      </c>
      <c r="C62" s="5">
        <v>1945</v>
      </c>
      <c r="D62" s="5">
        <v>10</v>
      </c>
      <c r="E62" s="28">
        <v>0.157619</v>
      </c>
      <c r="F62" s="28">
        <v>2.8246189999999975</v>
      </c>
    </row>
    <row r="63" spans="1:6" ht="12.75">
      <c r="A63" s="30" t="s">
        <v>0</v>
      </c>
      <c r="B63" s="30">
        <v>10</v>
      </c>
      <c r="C63" s="5">
        <v>1945</v>
      </c>
      <c r="D63" s="5">
        <v>11</v>
      </c>
      <c r="E63" s="28">
        <v>0.2303712</v>
      </c>
      <c r="F63" s="28">
        <v>5.391371200000003</v>
      </c>
    </row>
    <row r="64" spans="1:6" ht="12.75">
      <c r="A64" s="30" t="s">
        <v>0</v>
      </c>
      <c r="B64" s="30">
        <v>10</v>
      </c>
      <c r="C64" s="5">
        <v>1945</v>
      </c>
      <c r="D64" s="5">
        <v>12</v>
      </c>
      <c r="E64" s="28">
        <v>1.8214336</v>
      </c>
      <c r="F64" s="28">
        <v>34.33643373632378</v>
      </c>
    </row>
    <row r="65" spans="1:6" ht="12.75">
      <c r="A65" s="30" t="s">
        <v>0</v>
      </c>
      <c r="B65" s="30">
        <v>10</v>
      </c>
      <c r="C65" s="5">
        <v>1946</v>
      </c>
      <c r="D65" s="5">
        <v>1</v>
      </c>
      <c r="E65" s="28">
        <v>0.7315514</v>
      </c>
      <c r="F65" s="28">
        <v>10.992551373042717</v>
      </c>
    </row>
    <row r="66" spans="1:6" ht="12.75">
      <c r="A66" s="30" t="s">
        <v>0</v>
      </c>
      <c r="B66" s="30">
        <v>10</v>
      </c>
      <c r="C66" s="5">
        <v>1946</v>
      </c>
      <c r="D66" s="5">
        <v>2</v>
      </c>
      <c r="E66" s="28">
        <v>0.5706696</v>
      </c>
      <c r="F66" s="28">
        <v>9.694669558678138</v>
      </c>
    </row>
    <row r="67" spans="1:6" ht="12.75">
      <c r="A67" s="30" t="s">
        <v>0</v>
      </c>
      <c r="B67" s="30">
        <v>10</v>
      </c>
      <c r="C67" s="5">
        <v>1946</v>
      </c>
      <c r="D67" s="5">
        <v>3</v>
      </c>
      <c r="E67" s="28">
        <v>0.7169825</v>
      </c>
      <c r="F67" s="28">
        <v>12.27498245503782</v>
      </c>
    </row>
    <row r="68" spans="1:6" ht="12.75">
      <c r="A68" s="30" t="s">
        <v>0</v>
      </c>
      <c r="B68" s="30">
        <v>10</v>
      </c>
      <c r="C68" s="5">
        <v>1946</v>
      </c>
      <c r="D68" s="5">
        <v>4</v>
      </c>
      <c r="E68" s="28">
        <v>1.6149848</v>
      </c>
      <c r="F68" s="28">
        <v>31.220984730318815</v>
      </c>
    </row>
    <row r="69" spans="1:6" ht="12.75">
      <c r="A69" s="30" t="s">
        <v>0</v>
      </c>
      <c r="B69" s="30">
        <v>10</v>
      </c>
      <c r="C69" s="5">
        <v>1946</v>
      </c>
      <c r="D69" s="5">
        <v>5</v>
      </c>
      <c r="E69" s="28">
        <v>2.93436</v>
      </c>
      <c r="F69" s="28">
        <v>45.0053600946604</v>
      </c>
    </row>
    <row r="70" spans="1:6" ht="12.75">
      <c r="A70" s="30" t="s">
        <v>0</v>
      </c>
      <c r="B70" s="30">
        <v>10</v>
      </c>
      <c r="C70" s="5">
        <v>1946</v>
      </c>
      <c r="D70" s="5">
        <v>6</v>
      </c>
      <c r="E70" s="28">
        <v>1.2351494</v>
      </c>
      <c r="F70" s="28">
        <v>18.79514939999999</v>
      </c>
    </row>
    <row r="71" spans="1:6" ht="12.75">
      <c r="A71" s="30" t="s">
        <v>0</v>
      </c>
      <c r="B71" s="30">
        <v>10</v>
      </c>
      <c r="C71" s="5">
        <v>1946</v>
      </c>
      <c r="D71" s="5">
        <v>7</v>
      </c>
      <c r="E71" s="28">
        <v>0.7085328</v>
      </c>
      <c r="F71" s="28">
        <v>10.667532824962407</v>
      </c>
    </row>
    <row r="72" spans="1:6" ht="12.75">
      <c r="A72" s="30" t="s">
        <v>0</v>
      </c>
      <c r="B72" s="30">
        <v>10</v>
      </c>
      <c r="C72" s="5">
        <v>1946</v>
      </c>
      <c r="D72" s="5">
        <v>8</v>
      </c>
      <c r="E72" s="28">
        <v>0.4194344</v>
      </c>
      <c r="F72" s="28">
        <v>6.320434384991062</v>
      </c>
    </row>
    <row r="73" spans="1:6" ht="12.75">
      <c r="A73" s="30" t="s">
        <v>0</v>
      </c>
      <c r="B73" s="30">
        <v>10</v>
      </c>
      <c r="C73" s="5">
        <v>1946</v>
      </c>
      <c r="D73" s="5">
        <v>9</v>
      </c>
      <c r="E73" s="28">
        <v>0.269031</v>
      </c>
      <c r="F73" s="28">
        <v>4.06203099052681</v>
      </c>
    </row>
    <row r="74" spans="1:6" ht="12.75">
      <c r="A74" s="30" t="s">
        <v>0</v>
      </c>
      <c r="B74" s="30">
        <v>10</v>
      </c>
      <c r="C74" s="5">
        <v>1946</v>
      </c>
      <c r="D74" s="5">
        <v>10</v>
      </c>
      <c r="E74" s="28">
        <v>0.2472519</v>
      </c>
      <c r="F74" s="28">
        <v>3.74725190766466</v>
      </c>
    </row>
    <row r="75" spans="1:6" ht="12.75">
      <c r="A75" s="30" t="s">
        <v>0</v>
      </c>
      <c r="B75" s="30">
        <v>10</v>
      </c>
      <c r="C75" s="5">
        <v>1946</v>
      </c>
      <c r="D75" s="5">
        <v>11</v>
      </c>
      <c r="E75" s="28">
        <v>0.490542</v>
      </c>
      <c r="F75" s="28">
        <v>4.990542027513563</v>
      </c>
    </row>
    <row r="76" spans="1:6" ht="12.75">
      <c r="A76" s="30" t="s">
        <v>0</v>
      </c>
      <c r="B76" s="30">
        <v>10</v>
      </c>
      <c r="C76" s="5">
        <v>1946</v>
      </c>
      <c r="D76" s="5">
        <v>12</v>
      </c>
      <c r="E76" s="28">
        <v>0.011308</v>
      </c>
      <c r="F76" s="28">
        <v>8.111307999999996</v>
      </c>
    </row>
    <row r="77" spans="1:6" ht="12.75">
      <c r="A77" s="30" t="s">
        <v>0</v>
      </c>
      <c r="B77" s="30">
        <v>10</v>
      </c>
      <c r="C77" s="5">
        <v>1947</v>
      </c>
      <c r="D77" s="5">
        <v>1</v>
      </c>
      <c r="E77" s="28">
        <v>0.4784344</v>
      </c>
      <c r="F77" s="28">
        <v>6.359434399999997</v>
      </c>
    </row>
    <row r="78" spans="1:6" ht="12.75">
      <c r="A78" s="30" t="s">
        <v>0</v>
      </c>
      <c r="B78" s="30">
        <v>10</v>
      </c>
      <c r="C78" s="5">
        <v>1947</v>
      </c>
      <c r="D78" s="5">
        <v>2</v>
      </c>
      <c r="E78" s="28">
        <v>1.0825023</v>
      </c>
      <c r="F78" s="28">
        <v>75.48250215875186</v>
      </c>
    </row>
    <row r="79" spans="1:6" ht="12.75">
      <c r="A79" s="30" t="s">
        <v>0</v>
      </c>
      <c r="B79" s="30">
        <v>10</v>
      </c>
      <c r="C79" s="5">
        <v>1947</v>
      </c>
      <c r="D79" s="5">
        <v>3</v>
      </c>
      <c r="E79" s="28">
        <v>3.886662</v>
      </c>
      <c r="F79" s="28">
        <v>79.68666214253994</v>
      </c>
    </row>
    <row r="80" spans="1:6" ht="12.75">
      <c r="A80" s="30" t="s">
        <v>0</v>
      </c>
      <c r="B80" s="30">
        <v>10</v>
      </c>
      <c r="C80" s="5">
        <v>1947</v>
      </c>
      <c r="D80" s="5">
        <v>4</v>
      </c>
      <c r="E80" s="28">
        <v>1.3433124</v>
      </c>
      <c r="F80" s="28">
        <v>46.34331249636932</v>
      </c>
    </row>
    <row r="81" spans="1:6" ht="12.75">
      <c r="A81" s="30" t="s">
        <v>0</v>
      </c>
      <c r="B81" s="30">
        <v>10</v>
      </c>
      <c r="C81" s="5">
        <v>1947</v>
      </c>
      <c r="D81" s="5">
        <v>5</v>
      </c>
      <c r="E81" s="28">
        <v>2.7954641</v>
      </c>
      <c r="F81" s="28">
        <v>22.795464055332364</v>
      </c>
    </row>
    <row r="82" spans="1:6" ht="12.75">
      <c r="A82" s="30" t="s">
        <v>0</v>
      </c>
      <c r="B82" s="30">
        <v>10</v>
      </c>
      <c r="C82" s="5">
        <v>1947</v>
      </c>
      <c r="D82" s="5">
        <v>6</v>
      </c>
      <c r="E82" s="28">
        <v>2.049036</v>
      </c>
      <c r="F82" s="28">
        <v>6.949035975982611</v>
      </c>
    </row>
    <row r="83" spans="1:6" ht="12.75">
      <c r="A83" s="30" t="s">
        <v>0</v>
      </c>
      <c r="B83" s="30">
        <v>10</v>
      </c>
      <c r="C83" s="5">
        <v>1947</v>
      </c>
      <c r="D83" s="5">
        <v>7</v>
      </c>
      <c r="E83" s="28">
        <v>1.3455</v>
      </c>
      <c r="F83" s="28">
        <v>2.8455000000000004</v>
      </c>
    </row>
    <row r="84" spans="1:6" ht="12.75">
      <c r="A84" s="30" t="s">
        <v>0</v>
      </c>
      <c r="B84" s="30">
        <v>10</v>
      </c>
      <c r="C84" s="5">
        <v>1947</v>
      </c>
      <c r="D84" s="5">
        <v>8</v>
      </c>
      <c r="E84" s="28">
        <v>0.6962928</v>
      </c>
      <c r="F84" s="28">
        <v>3.8962928083665673</v>
      </c>
    </row>
    <row r="85" spans="1:6" ht="12.75">
      <c r="A85" s="30" t="s">
        <v>0</v>
      </c>
      <c r="B85" s="30">
        <v>10</v>
      </c>
      <c r="C85" s="5">
        <v>1947</v>
      </c>
      <c r="D85" s="5">
        <v>9</v>
      </c>
      <c r="E85" s="28">
        <v>0.9500115</v>
      </c>
      <c r="F85" s="28">
        <v>5.250011500000005</v>
      </c>
    </row>
    <row r="86" spans="1:6" ht="12.75">
      <c r="A86" s="30" t="s">
        <v>0</v>
      </c>
      <c r="B86" s="30">
        <v>10</v>
      </c>
      <c r="C86" s="5">
        <v>1947</v>
      </c>
      <c r="D86" s="5">
        <v>10</v>
      </c>
      <c r="E86" s="28">
        <v>0.3217437</v>
      </c>
      <c r="F86" s="28">
        <v>5.376743687950107</v>
      </c>
    </row>
    <row r="87" spans="1:6" ht="12.75">
      <c r="A87" s="30" t="s">
        <v>0</v>
      </c>
      <c r="B87" s="30">
        <v>10</v>
      </c>
      <c r="C87" s="5">
        <v>1947</v>
      </c>
      <c r="D87" s="5">
        <v>11</v>
      </c>
      <c r="E87" s="28">
        <v>0.3678936</v>
      </c>
      <c r="F87" s="28">
        <v>6.943893628009687</v>
      </c>
    </row>
    <row r="88" spans="1:6" ht="12.75">
      <c r="A88" s="30" t="s">
        <v>0</v>
      </c>
      <c r="B88" s="30">
        <v>10</v>
      </c>
      <c r="C88" s="5">
        <v>1947</v>
      </c>
      <c r="D88" s="5">
        <v>12</v>
      </c>
      <c r="E88" s="28">
        <v>1.1203632</v>
      </c>
      <c r="F88" s="28">
        <v>13.820363171390516</v>
      </c>
    </row>
    <row r="89" spans="1:6" ht="12.75">
      <c r="A89" s="30" t="s">
        <v>0</v>
      </c>
      <c r="B89" s="30">
        <v>10</v>
      </c>
      <c r="C89" s="5">
        <v>1948</v>
      </c>
      <c r="D89" s="5">
        <v>1</v>
      </c>
      <c r="E89" s="28">
        <v>0.7930429</v>
      </c>
      <c r="F89" s="28">
        <v>118.59304359203412</v>
      </c>
    </row>
    <row r="90" spans="1:6" ht="12.75">
      <c r="A90" s="30" t="s">
        <v>0</v>
      </c>
      <c r="B90" s="30">
        <v>10</v>
      </c>
      <c r="C90" s="5">
        <v>1948</v>
      </c>
      <c r="D90" s="5">
        <v>2</v>
      </c>
      <c r="E90" s="28">
        <v>1.19028</v>
      </c>
      <c r="F90" s="28">
        <v>26.790279940367206</v>
      </c>
    </row>
    <row r="91" spans="1:6" ht="12.75">
      <c r="A91" s="30" t="s">
        <v>0</v>
      </c>
      <c r="B91" s="30">
        <v>10</v>
      </c>
      <c r="C91" s="5">
        <v>1948</v>
      </c>
      <c r="D91" s="5">
        <v>3</v>
      </c>
      <c r="E91" s="28">
        <v>1.3880399</v>
      </c>
      <c r="F91" s="28">
        <v>17.488039965082468</v>
      </c>
    </row>
    <row r="92" spans="1:6" ht="12.75">
      <c r="A92" s="30" t="s">
        <v>0</v>
      </c>
      <c r="B92" s="30">
        <v>10</v>
      </c>
      <c r="C92" s="5">
        <v>1948</v>
      </c>
      <c r="D92" s="5">
        <v>4</v>
      </c>
      <c r="E92" s="28">
        <v>1.5029751</v>
      </c>
      <c r="F92" s="28">
        <v>13.002975125052286</v>
      </c>
    </row>
    <row r="93" spans="1:6" ht="12.75">
      <c r="A93" s="30" t="s">
        <v>0</v>
      </c>
      <c r="B93" s="30">
        <v>10</v>
      </c>
      <c r="C93" s="5">
        <v>1948</v>
      </c>
      <c r="D93" s="5">
        <v>5</v>
      </c>
      <c r="E93" s="28">
        <v>1.2804708</v>
      </c>
      <c r="F93" s="28">
        <v>16.38047070639417</v>
      </c>
    </row>
    <row r="94" spans="1:6" ht="12.75">
      <c r="A94" s="30" t="s">
        <v>0</v>
      </c>
      <c r="B94" s="30">
        <v>10</v>
      </c>
      <c r="C94" s="5">
        <v>1948</v>
      </c>
      <c r="D94" s="5">
        <v>6</v>
      </c>
      <c r="E94" s="28">
        <v>1.1789064</v>
      </c>
      <c r="F94" s="28">
        <v>5.478906399999999</v>
      </c>
    </row>
    <row r="95" spans="1:6" ht="12.75">
      <c r="A95" s="30" t="s">
        <v>0</v>
      </c>
      <c r="B95" s="30">
        <v>10</v>
      </c>
      <c r="C95" s="5">
        <v>1948</v>
      </c>
      <c r="D95" s="5">
        <v>7</v>
      </c>
      <c r="E95" s="28">
        <v>0.9463428</v>
      </c>
      <c r="F95" s="28">
        <v>2.046342797433551</v>
      </c>
    </row>
    <row r="96" spans="1:6" ht="12.75">
      <c r="A96" s="30" t="s">
        <v>0</v>
      </c>
      <c r="B96" s="30">
        <v>10</v>
      </c>
      <c r="C96" s="5">
        <v>1948</v>
      </c>
      <c r="D96" s="5">
        <v>8</v>
      </c>
      <c r="E96" s="28">
        <v>0.174167</v>
      </c>
      <c r="F96" s="28">
        <v>4.674167011648033</v>
      </c>
    </row>
    <row r="97" spans="1:6" ht="12.75">
      <c r="A97" s="30" t="s">
        <v>0</v>
      </c>
      <c r="B97" s="30">
        <v>10</v>
      </c>
      <c r="C97" s="5">
        <v>1948</v>
      </c>
      <c r="D97" s="5">
        <v>9</v>
      </c>
      <c r="E97" s="28">
        <v>0.2587918</v>
      </c>
      <c r="F97" s="28">
        <v>1.5587917933107636</v>
      </c>
    </row>
    <row r="98" spans="1:6" ht="12.75">
      <c r="A98" s="30" t="s">
        <v>0</v>
      </c>
      <c r="B98" s="30">
        <v>10</v>
      </c>
      <c r="C98" s="5">
        <v>1948</v>
      </c>
      <c r="D98" s="5">
        <v>10</v>
      </c>
      <c r="E98" s="28">
        <v>0.356805</v>
      </c>
      <c r="F98" s="28">
        <v>2.556805004738616</v>
      </c>
    </row>
    <row r="99" spans="1:6" ht="12.75">
      <c r="A99" s="30" t="s">
        <v>0</v>
      </c>
      <c r="B99" s="30">
        <v>10</v>
      </c>
      <c r="C99" s="5">
        <v>1948</v>
      </c>
      <c r="D99" s="5">
        <v>11</v>
      </c>
      <c r="E99" s="28">
        <v>0.203082</v>
      </c>
      <c r="F99" s="28">
        <v>1.8030819961691726</v>
      </c>
    </row>
    <row r="100" spans="1:6" ht="12.75">
      <c r="A100" s="30" t="s">
        <v>0</v>
      </c>
      <c r="B100" s="30">
        <v>10</v>
      </c>
      <c r="C100" s="5">
        <v>1948</v>
      </c>
      <c r="D100" s="5">
        <v>12</v>
      </c>
      <c r="E100" s="28">
        <v>1.128879</v>
      </c>
      <c r="F100" s="28">
        <v>4.028879</v>
      </c>
    </row>
    <row r="101" spans="1:6" ht="12.75">
      <c r="A101" s="30" t="s">
        <v>0</v>
      </c>
      <c r="B101" s="30">
        <v>10</v>
      </c>
      <c r="C101" s="5">
        <v>1949</v>
      </c>
      <c r="D101" s="5">
        <v>1</v>
      </c>
      <c r="E101" s="28">
        <v>0.0372164</v>
      </c>
      <c r="F101" s="28">
        <v>5.137216412865091</v>
      </c>
    </row>
    <row r="102" spans="1:6" ht="12.75">
      <c r="A102" s="30" t="s">
        <v>0</v>
      </c>
      <c r="B102" s="30">
        <v>10</v>
      </c>
      <c r="C102" s="5">
        <v>1949</v>
      </c>
      <c r="D102" s="5">
        <v>2</v>
      </c>
      <c r="E102" s="28">
        <v>0.1737512</v>
      </c>
      <c r="F102" s="28">
        <v>2.4737511889333983</v>
      </c>
    </row>
    <row r="103" spans="1:6" ht="12.75">
      <c r="A103" s="30" t="s">
        <v>0</v>
      </c>
      <c r="B103" s="30">
        <v>10</v>
      </c>
      <c r="C103" s="5">
        <v>1949</v>
      </c>
      <c r="D103" s="5">
        <v>3</v>
      </c>
      <c r="E103" s="28">
        <v>0.202623</v>
      </c>
      <c r="F103" s="28">
        <v>3.902622999999998</v>
      </c>
    </row>
    <row r="104" spans="1:6" ht="12.75">
      <c r="A104" s="30" t="s">
        <v>0</v>
      </c>
      <c r="B104" s="30">
        <v>10</v>
      </c>
      <c r="C104" s="5">
        <v>1949</v>
      </c>
      <c r="D104" s="5">
        <v>4</v>
      </c>
      <c r="E104" s="28">
        <v>0.2142868</v>
      </c>
      <c r="F104" s="28">
        <v>3.8082867999999994</v>
      </c>
    </row>
    <row r="105" spans="1:6" ht="12.75">
      <c r="A105" s="30" t="s">
        <v>0</v>
      </c>
      <c r="B105" s="30">
        <v>10</v>
      </c>
      <c r="C105" s="5">
        <v>1949</v>
      </c>
      <c r="D105" s="5">
        <v>5</v>
      </c>
      <c r="E105" s="28">
        <v>0.2259171</v>
      </c>
      <c r="F105" s="28">
        <v>5.5259170882219575</v>
      </c>
    </row>
    <row r="106" spans="1:6" ht="12.75">
      <c r="A106" s="30" t="s">
        <v>0</v>
      </c>
      <c r="B106" s="30">
        <v>10</v>
      </c>
      <c r="C106" s="5">
        <v>1949</v>
      </c>
      <c r="D106" s="5">
        <v>6</v>
      </c>
      <c r="E106" s="28">
        <v>0.1594304</v>
      </c>
      <c r="F106" s="28">
        <v>4.059430400000002</v>
      </c>
    </row>
    <row r="107" spans="1:6" ht="12.75">
      <c r="A107" s="30" t="s">
        <v>0</v>
      </c>
      <c r="B107" s="30">
        <v>10</v>
      </c>
      <c r="C107" s="5">
        <v>1949</v>
      </c>
      <c r="D107" s="5">
        <v>7</v>
      </c>
      <c r="E107" s="28">
        <v>0.2499133</v>
      </c>
      <c r="F107" s="28">
        <v>1.5499133097723774</v>
      </c>
    </row>
    <row r="108" spans="1:6" ht="12.75">
      <c r="A108" s="30" t="s">
        <v>0</v>
      </c>
      <c r="B108" s="30">
        <v>10</v>
      </c>
      <c r="C108" s="5">
        <v>1949</v>
      </c>
      <c r="D108" s="5">
        <v>8</v>
      </c>
      <c r="E108" s="28">
        <v>0.1814452</v>
      </c>
      <c r="F108" s="28">
        <v>0.881445198137309</v>
      </c>
    </row>
    <row r="109" spans="1:6" ht="12.75">
      <c r="A109" s="30" t="s">
        <v>0</v>
      </c>
      <c r="B109" s="30">
        <v>10</v>
      </c>
      <c r="C109" s="5">
        <v>1949</v>
      </c>
      <c r="D109" s="5">
        <v>9</v>
      </c>
      <c r="E109" s="28">
        <v>1.0764975</v>
      </c>
      <c r="F109" s="28">
        <v>3.2764974953530484</v>
      </c>
    </row>
    <row r="110" spans="1:6" ht="12.75">
      <c r="A110" s="30" t="s">
        <v>0</v>
      </c>
      <c r="B110" s="30">
        <v>10</v>
      </c>
      <c r="C110" s="5">
        <v>1949</v>
      </c>
      <c r="D110" s="5">
        <v>10</v>
      </c>
      <c r="E110" s="28">
        <v>0.4095243</v>
      </c>
      <c r="F110" s="28">
        <v>3.309524293304926</v>
      </c>
    </row>
    <row r="111" spans="1:6" ht="12.75">
      <c r="A111" s="30" t="s">
        <v>0</v>
      </c>
      <c r="B111" s="30">
        <v>10</v>
      </c>
      <c r="C111" s="5">
        <v>1949</v>
      </c>
      <c r="D111" s="5">
        <v>11</v>
      </c>
      <c r="E111" s="28">
        <v>1.1363273</v>
      </c>
      <c r="F111" s="28">
        <v>11.23632734107164</v>
      </c>
    </row>
    <row r="112" spans="1:6" ht="12.75">
      <c r="A112" s="30" t="s">
        <v>0</v>
      </c>
      <c r="B112" s="30">
        <v>10</v>
      </c>
      <c r="C112" s="5">
        <v>1949</v>
      </c>
      <c r="D112" s="5">
        <v>12</v>
      </c>
      <c r="E112" s="28">
        <v>0.2844963</v>
      </c>
      <c r="F112" s="28">
        <v>8.98449626085778</v>
      </c>
    </row>
    <row r="113" spans="1:6" ht="12.75">
      <c r="A113" s="30" t="s">
        <v>0</v>
      </c>
      <c r="B113" s="30">
        <v>10</v>
      </c>
      <c r="C113" s="5">
        <v>1950</v>
      </c>
      <c r="D113" s="5">
        <v>1</v>
      </c>
      <c r="E113" s="28">
        <v>0.4294164</v>
      </c>
      <c r="F113" s="28">
        <v>4.129416409624078</v>
      </c>
    </row>
    <row r="114" spans="1:6" ht="12.75">
      <c r="A114" s="30" t="s">
        <v>0</v>
      </c>
      <c r="B114" s="30">
        <v>10</v>
      </c>
      <c r="C114" s="5">
        <v>1950</v>
      </c>
      <c r="D114" s="5">
        <v>2</v>
      </c>
      <c r="E114" s="28">
        <v>0.7185645</v>
      </c>
      <c r="F114" s="28">
        <v>15.418564499999999</v>
      </c>
    </row>
    <row r="115" spans="1:6" ht="12.75">
      <c r="A115" s="30" t="s">
        <v>0</v>
      </c>
      <c r="B115" s="30">
        <v>10</v>
      </c>
      <c r="C115" s="5">
        <v>1950</v>
      </c>
      <c r="D115" s="5">
        <v>3</v>
      </c>
      <c r="E115" s="28">
        <v>0.5307864</v>
      </c>
      <c r="F115" s="28">
        <v>8.820786400000006</v>
      </c>
    </row>
    <row r="116" spans="1:6" ht="12.75">
      <c r="A116" s="30" t="s">
        <v>0</v>
      </c>
      <c r="B116" s="30">
        <v>10</v>
      </c>
      <c r="C116" s="5">
        <v>1950</v>
      </c>
      <c r="D116" s="5">
        <v>4</v>
      </c>
      <c r="E116" s="28">
        <v>0.1933737</v>
      </c>
      <c r="F116" s="28">
        <v>11.093373676335593</v>
      </c>
    </row>
    <row r="117" spans="1:6" ht="12.75">
      <c r="A117" s="30" t="s">
        <v>0</v>
      </c>
      <c r="B117" s="30">
        <v>10</v>
      </c>
      <c r="C117" s="5">
        <v>1950</v>
      </c>
      <c r="D117" s="5">
        <v>5</v>
      </c>
      <c r="E117" s="28">
        <v>1.3038864</v>
      </c>
      <c r="F117" s="28">
        <v>12.303886443825307</v>
      </c>
    </row>
    <row r="118" spans="1:6" ht="12.75">
      <c r="A118" s="30" t="s">
        <v>0</v>
      </c>
      <c r="B118" s="30">
        <v>10</v>
      </c>
      <c r="C118" s="5">
        <v>1950</v>
      </c>
      <c r="D118" s="5">
        <v>6</v>
      </c>
      <c r="E118" s="28">
        <v>0.7362001</v>
      </c>
      <c r="F118" s="28">
        <v>6.636200100000006</v>
      </c>
    </row>
    <row r="119" spans="1:6" ht="12.75">
      <c r="A119" s="30" t="s">
        <v>0</v>
      </c>
      <c r="B119" s="30">
        <v>10</v>
      </c>
      <c r="C119" s="5">
        <v>1950</v>
      </c>
      <c r="D119" s="5">
        <v>7</v>
      </c>
      <c r="E119" s="28">
        <v>0.6936828</v>
      </c>
      <c r="F119" s="28">
        <v>1.8936828061436903</v>
      </c>
    </row>
    <row r="120" spans="1:6" ht="12.75">
      <c r="A120" s="30" t="s">
        <v>0</v>
      </c>
      <c r="B120" s="30">
        <v>10</v>
      </c>
      <c r="C120" s="5">
        <v>1950</v>
      </c>
      <c r="D120" s="5">
        <v>8</v>
      </c>
      <c r="E120" s="28">
        <v>0.4035525</v>
      </c>
      <c r="F120" s="28">
        <v>1.3035525023518946</v>
      </c>
    </row>
    <row r="121" spans="1:6" ht="12.75">
      <c r="A121" s="30" t="s">
        <v>0</v>
      </c>
      <c r="B121" s="30">
        <v>10</v>
      </c>
      <c r="C121" s="5">
        <v>1950</v>
      </c>
      <c r="D121" s="5">
        <v>9</v>
      </c>
      <c r="E121" s="28">
        <v>0.2718612</v>
      </c>
      <c r="F121" s="28">
        <v>1.171861204482353</v>
      </c>
    </row>
    <row r="122" spans="1:6" ht="12.75">
      <c r="A122" s="30" t="s">
        <v>0</v>
      </c>
      <c r="B122" s="30">
        <v>10</v>
      </c>
      <c r="C122" s="5">
        <v>1950</v>
      </c>
      <c r="D122" s="5">
        <v>10</v>
      </c>
      <c r="E122" s="28">
        <v>0.2319214</v>
      </c>
      <c r="F122" s="28">
        <v>1.431921397118408</v>
      </c>
    </row>
    <row r="123" spans="1:6" ht="12.75">
      <c r="A123" s="30" t="s">
        <v>0</v>
      </c>
      <c r="B123" s="30">
        <v>10</v>
      </c>
      <c r="C123" s="5">
        <v>1950</v>
      </c>
      <c r="D123" s="5">
        <v>11</v>
      </c>
      <c r="E123" s="28">
        <v>1.073253</v>
      </c>
      <c r="F123" s="28">
        <v>5.173253024716548</v>
      </c>
    </row>
    <row r="124" spans="1:6" ht="12.75">
      <c r="A124" s="30" t="s">
        <v>0</v>
      </c>
      <c r="B124" s="30">
        <v>10</v>
      </c>
      <c r="C124" s="5">
        <v>1950</v>
      </c>
      <c r="D124" s="5">
        <v>12</v>
      </c>
      <c r="E124" s="28">
        <v>0.3466662</v>
      </c>
      <c r="F124" s="28">
        <v>7.0466661819892265</v>
      </c>
    </row>
    <row r="125" spans="1:6" ht="12.75">
      <c r="A125" s="30" t="s">
        <v>0</v>
      </c>
      <c r="B125" s="30">
        <v>10</v>
      </c>
      <c r="C125" s="5">
        <v>1951</v>
      </c>
      <c r="D125" s="5">
        <v>1</v>
      </c>
      <c r="E125" s="28">
        <v>1.6759224</v>
      </c>
      <c r="F125" s="28">
        <v>15.7759225000439</v>
      </c>
    </row>
    <row r="126" spans="1:6" ht="12.75">
      <c r="A126" s="30" t="s">
        <v>0</v>
      </c>
      <c r="B126" s="30">
        <v>10</v>
      </c>
      <c r="C126" s="5">
        <v>1951</v>
      </c>
      <c r="D126" s="5">
        <v>2</v>
      </c>
      <c r="E126" s="28">
        <v>2.5099008</v>
      </c>
      <c r="F126" s="28">
        <v>26.789900851979514</v>
      </c>
    </row>
    <row r="127" spans="1:6" ht="12.75">
      <c r="A127" s="30" t="s">
        <v>0</v>
      </c>
      <c r="B127" s="30">
        <v>10</v>
      </c>
      <c r="C127" s="5">
        <v>1951</v>
      </c>
      <c r="D127" s="5">
        <v>3</v>
      </c>
      <c r="E127" s="28">
        <v>2.224516</v>
      </c>
      <c r="F127" s="28">
        <v>43.058515838299805</v>
      </c>
    </row>
    <row r="128" spans="1:6" ht="12.75">
      <c r="A128" s="30" t="s">
        <v>0</v>
      </c>
      <c r="B128" s="30">
        <v>10</v>
      </c>
      <c r="C128" s="5">
        <v>1951</v>
      </c>
      <c r="D128" s="5">
        <v>4</v>
      </c>
      <c r="E128" s="28">
        <v>0.2936045</v>
      </c>
      <c r="F128" s="28">
        <v>35.59360464994767</v>
      </c>
    </row>
    <row r="129" spans="1:6" ht="12.75">
      <c r="A129" s="30" t="s">
        <v>0</v>
      </c>
      <c r="B129" s="30">
        <v>10</v>
      </c>
      <c r="C129" s="5">
        <v>1951</v>
      </c>
      <c r="D129" s="5">
        <v>5</v>
      </c>
      <c r="E129" s="28">
        <v>1.038218</v>
      </c>
      <c r="F129" s="28">
        <v>23.83821800000001</v>
      </c>
    </row>
    <row r="130" spans="1:6" ht="12.75">
      <c r="A130" s="30" t="s">
        <v>0</v>
      </c>
      <c r="B130" s="30">
        <v>10</v>
      </c>
      <c r="C130" s="5">
        <v>1951</v>
      </c>
      <c r="D130" s="5">
        <v>6</v>
      </c>
      <c r="E130" s="28">
        <v>1.1018088</v>
      </c>
      <c r="F130" s="28">
        <v>15.901808703992316</v>
      </c>
    </row>
    <row r="131" spans="1:6" ht="12.75">
      <c r="A131" s="30" t="s">
        <v>0</v>
      </c>
      <c r="B131" s="30">
        <v>10</v>
      </c>
      <c r="C131" s="5">
        <v>1951</v>
      </c>
      <c r="D131" s="5">
        <v>7</v>
      </c>
      <c r="E131" s="28">
        <v>1.1339991</v>
      </c>
      <c r="F131" s="28">
        <v>5.633999121742185</v>
      </c>
    </row>
    <row r="132" spans="1:6" ht="12.75">
      <c r="A132" s="30" t="s">
        <v>0</v>
      </c>
      <c r="B132" s="30">
        <v>10</v>
      </c>
      <c r="C132" s="5">
        <v>1951</v>
      </c>
      <c r="D132" s="5">
        <v>8</v>
      </c>
      <c r="E132" s="28">
        <v>0.3867033</v>
      </c>
      <c r="F132" s="28">
        <v>5.833703299999995</v>
      </c>
    </row>
    <row r="133" spans="1:6" ht="12.75">
      <c r="A133" s="30" t="s">
        <v>0</v>
      </c>
      <c r="B133" s="30">
        <v>10</v>
      </c>
      <c r="C133" s="5">
        <v>1951</v>
      </c>
      <c r="D133" s="5">
        <v>9</v>
      </c>
      <c r="E133" s="28">
        <v>0.2467616</v>
      </c>
      <c r="F133" s="28">
        <v>3.806761608712478</v>
      </c>
    </row>
    <row r="134" spans="1:6" ht="12.75">
      <c r="A134" s="30" t="s">
        <v>0</v>
      </c>
      <c r="B134" s="30">
        <v>10</v>
      </c>
      <c r="C134" s="5">
        <v>1951</v>
      </c>
      <c r="D134" s="5">
        <v>10</v>
      </c>
      <c r="E134" s="28">
        <v>0.2197845</v>
      </c>
      <c r="F134" s="28">
        <v>4.132784481053223</v>
      </c>
    </row>
    <row r="135" spans="1:6" ht="12.75">
      <c r="A135" s="30" t="s">
        <v>0</v>
      </c>
      <c r="B135" s="30">
        <v>10</v>
      </c>
      <c r="C135" s="5">
        <v>1951</v>
      </c>
      <c r="D135" s="5">
        <v>11</v>
      </c>
      <c r="E135" s="28">
        <v>0.9075878</v>
      </c>
      <c r="F135" s="28">
        <v>17.00758771416514</v>
      </c>
    </row>
    <row r="136" spans="1:6" ht="12.75">
      <c r="A136" s="30" t="s">
        <v>0</v>
      </c>
      <c r="B136" s="30">
        <v>10</v>
      </c>
      <c r="C136" s="5">
        <v>1951</v>
      </c>
      <c r="D136" s="5">
        <v>12</v>
      </c>
      <c r="E136" s="28">
        <v>0.7647068</v>
      </c>
      <c r="F136" s="28">
        <v>12.964706800000005</v>
      </c>
    </row>
    <row r="137" spans="1:6" ht="12.75">
      <c r="A137" s="30" t="s">
        <v>0</v>
      </c>
      <c r="B137" s="30">
        <v>10</v>
      </c>
      <c r="C137" s="5">
        <v>1952</v>
      </c>
      <c r="D137" s="5">
        <v>1</v>
      </c>
      <c r="E137" s="28">
        <v>0.297626</v>
      </c>
      <c r="F137" s="28">
        <v>4.433625989289862</v>
      </c>
    </row>
    <row r="138" spans="1:6" ht="12.75">
      <c r="A138" s="30" t="s">
        <v>0</v>
      </c>
      <c r="B138" s="30">
        <v>10</v>
      </c>
      <c r="C138" s="5">
        <v>1952</v>
      </c>
      <c r="D138" s="5">
        <v>2</v>
      </c>
      <c r="E138" s="28">
        <v>0.2904978</v>
      </c>
      <c r="F138" s="28">
        <v>4.984497788075847</v>
      </c>
    </row>
    <row r="139" spans="1:6" ht="12.75">
      <c r="A139" s="30" t="s">
        <v>0</v>
      </c>
      <c r="B139" s="30">
        <v>10</v>
      </c>
      <c r="C139" s="5">
        <v>1952</v>
      </c>
      <c r="D139" s="5">
        <v>3</v>
      </c>
      <c r="E139" s="28">
        <v>0.7332988</v>
      </c>
      <c r="F139" s="28">
        <v>21.933298764140723</v>
      </c>
    </row>
    <row r="140" spans="1:6" ht="12.75">
      <c r="A140" s="30" t="s">
        <v>0</v>
      </c>
      <c r="B140" s="30">
        <v>10</v>
      </c>
      <c r="C140" s="5">
        <v>1952</v>
      </c>
      <c r="D140" s="5">
        <v>4</v>
      </c>
      <c r="E140" s="28">
        <v>0.896896</v>
      </c>
      <c r="F140" s="28">
        <v>16.478896041243527</v>
      </c>
    </row>
    <row r="141" spans="1:6" ht="12.75">
      <c r="A141" s="30" t="s">
        <v>0</v>
      </c>
      <c r="B141" s="30">
        <v>10</v>
      </c>
      <c r="C141" s="5">
        <v>1952</v>
      </c>
      <c r="D141" s="5">
        <v>5</v>
      </c>
      <c r="E141" s="28">
        <v>0.5068562</v>
      </c>
      <c r="F141" s="28">
        <v>17.606856120231804</v>
      </c>
    </row>
    <row r="142" spans="1:6" ht="12.75">
      <c r="A142" s="30" t="s">
        <v>0</v>
      </c>
      <c r="B142" s="30">
        <v>10</v>
      </c>
      <c r="C142" s="5">
        <v>1952</v>
      </c>
      <c r="D142" s="5">
        <v>6</v>
      </c>
      <c r="E142" s="28">
        <v>0.8126095</v>
      </c>
      <c r="F142" s="28">
        <v>5.01260948945827</v>
      </c>
    </row>
    <row r="143" spans="1:6" ht="12.75">
      <c r="A143" s="30" t="s">
        <v>0</v>
      </c>
      <c r="B143" s="30">
        <v>10</v>
      </c>
      <c r="C143" s="5">
        <v>1952</v>
      </c>
      <c r="D143" s="5">
        <v>7</v>
      </c>
      <c r="E143" s="28">
        <v>1.2277265</v>
      </c>
      <c r="F143" s="28">
        <v>9.627726499999994</v>
      </c>
    </row>
    <row r="144" spans="1:6" ht="12.75">
      <c r="A144" s="30" t="s">
        <v>0</v>
      </c>
      <c r="B144" s="30">
        <v>10</v>
      </c>
      <c r="C144" s="5">
        <v>1952</v>
      </c>
      <c r="D144" s="5">
        <v>8</v>
      </c>
      <c r="E144" s="28">
        <v>0.0303952</v>
      </c>
      <c r="F144" s="28">
        <v>8.930395199999998</v>
      </c>
    </row>
    <row r="145" spans="1:6" ht="12.75">
      <c r="A145" s="30" t="s">
        <v>0</v>
      </c>
      <c r="B145" s="30">
        <v>10</v>
      </c>
      <c r="C145" s="5">
        <v>1952</v>
      </c>
      <c r="D145" s="5">
        <v>9</v>
      </c>
      <c r="E145" s="28">
        <v>0.276489</v>
      </c>
      <c r="F145" s="28">
        <v>4.325488990021712</v>
      </c>
    </row>
    <row r="146" spans="1:6" ht="12.75">
      <c r="A146" s="30" t="s">
        <v>0</v>
      </c>
      <c r="B146" s="30">
        <v>10</v>
      </c>
      <c r="C146" s="5">
        <v>1952</v>
      </c>
      <c r="D146" s="5">
        <v>10</v>
      </c>
      <c r="E146" s="28">
        <v>0.3277043</v>
      </c>
      <c r="F146" s="28">
        <v>5.597704287632038</v>
      </c>
    </row>
    <row r="147" spans="1:6" ht="12.75">
      <c r="A147" s="30" t="s">
        <v>0</v>
      </c>
      <c r="B147" s="30">
        <v>10</v>
      </c>
      <c r="C147" s="5">
        <v>1952</v>
      </c>
      <c r="D147" s="5">
        <v>11</v>
      </c>
      <c r="E147" s="28">
        <v>0.07062</v>
      </c>
      <c r="F147" s="28">
        <v>20.770619946226503</v>
      </c>
    </row>
    <row r="148" spans="1:6" ht="12.75">
      <c r="A148" s="30" t="s">
        <v>0</v>
      </c>
      <c r="B148" s="30">
        <v>10</v>
      </c>
      <c r="C148" s="5">
        <v>1952</v>
      </c>
      <c r="D148" s="5">
        <v>12</v>
      </c>
      <c r="E148" s="28">
        <v>1.1873508</v>
      </c>
      <c r="F148" s="28">
        <v>16.45835080000002</v>
      </c>
    </row>
    <row r="149" spans="1:6" ht="12.75">
      <c r="A149" s="30" t="s">
        <v>0</v>
      </c>
      <c r="B149" s="30">
        <v>10</v>
      </c>
      <c r="C149" s="5">
        <v>1953</v>
      </c>
      <c r="D149" s="5">
        <v>1</v>
      </c>
      <c r="E149" s="28">
        <v>0.097656</v>
      </c>
      <c r="F149" s="28">
        <v>15.897656000000007</v>
      </c>
    </row>
    <row r="150" spans="1:6" ht="12.75">
      <c r="A150" s="30" t="s">
        <v>0</v>
      </c>
      <c r="B150" s="30">
        <v>10</v>
      </c>
      <c r="C150" s="5">
        <v>1953</v>
      </c>
      <c r="D150" s="5">
        <v>2</v>
      </c>
      <c r="E150" s="28">
        <v>0.5510088</v>
      </c>
      <c r="F150" s="28">
        <v>8.647008800000004</v>
      </c>
    </row>
    <row r="151" spans="1:6" ht="12.75">
      <c r="A151" s="30" t="s">
        <v>0</v>
      </c>
      <c r="B151" s="30">
        <v>10</v>
      </c>
      <c r="C151" s="5">
        <v>1953</v>
      </c>
      <c r="D151" s="5">
        <v>3</v>
      </c>
      <c r="E151" s="28">
        <v>0.1554436</v>
      </c>
      <c r="F151" s="28">
        <v>13.955443566413283</v>
      </c>
    </row>
    <row r="152" spans="1:6" ht="12.75">
      <c r="A152" s="30" t="s">
        <v>0</v>
      </c>
      <c r="B152" s="30">
        <v>10</v>
      </c>
      <c r="C152" s="5">
        <v>1953</v>
      </c>
      <c r="D152" s="5">
        <v>4</v>
      </c>
      <c r="E152" s="28">
        <v>1.5554346</v>
      </c>
      <c r="F152" s="28">
        <v>25.355434493044243</v>
      </c>
    </row>
    <row r="153" spans="1:6" ht="12.75">
      <c r="A153" s="30" t="s">
        <v>0</v>
      </c>
      <c r="B153" s="30">
        <v>10</v>
      </c>
      <c r="C153" s="5">
        <v>1953</v>
      </c>
      <c r="D153" s="5">
        <v>5</v>
      </c>
      <c r="E153" s="28">
        <v>0.539806</v>
      </c>
      <c r="F153" s="28">
        <v>10.939806068763952</v>
      </c>
    </row>
    <row r="154" spans="1:6" ht="12.75">
      <c r="A154" s="30" t="s">
        <v>0</v>
      </c>
      <c r="B154" s="30">
        <v>10</v>
      </c>
      <c r="C154" s="5">
        <v>1953</v>
      </c>
      <c r="D154" s="5">
        <v>6</v>
      </c>
      <c r="E154" s="28">
        <v>1.0311256</v>
      </c>
      <c r="F154" s="28">
        <v>6.631125614745111</v>
      </c>
    </row>
    <row r="155" spans="1:6" ht="12.75">
      <c r="A155" s="30" t="s">
        <v>0</v>
      </c>
      <c r="B155" s="30">
        <v>10</v>
      </c>
      <c r="C155" s="5">
        <v>1953</v>
      </c>
      <c r="D155" s="5">
        <v>7</v>
      </c>
      <c r="E155" s="28">
        <v>0.5697987</v>
      </c>
      <c r="F155" s="28">
        <v>5.569798687028767</v>
      </c>
    </row>
    <row r="156" spans="1:6" ht="12.75">
      <c r="A156" s="30" t="s">
        <v>0</v>
      </c>
      <c r="B156" s="30">
        <v>10</v>
      </c>
      <c r="C156" s="5">
        <v>1953</v>
      </c>
      <c r="D156" s="5">
        <v>8</v>
      </c>
      <c r="E156" s="28">
        <v>0.3603348</v>
      </c>
      <c r="F156" s="28">
        <v>3.160334785092484</v>
      </c>
    </row>
    <row r="157" spans="1:6" ht="12.75">
      <c r="A157" s="30" t="s">
        <v>0</v>
      </c>
      <c r="B157" s="30">
        <v>10</v>
      </c>
      <c r="C157" s="5">
        <v>1953</v>
      </c>
      <c r="D157" s="5">
        <v>9</v>
      </c>
      <c r="E157" s="28">
        <v>0.2547552</v>
      </c>
      <c r="F157" s="28">
        <v>1.8547552083370507</v>
      </c>
    </row>
    <row r="158" spans="1:6" ht="12.75">
      <c r="A158" s="30" t="s">
        <v>0</v>
      </c>
      <c r="B158" s="30">
        <v>10</v>
      </c>
      <c r="C158" s="5">
        <v>1953</v>
      </c>
      <c r="D158" s="5">
        <v>10</v>
      </c>
      <c r="E158" s="28">
        <v>2.0636775</v>
      </c>
      <c r="F158" s="28">
        <v>5.263677490920224</v>
      </c>
    </row>
    <row r="159" spans="1:6" ht="12.75">
      <c r="A159" s="30" t="s">
        <v>0</v>
      </c>
      <c r="B159" s="30">
        <v>10</v>
      </c>
      <c r="C159" s="5">
        <v>1953</v>
      </c>
      <c r="D159" s="5">
        <v>11</v>
      </c>
      <c r="E159" s="28">
        <v>0.5869071</v>
      </c>
      <c r="F159" s="28">
        <v>3.286907092658072</v>
      </c>
    </row>
    <row r="160" spans="1:6" ht="12.75">
      <c r="A160" s="30" t="s">
        <v>0</v>
      </c>
      <c r="B160" s="30">
        <v>10</v>
      </c>
      <c r="C160" s="5">
        <v>1953</v>
      </c>
      <c r="D160" s="5">
        <v>12</v>
      </c>
      <c r="E160" s="28">
        <v>1.2990034</v>
      </c>
      <c r="F160" s="28">
        <v>5.499003433162656</v>
      </c>
    </row>
    <row r="161" spans="1:6" ht="12.75">
      <c r="A161" s="30" t="s">
        <v>0</v>
      </c>
      <c r="B161" s="30">
        <v>10</v>
      </c>
      <c r="C161" s="5">
        <v>1954</v>
      </c>
      <c r="D161" s="5">
        <v>1</v>
      </c>
      <c r="E161" s="28">
        <v>0.2730975</v>
      </c>
      <c r="F161" s="28">
        <v>4.373097521306683</v>
      </c>
    </row>
    <row r="162" spans="1:6" ht="12.75">
      <c r="A162" s="30" t="s">
        <v>0</v>
      </c>
      <c r="B162" s="30">
        <v>10</v>
      </c>
      <c r="C162" s="5">
        <v>1954</v>
      </c>
      <c r="D162" s="5">
        <v>2</v>
      </c>
      <c r="E162" s="28">
        <v>0.725536</v>
      </c>
      <c r="F162" s="28">
        <v>9.66053600000001</v>
      </c>
    </row>
    <row r="163" spans="1:6" ht="12.75">
      <c r="A163" s="30" t="s">
        <v>0</v>
      </c>
      <c r="B163" s="30">
        <v>10</v>
      </c>
      <c r="C163" s="5">
        <v>1954</v>
      </c>
      <c r="D163" s="5">
        <v>3</v>
      </c>
      <c r="E163" s="28">
        <v>1.5799564</v>
      </c>
      <c r="F163" s="28">
        <v>32.87995627582885</v>
      </c>
    </row>
    <row r="164" spans="1:6" ht="12.75">
      <c r="A164" s="30" t="s">
        <v>0</v>
      </c>
      <c r="B164" s="30">
        <v>10</v>
      </c>
      <c r="C164" s="5">
        <v>1954</v>
      </c>
      <c r="D164" s="5">
        <v>4</v>
      </c>
      <c r="E164" s="28">
        <v>0.6809324</v>
      </c>
      <c r="F164" s="28">
        <v>15.480932364182198</v>
      </c>
    </row>
    <row r="165" spans="1:6" ht="12.75">
      <c r="A165" s="30" t="s">
        <v>0</v>
      </c>
      <c r="B165" s="30">
        <v>10</v>
      </c>
      <c r="C165" s="5">
        <v>1954</v>
      </c>
      <c r="D165" s="5">
        <v>5</v>
      </c>
      <c r="E165" s="28">
        <v>1.1325996</v>
      </c>
      <c r="F165" s="28">
        <v>27.032599653280997</v>
      </c>
    </row>
    <row r="166" spans="1:6" ht="12.75">
      <c r="A166" s="30" t="s">
        <v>0</v>
      </c>
      <c r="B166" s="30">
        <v>10</v>
      </c>
      <c r="C166" s="5">
        <v>1954</v>
      </c>
      <c r="D166" s="5">
        <v>6</v>
      </c>
      <c r="E166" s="28">
        <v>1.357023</v>
      </c>
      <c r="F166" s="28">
        <v>11.8570230260306</v>
      </c>
    </row>
    <row r="167" spans="1:6" ht="12.75">
      <c r="A167" s="30" t="s">
        <v>0</v>
      </c>
      <c r="B167" s="30">
        <v>10</v>
      </c>
      <c r="C167" s="5">
        <v>1954</v>
      </c>
      <c r="D167" s="5">
        <v>7</v>
      </c>
      <c r="E167" s="28">
        <v>0.6845967</v>
      </c>
      <c r="F167" s="28">
        <v>7.2845967000000025</v>
      </c>
    </row>
    <row r="168" spans="1:6" ht="12.75">
      <c r="A168" s="30" t="s">
        <v>0</v>
      </c>
      <c r="B168" s="30">
        <v>10</v>
      </c>
      <c r="C168" s="5">
        <v>1954</v>
      </c>
      <c r="D168" s="5">
        <v>8</v>
      </c>
      <c r="E168" s="28">
        <v>0.3335298</v>
      </c>
      <c r="F168" s="28">
        <v>5.021529775471432</v>
      </c>
    </row>
    <row r="169" spans="1:6" ht="12.75">
      <c r="A169" s="30" t="s">
        <v>0</v>
      </c>
      <c r="B169" s="30">
        <v>10</v>
      </c>
      <c r="C169" s="5">
        <v>1954</v>
      </c>
      <c r="D169" s="5">
        <v>9</v>
      </c>
      <c r="E169" s="28">
        <v>0.073535</v>
      </c>
      <c r="F169" s="28">
        <v>4.573535023829104</v>
      </c>
    </row>
    <row r="170" spans="1:6" ht="12.75">
      <c r="A170" s="30" t="s">
        <v>0</v>
      </c>
      <c r="B170" s="30">
        <v>10</v>
      </c>
      <c r="C170" s="5">
        <v>1954</v>
      </c>
      <c r="D170" s="5">
        <v>10</v>
      </c>
      <c r="E170" s="28">
        <v>0.3798774</v>
      </c>
      <c r="F170" s="28">
        <v>2.4798774048132195</v>
      </c>
    </row>
    <row r="171" spans="1:6" ht="12.75">
      <c r="A171" s="30" t="s">
        <v>0</v>
      </c>
      <c r="B171" s="30">
        <v>10</v>
      </c>
      <c r="C171" s="5">
        <v>1954</v>
      </c>
      <c r="D171" s="5">
        <v>11</v>
      </c>
      <c r="E171" s="28">
        <v>2.5146558</v>
      </c>
      <c r="F171" s="28">
        <v>10.0146558</v>
      </c>
    </row>
    <row r="172" spans="1:6" ht="12.75">
      <c r="A172" s="30" t="s">
        <v>0</v>
      </c>
      <c r="B172" s="30">
        <v>10</v>
      </c>
      <c r="C172" s="5">
        <v>1954</v>
      </c>
      <c r="D172" s="5">
        <v>12</v>
      </c>
      <c r="E172" s="28">
        <v>0.3215762</v>
      </c>
      <c r="F172" s="28">
        <v>10.421576252929876</v>
      </c>
    </row>
    <row r="173" spans="1:6" ht="12.75">
      <c r="A173" s="30" t="s">
        <v>0</v>
      </c>
      <c r="B173" s="30">
        <v>10</v>
      </c>
      <c r="C173" s="5">
        <v>1955</v>
      </c>
      <c r="D173" s="5">
        <v>1</v>
      </c>
      <c r="E173" s="28">
        <v>1.1167536</v>
      </c>
      <c r="F173" s="28">
        <v>69.5167534707471</v>
      </c>
    </row>
    <row r="174" spans="1:6" ht="12.75">
      <c r="A174" s="30" t="s">
        <v>0</v>
      </c>
      <c r="B174" s="30">
        <v>10</v>
      </c>
      <c r="C174" s="5">
        <v>1955</v>
      </c>
      <c r="D174" s="5">
        <v>2</v>
      </c>
      <c r="E174" s="28">
        <v>1.384845</v>
      </c>
      <c r="F174" s="28">
        <v>41.58484490614239</v>
      </c>
    </row>
    <row r="175" spans="1:6" ht="12.75">
      <c r="A175" s="30" t="s">
        <v>0</v>
      </c>
      <c r="B175" s="30">
        <v>10</v>
      </c>
      <c r="C175" s="5">
        <v>1955</v>
      </c>
      <c r="D175" s="5">
        <v>3</v>
      </c>
      <c r="E175" s="28">
        <v>0.4708176</v>
      </c>
      <c r="F175" s="28">
        <v>23.270817485364972</v>
      </c>
    </row>
    <row r="176" spans="1:6" ht="12.75">
      <c r="A176" s="30" t="s">
        <v>0</v>
      </c>
      <c r="B176" s="30">
        <v>10</v>
      </c>
      <c r="C176" s="5">
        <v>1955</v>
      </c>
      <c r="D176" s="5">
        <v>4</v>
      </c>
      <c r="E176" s="28">
        <v>1.2362808</v>
      </c>
      <c r="F176" s="28">
        <v>14.93628083139533</v>
      </c>
    </row>
    <row r="177" spans="1:6" ht="12.75">
      <c r="A177" s="30" t="s">
        <v>0</v>
      </c>
      <c r="B177" s="30">
        <v>10</v>
      </c>
      <c r="C177" s="5">
        <v>1955</v>
      </c>
      <c r="D177" s="5">
        <v>5</v>
      </c>
      <c r="E177" s="28">
        <v>0.9490848</v>
      </c>
      <c r="F177" s="28">
        <v>7.949084784890488</v>
      </c>
    </row>
    <row r="178" spans="1:6" ht="12.75">
      <c r="A178" s="30" t="s">
        <v>0</v>
      </c>
      <c r="B178" s="30">
        <v>10</v>
      </c>
      <c r="C178" s="5">
        <v>1955</v>
      </c>
      <c r="D178" s="5">
        <v>6</v>
      </c>
      <c r="E178" s="28">
        <v>0.692932</v>
      </c>
      <c r="F178" s="28">
        <v>12.492931999999996</v>
      </c>
    </row>
    <row r="179" spans="1:6" ht="12.75">
      <c r="A179" s="30" t="s">
        <v>0</v>
      </c>
      <c r="B179" s="30">
        <v>10</v>
      </c>
      <c r="C179" s="5">
        <v>1955</v>
      </c>
      <c r="D179" s="5">
        <v>7</v>
      </c>
      <c r="E179" s="28">
        <v>0.2516859</v>
      </c>
      <c r="F179" s="28">
        <v>7.851685823206669</v>
      </c>
    </row>
    <row r="180" spans="1:6" ht="12.75">
      <c r="A180" s="30" t="s">
        <v>0</v>
      </c>
      <c r="B180" s="30">
        <v>10</v>
      </c>
      <c r="C180" s="5">
        <v>1955</v>
      </c>
      <c r="D180" s="5">
        <v>8</v>
      </c>
      <c r="E180" s="28">
        <v>0.258509</v>
      </c>
      <c r="F180" s="28">
        <v>3.922509019217059</v>
      </c>
    </row>
    <row r="181" spans="1:6" ht="12.75">
      <c r="A181" s="30" t="s">
        <v>0</v>
      </c>
      <c r="B181" s="30">
        <v>10</v>
      </c>
      <c r="C181" s="5">
        <v>1955</v>
      </c>
      <c r="D181" s="5">
        <v>9</v>
      </c>
      <c r="E181" s="28">
        <v>0.0066065</v>
      </c>
      <c r="F181" s="28">
        <v>4.506606487877554</v>
      </c>
    </row>
    <row r="182" spans="1:6" ht="12.75">
      <c r="A182" s="30" t="s">
        <v>0</v>
      </c>
      <c r="B182" s="30">
        <v>10</v>
      </c>
      <c r="C182" s="5">
        <v>1955</v>
      </c>
      <c r="D182" s="5">
        <v>10</v>
      </c>
      <c r="E182" s="28">
        <v>0.4745705</v>
      </c>
      <c r="F182" s="28">
        <v>3.0745704999999974</v>
      </c>
    </row>
    <row r="183" spans="1:6" ht="12.75">
      <c r="A183" s="30" t="s">
        <v>0</v>
      </c>
      <c r="B183" s="30">
        <v>10</v>
      </c>
      <c r="C183" s="5">
        <v>1955</v>
      </c>
      <c r="D183" s="5">
        <v>11</v>
      </c>
      <c r="E183" s="28">
        <v>0.5140035</v>
      </c>
      <c r="F183" s="28">
        <v>3.3140034935174683</v>
      </c>
    </row>
    <row r="184" spans="1:6" ht="12.75">
      <c r="A184" s="30" t="s">
        <v>0</v>
      </c>
      <c r="B184" s="30">
        <v>10</v>
      </c>
      <c r="C184" s="5">
        <v>1955</v>
      </c>
      <c r="D184" s="5">
        <v>12</v>
      </c>
      <c r="E184" s="28">
        <v>2.7894493</v>
      </c>
      <c r="F184" s="28">
        <v>32.08944930000001</v>
      </c>
    </row>
    <row r="185" spans="1:6" ht="12.75">
      <c r="A185" s="30" t="s">
        <v>0</v>
      </c>
      <c r="B185" s="30">
        <v>10</v>
      </c>
      <c r="C185" s="5">
        <v>1956</v>
      </c>
      <c r="D185" s="5">
        <v>1</v>
      </c>
      <c r="E185" s="28">
        <v>2.3790324</v>
      </c>
      <c r="F185" s="28">
        <v>28.879032399999996</v>
      </c>
    </row>
    <row r="186" spans="1:6" ht="12.75">
      <c r="A186" s="30" t="s">
        <v>0</v>
      </c>
      <c r="B186" s="30">
        <v>10</v>
      </c>
      <c r="C186" s="5">
        <v>1956</v>
      </c>
      <c r="D186" s="5">
        <v>2</v>
      </c>
      <c r="E186" s="28">
        <v>0.64389</v>
      </c>
      <c r="F186" s="28">
        <v>14.54389</v>
      </c>
    </row>
    <row r="187" spans="1:6" ht="12.75">
      <c r="A187" s="30" t="s">
        <v>0</v>
      </c>
      <c r="B187" s="30">
        <v>10</v>
      </c>
      <c r="C187" s="5">
        <v>1956</v>
      </c>
      <c r="D187" s="5">
        <v>3</v>
      </c>
      <c r="E187" s="28">
        <v>4.5312445</v>
      </c>
      <c r="F187" s="28">
        <v>59.73124437828978</v>
      </c>
    </row>
    <row r="188" spans="1:6" ht="12.75">
      <c r="A188" s="30" t="s">
        <v>0</v>
      </c>
      <c r="B188" s="30">
        <v>10</v>
      </c>
      <c r="C188" s="5">
        <v>1956</v>
      </c>
      <c r="D188" s="5">
        <v>4</v>
      </c>
      <c r="E188" s="28">
        <v>2.6488462</v>
      </c>
      <c r="F188" s="28">
        <v>41.34884628758372</v>
      </c>
    </row>
    <row r="189" spans="1:6" ht="12.75">
      <c r="A189" s="30" t="s">
        <v>0</v>
      </c>
      <c r="B189" s="30">
        <v>10</v>
      </c>
      <c r="C189" s="5">
        <v>1956</v>
      </c>
      <c r="D189" s="5">
        <v>5</v>
      </c>
      <c r="E189" s="28">
        <v>2.0238462</v>
      </c>
      <c r="F189" s="28">
        <v>34.92384627384783</v>
      </c>
    </row>
    <row r="190" spans="1:6" ht="12.75">
      <c r="A190" s="30" t="s">
        <v>0</v>
      </c>
      <c r="B190" s="30">
        <v>10</v>
      </c>
      <c r="C190" s="5">
        <v>1956</v>
      </c>
      <c r="D190" s="5">
        <v>6</v>
      </c>
      <c r="E190" s="28">
        <v>1.4375092</v>
      </c>
      <c r="F190" s="28">
        <v>14.637509199999995</v>
      </c>
    </row>
    <row r="191" spans="1:6" ht="12.75">
      <c r="A191" s="30" t="s">
        <v>0</v>
      </c>
      <c r="B191" s="30">
        <v>10</v>
      </c>
      <c r="C191" s="5">
        <v>1956</v>
      </c>
      <c r="D191" s="5">
        <v>7</v>
      </c>
      <c r="E191" s="28">
        <v>1.2855318</v>
      </c>
      <c r="F191" s="28">
        <v>5.585531790348036</v>
      </c>
    </row>
    <row r="192" spans="1:6" ht="12.75">
      <c r="A192" s="30" t="s">
        <v>0</v>
      </c>
      <c r="B192" s="30">
        <v>10</v>
      </c>
      <c r="C192" s="5">
        <v>1956</v>
      </c>
      <c r="D192" s="5">
        <v>8</v>
      </c>
      <c r="E192" s="28">
        <v>0.8348236</v>
      </c>
      <c r="F192" s="28">
        <v>2.134823606524658</v>
      </c>
    </row>
    <row r="193" spans="1:6" ht="12.75">
      <c r="A193" s="30" t="s">
        <v>0</v>
      </c>
      <c r="B193" s="30">
        <v>10</v>
      </c>
      <c r="C193" s="5">
        <v>1956</v>
      </c>
      <c r="D193" s="5">
        <v>9</v>
      </c>
      <c r="E193" s="28">
        <v>0.6746136</v>
      </c>
      <c r="F193" s="28">
        <v>2.7746136046499994</v>
      </c>
    </row>
    <row r="194" spans="1:6" ht="12.75">
      <c r="A194" s="30" t="s">
        <v>0</v>
      </c>
      <c r="B194" s="30">
        <v>10</v>
      </c>
      <c r="C194" s="5">
        <v>1956</v>
      </c>
      <c r="D194" s="5">
        <v>10</v>
      </c>
      <c r="E194" s="28">
        <v>0.5346088</v>
      </c>
      <c r="F194" s="28">
        <v>1.3346088000000005</v>
      </c>
    </row>
    <row r="195" spans="1:6" ht="12.75">
      <c r="A195" s="30" t="s">
        <v>0</v>
      </c>
      <c r="B195" s="30">
        <v>10</v>
      </c>
      <c r="C195" s="5">
        <v>1956</v>
      </c>
      <c r="D195" s="5">
        <v>11</v>
      </c>
      <c r="E195" s="28">
        <v>0.3487341</v>
      </c>
      <c r="F195" s="28">
        <v>1.9487340895393683</v>
      </c>
    </row>
    <row r="196" spans="1:6" ht="12.75">
      <c r="A196" s="30" t="s">
        <v>0</v>
      </c>
      <c r="B196" s="30">
        <v>10</v>
      </c>
      <c r="C196" s="5">
        <v>1956</v>
      </c>
      <c r="D196" s="5">
        <v>12</v>
      </c>
      <c r="E196" s="28">
        <v>0.2901259</v>
      </c>
      <c r="F196" s="28">
        <v>1.9901258910755844</v>
      </c>
    </row>
    <row r="197" spans="1:6" ht="12.75">
      <c r="A197" s="30" t="s">
        <v>0</v>
      </c>
      <c r="B197" s="30">
        <v>10</v>
      </c>
      <c r="C197" s="5">
        <v>1957</v>
      </c>
      <c r="D197" s="5">
        <v>1</v>
      </c>
      <c r="E197" s="28">
        <v>0.1124621</v>
      </c>
      <c r="F197" s="28">
        <v>1.6124621039900313</v>
      </c>
    </row>
    <row r="198" spans="1:6" ht="12.75">
      <c r="A198" s="30" t="s">
        <v>0</v>
      </c>
      <c r="B198" s="30">
        <v>10</v>
      </c>
      <c r="C198" s="5">
        <v>1957</v>
      </c>
      <c r="D198" s="5">
        <v>2</v>
      </c>
      <c r="E198" s="28">
        <v>0.170436</v>
      </c>
      <c r="F198" s="28">
        <v>14.470435947215538</v>
      </c>
    </row>
    <row r="199" spans="1:6" ht="12.75">
      <c r="A199" s="30" t="s">
        <v>0</v>
      </c>
      <c r="B199" s="30">
        <v>10</v>
      </c>
      <c r="C199" s="5">
        <v>1957</v>
      </c>
      <c r="D199" s="5">
        <v>3</v>
      </c>
      <c r="E199" s="28">
        <v>0.4296998</v>
      </c>
      <c r="F199" s="28">
        <v>7.258699826629912</v>
      </c>
    </row>
    <row r="200" spans="1:6" ht="12.75">
      <c r="A200" s="30" t="s">
        <v>0</v>
      </c>
      <c r="B200" s="30">
        <v>10</v>
      </c>
      <c r="C200" s="5">
        <v>1957</v>
      </c>
      <c r="D200" s="5">
        <v>4</v>
      </c>
      <c r="E200" s="28">
        <v>0.1828181</v>
      </c>
      <c r="F200" s="28">
        <v>7.082818100000001</v>
      </c>
    </row>
    <row r="201" spans="1:6" ht="12.75">
      <c r="A201" s="30" t="s">
        <v>0</v>
      </c>
      <c r="B201" s="30">
        <v>10</v>
      </c>
      <c r="C201" s="5">
        <v>1957</v>
      </c>
      <c r="D201" s="5">
        <v>5</v>
      </c>
      <c r="E201" s="28">
        <v>0.2580305</v>
      </c>
      <c r="F201" s="28">
        <v>11.858030451810214</v>
      </c>
    </row>
    <row r="202" spans="1:6" ht="12.75">
      <c r="A202" s="30" t="s">
        <v>0</v>
      </c>
      <c r="B202" s="30">
        <v>10</v>
      </c>
      <c r="C202" s="5">
        <v>1957</v>
      </c>
      <c r="D202" s="5">
        <v>6</v>
      </c>
      <c r="E202" s="28">
        <v>0.672914</v>
      </c>
      <c r="F202" s="28">
        <v>5.372914022371719</v>
      </c>
    </row>
    <row r="203" spans="1:6" ht="12.75">
      <c r="A203" s="30" t="s">
        <v>0</v>
      </c>
      <c r="B203" s="30">
        <v>10</v>
      </c>
      <c r="C203" s="5">
        <v>1957</v>
      </c>
      <c r="D203" s="5">
        <v>7</v>
      </c>
      <c r="E203" s="28">
        <v>0.58071</v>
      </c>
      <c r="F203" s="28">
        <v>1.880710000000001</v>
      </c>
    </row>
    <row r="204" spans="1:6" ht="12.75">
      <c r="A204" s="30" t="s">
        <v>0</v>
      </c>
      <c r="B204" s="30">
        <v>10</v>
      </c>
      <c r="C204" s="5">
        <v>1957</v>
      </c>
      <c r="D204" s="5">
        <v>8</v>
      </c>
      <c r="E204" s="28">
        <v>0.368874</v>
      </c>
      <c r="F204" s="28">
        <v>1.068874001792193</v>
      </c>
    </row>
    <row r="205" spans="1:6" ht="12.75">
      <c r="A205" s="30" t="s">
        <v>0</v>
      </c>
      <c r="B205" s="30">
        <v>10</v>
      </c>
      <c r="C205" s="5">
        <v>1957</v>
      </c>
      <c r="D205" s="5">
        <v>9</v>
      </c>
      <c r="E205" s="28">
        <v>0.0242062</v>
      </c>
      <c r="F205" s="28">
        <v>3.1242062156767227</v>
      </c>
    </row>
    <row r="206" spans="1:6" ht="12.75">
      <c r="A206" s="30" t="s">
        <v>0</v>
      </c>
      <c r="B206" s="30">
        <v>10</v>
      </c>
      <c r="C206" s="5">
        <v>1957</v>
      </c>
      <c r="D206" s="5">
        <v>10</v>
      </c>
      <c r="E206" s="28">
        <v>0.1105084</v>
      </c>
      <c r="F206" s="28">
        <v>3.8105083905624633</v>
      </c>
    </row>
    <row r="207" spans="1:6" ht="12.75">
      <c r="A207" s="30" t="s">
        <v>0</v>
      </c>
      <c r="B207" s="30">
        <v>10</v>
      </c>
      <c r="C207" s="5">
        <v>1957</v>
      </c>
      <c r="D207" s="5">
        <v>11</v>
      </c>
      <c r="E207" s="28">
        <v>0.1336902</v>
      </c>
      <c r="F207" s="28">
        <v>2.3166901999999987</v>
      </c>
    </row>
    <row r="208" spans="1:6" ht="12.75">
      <c r="A208" s="30" t="s">
        <v>0</v>
      </c>
      <c r="B208" s="30">
        <v>10</v>
      </c>
      <c r="C208" s="5">
        <v>1957</v>
      </c>
      <c r="D208" s="5">
        <v>12</v>
      </c>
      <c r="E208" s="28">
        <v>0.1607129</v>
      </c>
      <c r="F208" s="28">
        <v>2.082712910771687</v>
      </c>
    </row>
    <row r="209" spans="1:6" ht="12.75">
      <c r="A209" s="30" t="s">
        <v>0</v>
      </c>
      <c r="B209" s="30">
        <v>10</v>
      </c>
      <c r="C209" s="5">
        <v>1958</v>
      </c>
      <c r="D209" s="5">
        <v>1</v>
      </c>
      <c r="E209" s="28">
        <v>0.4626526</v>
      </c>
      <c r="F209" s="28">
        <v>6.22265261711663</v>
      </c>
    </row>
    <row r="210" spans="1:6" ht="12.75">
      <c r="A210" s="30" t="s">
        <v>0</v>
      </c>
      <c r="B210" s="30">
        <v>10</v>
      </c>
      <c r="C210" s="5">
        <v>1958</v>
      </c>
      <c r="D210" s="5">
        <v>2</v>
      </c>
      <c r="E210" s="28">
        <v>0.69153</v>
      </c>
      <c r="F210" s="28">
        <v>13.419529999999998</v>
      </c>
    </row>
    <row r="211" spans="1:6" ht="12.75">
      <c r="A211" s="30" t="s">
        <v>0</v>
      </c>
      <c r="B211" s="30">
        <v>10</v>
      </c>
      <c r="C211" s="5">
        <v>1958</v>
      </c>
      <c r="D211" s="5">
        <v>3</v>
      </c>
      <c r="E211" s="28">
        <v>0.4877232</v>
      </c>
      <c r="F211" s="28">
        <v>35.187723200000015</v>
      </c>
    </row>
    <row r="212" spans="1:6" ht="12.75">
      <c r="A212" s="30" t="s">
        <v>0</v>
      </c>
      <c r="B212" s="30">
        <v>10</v>
      </c>
      <c r="C212" s="5">
        <v>1958</v>
      </c>
      <c r="D212" s="5">
        <v>4</v>
      </c>
      <c r="E212" s="28">
        <v>0.2495592</v>
      </c>
      <c r="F212" s="28">
        <v>21.349559102380915</v>
      </c>
    </row>
    <row r="213" spans="1:6" ht="12.75">
      <c r="A213" s="30" t="s">
        <v>0</v>
      </c>
      <c r="B213" s="30">
        <v>10</v>
      </c>
      <c r="C213" s="5">
        <v>1958</v>
      </c>
      <c r="D213" s="5">
        <v>5</v>
      </c>
      <c r="E213" s="28">
        <v>0.681793</v>
      </c>
      <c r="F213" s="28">
        <v>13.08179302483391</v>
      </c>
    </row>
    <row r="214" spans="1:6" ht="12.75">
      <c r="A214" s="30" t="s">
        <v>0</v>
      </c>
      <c r="B214" s="30">
        <v>10</v>
      </c>
      <c r="C214" s="5">
        <v>1958</v>
      </c>
      <c r="D214" s="5">
        <v>6</v>
      </c>
      <c r="E214" s="28">
        <v>1.6805488</v>
      </c>
      <c r="F214" s="28">
        <v>11.380548799999996</v>
      </c>
    </row>
    <row r="215" spans="1:6" ht="12.75">
      <c r="A215" s="30" t="s">
        <v>0</v>
      </c>
      <c r="B215" s="30">
        <v>10</v>
      </c>
      <c r="C215" s="5">
        <v>1958</v>
      </c>
      <c r="D215" s="5">
        <v>7</v>
      </c>
      <c r="E215" s="28">
        <v>0.644301</v>
      </c>
      <c r="F215" s="28">
        <v>6.944301</v>
      </c>
    </row>
    <row r="216" spans="1:6" ht="12.75">
      <c r="A216" s="30" t="s">
        <v>0</v>
      </c>
      <c r="B216" s="30">
        <v>10</v>
      </c>
      <c r="C216" s="5">
        <v>1958</v>
      </c>
      <c r="D216" s="5">
        <v>8</v>
      </c>
      <c r="E216" s="28">
        <v>0.5822635</v>
      </c>
      <c r="F216" s="28">
        <v>3.0822635000000025</v>
      </c>
    </row>
    <row r="217" spans="1:6" ht="12.75">
      <c r="A217" s="30" t="s">
        <v>0</v>
      </c>
      <c r="B217" s="30">
        <v>10</v>
      </c>
      <c r="C217" s="5">
        <v>1958</v>
      </c>
      <c r="D217" s="5">
        <v>9</v>
      </c>
      <c r="E217" s="28">
        <v>0.4522938</v>
      </c>
      <c r="F217" s="28">
        <v>2.352293809361173</v>
      </c>
    </row>
    <row r="218" spans="1:6" ht="12.75">
      <c r="A218" s="30" t="s">
        <v>0</v>
      </c>
      <c r="B218" s="30">
        <v>10</v>
      </c>
      <c r="C218" s="5">
        <v>1958</v>
      </c>
      <c r="D218" s="5">
        <v>10</v>
      </c>
      <c r="E218" s="28">
        <v>0.2758128</v>
      </c>
      <c r="F218" s="28">
        <v>4.506812799999999</v>
      </c>
    </row>
    <row r="219" spans="1:6" ht="12.75">
      <c r="A219" s="30" t="s">
        <v>0</v>
      </c>
      <c r="B219" s="30">
        <v>10</v>
      </c>
      <c r="C219" s="5">
        <v>1958</v>
      </c>
      <c r="D219" s="5">
        <v>11</v>
      </c>
      <c r="E219" s="28">
        <v>0.143127</v>
      </c>
      <c r="F219" s="28">
        <v>3.5431269999999984</v>
      </c>
    </row>
    <row r="220" spans="1:6" ht="12.75">
      <c r="A220" s="30" t="s">
        <v>0</v>
      </c>
      <c r="B220" s="30">
        <v>10</v>
      </c>
      <c r="C220" s="5">
        <v>1958</v>
      </c>
      <c r="D220" s="5">
        <v>12</v>
      </c>
      <c r="E220" s="28">
        <v>3.810321</v>
      </c>
      <c r="F220" s="28">
        <v>41.21032059253659</v>
      </c>
    </row>
    <row r="221" spans="1:6" ht="12.75">
      <c r="A221" s="30" t="s">
        <v>0</v>
      </c>
      <c r="B221" s="30">
        <v>10</v>
      </c>
      <c r="C221" s="5">
        <v>1959</v>
      </c>
      <c r="D221" s="5">
        <v>1</v>
      </c>
      <c r="E221" s="28">
        <v>0.085652</v>
      </c>
      <c r="F221" s="28">
        <v>23.88565205398988</v>
      </c>
    </row>
    <row r="222" spans="1:6" ht="12.75">
      <c r="A222" s="30" t="s">
        <v>0</v>
      </c>
      <c r="B222" s="30">
        <v>10</v>
      </c>
      <c r="C222" s="5">
        <v>1959</v>
      </c>
      <c r="D222" s="5">
        <v>2</v>
      </c>
      <c r="E222" s="28">
        <v>0.827232</v>
      </c>
      <c r="F222" s="28">
        <v>6.927232030533251</v>
      </c>
    </row>
    <row r="223" spans="1:6" ht="12.75">
      <c r="A223" s="30" t="s">
        <v>0</v>
      </c>
      <c r="B223" s="30">
        <v>10</v>
      </c>
      <c r="C223" s="5">
        <v>1959</v>
      </c>
      <c r="D223" s="5">
        <v>3</v>
      </c>
      <c r="E223" s="28">
        <v>1.2430648</v>
      </c>
      <c r="F223" s="28">
        <v>22.243064884139123</v>
      </c>
    </row>
    <row r="224" spans="1:6" ht="12.75">
      <c r="A224" s="30" t="s">
        <v>0</v>
      </c>
      <c r="B224" s="30">
        <v>10</v>
      </c>
      <c r="C224" s="5">
        <v>1959</v>
      </c>
      <c r="D224" s="5">
        <v>4</v>
      </c>
      <c r="E224" s="28">
        <v>1.2632064</v>
      </c>
      <c r="F224" s="28">
        <v>17.663206324221623</v>
      </c>
    </row>
    <row r="225" spans="1:6" ht="12.75">
      <c r="A225" s="30" t="s">
        <v>0</v>
      </c>
      <c r="B225" s="30">
        <v>10</v>
      </c>
      <c r="C225" s="5">
        <v>1959</v>
      </c>
      <c r="D225" s="5">
        <v>5</v>
      </c>
      <c r="E225" s="28">
        <v>1.3315317</v>
      </c>
      <c r="F225" s="28">
        <v>18.931531738693558</v>
      </c>
    </row>
    <row r="226" spans="1:6" ht="12.75">
      <c r="A226" s="30" t="s">
        <v>0</v>
      </c>
      <c r="B226" s="30">
        <v>10</v>
      </c>
      <c r="C226" s="5">
        <v>1959</v>
      </c>
      <c r="D226" s="5">
        <v>6</v>
      </c>
      <c r="E226" s="28">
        <v>1.4503658</v>
      </c>
      <c r="F226" s="28">
        <v>7.850365785120155</v>
      </c>
    </row>
    <row r="227" spans="1:6" ht="12.75">
      <c r="A227" s="30" t="s">
        <v>0</v>
      </c>
      <c r="B227" s="30">
        <v>10</v>
      </c>
      <c r="C227" s="5">
        <v>1959</v>
      </c>
      <c r="D227" s="5">
        <v>7</v>
      </c>
      <c r="E227" s="28">
        <v>0.3308232</v>
      </c>
      <c r="F227" s="28">
        <v>11.130823227810367</v>
      </c>
    </row>
    <row r="228" spans="1:6" ht="12.75">
      <c r="A228" s="30" t="s">
        <v>0</v>
      </c>
      <c r="B228" s="30">
        <v>10</v>
      </c>
      <c r="C228" s="5">
        <v>1959</v>
      </c>
      <c r="D228" s="5">
        <v>8</v>
      </c>
      <c r="E228" s="28">
        <v>0.0613963</v>
      </c>
      <c r="F228" s="28">
        <v>7.761396319739225</v>
      </c>
    </row>
    <row r="229" spans="1:6" ht="12.75">
      <c r="A229" s="30" t="s">
        <v>0</v>
      </c>
      <c r="B229" s="30">
        <v>10</v>
      </c>
      <c r="C229" s="5">
        <v>1959</v>
      </c>
      <c r="D229" s="5">
        <v>9</v>
      </c>
      <c r="E229" s="28">
        <v>0.2331108</v>
      </c>
      <c r="F229" s="28">
        <v>11.133110776880352</v>
      </c>
    </row>
    <row r="230" spans="1:6" ht="12.75">
      <c r="A230" s="30" t="s">
        <v>0</v>
      </c>
      <c r="B230" s="30">
        <v>10</v>
      </c>
      <c r="C230" s="5">
        <v>1959</v>
      </c>
      <c r="D230" s="5">
        <v>10</v>
      </c>
      <c r="E230" s="28">
        <v>1.5980748</v>
      </c>
      <c r="F230" s="28">
        <v>8.598074785278941</v>
      </c>
    </row>
    <row r="231" spans="1:6" ht="12.75">
      <c r="A231" s="30" t="s">
        <v>0</v>
      </c>
      <c r="B231" s="30">
        <v>10</v>
      </c>
      <c r="C231" s="5">
        <v>1959</v>
      </c>
      <c r="D231" s="5">
        <v>11</v>
      </c>
      <c r="E231" s="28">
        <v>1.417773</v>
      </c>
      <c r="F231" s="28">
        <v>15.717773032691294</v>
      </c>
    </row>
    <row r="232" spans="1:6" ht="12.75">
      <c r="A232" s="30" t="s">
        <v>0</v>
      </c>
      <c r="B232" s="30">
        <v>10</v>
      </c>
      <c r="C232" s="5">
        <v>1959</v>
      </c>
      <c r="D232" s="5">
        <v>12</v>
      </c>
      <c r="E232" s="28">
        <v>4.7021623</v>
      </c>
      <c r="F232" s="28">
        <v>64.72716216846229</v>
      </c>
    </row>
    <row r="233" spans="1:6" ht="12.75">
      <c r="A233" s="30" t="s">
        <v>0</v>
      </c>
      <c r="B233" s="30">
        <v>10</v>
      </c>
      <c r="C233" s="5">
        <v>1960</v>
      </c>
      <c r="D233" s="5">
        <v>1</v>
      </c>
      <c r="E233" s="28">
        <v>1.1119779</v>
      </c>
      <c r="F233" s="28">
        <v>60.91197790000003</v>
      </c>
    </row>
    <row r="234" spans="1:6" ht="12.75">
      <c r="A234" s="30" t="s">
        <v>0</v>
      </c>
      <c r="B234" s="30">
        <v>10</v>
      </c>
      <c r="C234" s="5">
        <v>1960</v>
      </c>
      <c r="D234" s="5">
        <v>2</v>
      </c>
      <c r="E234" s="28">
        <v>3.8340032</v>
      </c>
      <c r="F234" s="28">
        <v>72.13400303895655</v>
      </c>
    </row>
    <row r="235" spans="1:6" ht="12.75">
      <c r="A235" s="30" t="s">
        <v>0</v>
      </c>
      <c r="B235" s="30">
        <v>10</v>
      </c>
      <c r="C235" s="5">
        <v>1960</v>
      </c>
      <c r="D235" s="5">
        <v>3</v>
      </c>
      <c r="E235" s="28">
        <v>4.4475884</v>
      </c>
      <c r="F235" s="28">
        <v>64.44758828067553</v>
      </c>
    </row>
    <row r="236" spans="1:6" ht="12.75">
      <c r="A236" s="30" t="s">
        <v>0</v>
      </c>
      <c r="B236" s="30">
        <v>10</v>
      </c>
      <c r="C236" s="5">
        <v>1960</v>
      </c>
      <c r="D236" s="5">
        <v>4</v>
      </c>
      <c r="E236" s="28">
        <v>2.2038681</v>
      </c>
      <c r="F236" s="28">
        <v>36.30386802698733</v>
      </c>
    </row>
    <row r="237" spans="1:6" ht="12.75">
      <c r="A237" s="30" t="s">
        <v>0</v>
      </c>
      <c r="B237" s="30">
        <v>10</v>
      </c>
      <c r="C237" s="5">
        <v>1960</v>
      </c>
      <c r="D237" s="5">
        <v>5</v>
      </c>
      <c r="E237" s="28">
        <v>2.117259</v>
      </c>
      <c r="F237" s="28">
        <v>29.817259</v>
      </c>
    </row>
    <row r="238" spans="1:6" ht="12.75">
      <c r="A238" s="30" t="s">
        <v>0</v>
      </c>
      <c r="B238" s="30">
        <v>10</v>
      </c>
      <c r="C238" s="5">
        <v>1960</v>
      </c>
      <c r="D238" s="5">
        <v>6</v>
      </c>
      <c r="E238" s="28">
        <v>1.1597636</v>
      </c>
      <c r="F238" s="28">
        <v>16.1597636326134</v>
      </c>
    </row>
    <row r="239" spans="1:6" ht="12.75">
      <c r="A239" s="30" t="s">
        <v>0</v>
      </c>
      <c r="B239" s="30">
        <v>10</v>
      </c>
      <c r="C239" s="5">
        <v>1960</v>
      </c>
      <c r="D239" s="5">
        <v>7</v>
      </c>
      <c r="E239" s="28">
        <v>0.9083204</v>
      </c>
      <c r="F239" s="28">
        <v>7.108320370221002</v>
      </c>
    </row>
    <row r="240" spans="1:6" ht="12.75">
      <c r="A240" s="30" t="s">
        <v>0</v>
      </c>
      <c r="B240" s="30">
        <v>10</v>
      </c>
      <c r="C240" s="5">
        <v>1960</v>
      </c>
      <c r="D240" s="5">
        <v>8</v>
      </c>
      <c r="E240" s="28">
        <v>0.371581</v>
      </c>
      <c r="F240" s="28">
        <v>5.568581026395324</v>
      </c>
    </row>
    <row r="241" spans="1:6" ht="12.75">
      <c r="A241" s="30" t="s">
        <v>0</v>
      </c>
      <c r="B241" s="30">
        <v>10</v>
      </c>
      <c r="C241" s="5">
        <v>1960</v>
      </c>
      <c r="D241" s="5">
        <v>9</v>
      </c>
      <c r="E241" s="28">
        <v>0.5013233</v>
      </c>
      <c r="F241" s="28">
        <v>3.701323284627797</v>
      </c>
    </row>
    <row r="242" spans="1:6" ht="12.75">
      <c r="A242" s="30" t="s">
        <v>0</v>
      </c>
      <c r="B242" s="30">
        <v>10</v>
      </c>
      <c r="C242" s="5">
        <v>1960</v>
      </c>
      <c r="D242" s="5">
        <v>10</v>
      </c>
      <c r="E242" s="28">
        <v>9.6687024</v>
      </c>
      <c r="F242" s="28">
        <v>36.76870233228615</v>
      </c>
    </row>
    <row r="243" spans="1:6" ht="12.75">
      <c r="A243" s="30" t="s">
        <v>0</v>
      </c>
      <c r="B243" s="30">
        <v>10</v>
      </c>
      <c r="C243" s="5">
        <v>1960</v>
      </c>
      <c r="D243" s="5">
        <v>11</v>
      </c>
      <c r="E243" s="28">
        <v>2.6107536</v>
      </c>
      <c r="F243" s="28">
        <v>58.41075359999995</v>
      </c>
    </row>
    <row r="244" spans="1:6" ht="12.75">
      <c r="A244" s="30" t="s">
        <v>0</v>
      </c>
      <c r="B244" s="30">
        <v>10</v>
      </c>
      <c r="C244" s="5">
        <v>1960</v>
      </c>
      <c r="D244" s="5">
        <v>12</v>
      </c>
      <c r="E244" s="28">
        <v>1.3960026</v>
      </c>
      <c r="F244" s="28">
        <v>34.19600252344571</v>
      </c>
    </row>
    <row r="245" spans="1:6" ht="12.75">
      <c r="A245" s="30" t="s">
        <v>0</v>
      </c>
      <c r="B245" s="30">
        <v>10</v>
      </c>
      <c r="C245" s="5">
        <v>1961</v>
      </c>
      <c r="D245" s="5">
        <v>1</v>
      </c>
      <c r="E245" s="28">
        <v>1.912086</v>
      </c>
      <c r="F245" s="28">
        <v>26.183086062691697</v>
      </c>
    </row>
    <row r="246" spans="1:6" ht="12.75">
      <c r="A246" s="30" t="s">
        <v>0</v>
      </c>
      <c r="B246" s="30">
        <v>10</v>
      </c>
      <c r="C246" s="5">
        <v>1961</v>
      </c>
      <c r="D246" s="5">
        <v>2</v>
      </c>
      <c r="E246" s="28">
        <v>2.599674</v>
      </c>
      <c r="F246" s="28">
        <v>33.69967392806799</v>
      </c>
    </row>
    <row r="247" spans="1:6" ht="12.75">
      <c r="A247" s="30" t="s">
        <v>0</v>
      </c>
      <c r="B247" s="30">
        <v>10</v>
      </c>
      <c r="C247" s="5">
        <v>1961</v>
      </c>
      <c r="D247" s="5">
        <v>3</v>
      </c>
      <c r="E247" s="28">
        <v>2.1851574</v>
      </c>
      <c r="F247" s="28">
        <v>17.38515736565009</v>
      </c>
    </row>
    <row r="248" spans="1:6" ht="12.75">
      <c r="A248" s="30" t="s">
        <v>0</v>
      </c>
      <c r="B248" s="30">
        <v>10</v>
      </c>
      <c r="C248" s="5">
        <v>1961</v>
      </c>
      <c r="D248" s="5">
        <v>4</v>
      </c>
      <c r="E248" s="28">
        <v>3.2951812</v>
      </c>
      <c r="F248" s="28">
        <v>15.195181150117513</v>
      </c>
    </row>
    <row r="249" spans="1:6" ht="12.75">
      <c r="A249" s="30" t="s">
        <v>0</v>
      </c>
      <c r="B249" s="30">
        <v>10</v>
      </c>
      <c r="C249" s="5">
        <v>1961</v>
      </c>
      <c r="D249" s="5">
        <v>5</v>
      </c>
      <c r="E249" s="28">
        <v>2.602236</v>
      </c>
      <c r="F249" s="28">
        <v>9.302235970259488</v>
      </c>
    </row>
    <row r="250" spans="1:6" ht="12.75">
      <c r="A250" s="30" t="s">
        <v>0</v>
      </c>
      <c r="B250" s="30">
        <v>10</v>
      </c>
      <c r="C250" s="5">
        <v>1961</v>
      </c>
      <c r="D250" s="5">
        <v>6</v>
      </c>
      <c r="E250" s="28">
        <v>0.8427153</v>
      </c>
      <c r="F250" s="28">
        <v>13.442715364232042</v>
      </c>
    </row>
    <row r="251" spans="1:6" ht="12.75">
      <c r="A251" s="30" t="s">
        <v>0</v>
      </c>
      <c r="B251" s="30">
        <v>10</v>
      </c>
      <c r="C251" s="5">
        <v>1961</v>
      </c>
      <c r="D251" s="5">
        <v>7</v>
      </c>
      <c r="E251" s="28">
        <v>0.695923</v>
      </c>
      <c r="F251" s="28">
        <v>6.9959229835758014</v>
      </c>
    </row>
    <row r="252" spans="1:6" ht="12.75">
      <c r="A252" s="30" t="s">
        <v>0</v>
      </c>
      <c r="B252" s="30">
        <v>10</v>
      </c>
      <c r="C252" s="5">
        <v>1961</v>
      </c>
      <c r="D252" s="5">
        <v>8</v>
      </c>
      <c r="E252" s="28">
        <v>0.34409</v>
      </c>
      <c r="F252" s="28">
        <v>5.277090039881642</v>
      </c>
    </row>
    <row r="253" spans="1:6" ht="12.75">
      <c r="A253" s="30" t="s">
        <v>0</v>
      </c>
      <c r="B253" s="30">
        <v>10</v>
      </c>
      <c r="C253" s="5">
        <v>1961</v>
      </c>
      <c r="D253" s="5">
        <v>9</v>
      </c>
      <c r="E253" s="28">
        <v>1.0935969</v>
      </c>
      <c r="F253" s="28">
        <v>5.493596911890354</v>
      </c>
    </row>
    <row r="254" spans="1:6" ht="12.75">
      <c r="A254" s="30" t="s">
        <v>0</v>
      </c>
      <c r="B254" s="30">
        <v>10</v>
      </c>
      <c r="C254" s="5">
        <v>1961</v>
      </c>
      <c r="D254" s="5">
        <v>10</v>
      </c>
      <c r="E254" s="28">
        <v>0.9393129</v>
      </c>
      <c r="F254" s="28">
        <v>6.739312900000002</v>
      </c>
    </row>
    <row r="255" spans="1:6" ht="12.75">
      <c r="A255" s="30" t="s">
        <v>0</v>
      </c>
      <c r="B255" s="30">
        <v>10</v>
      </c>
      <c r="C255" s="5">
        <v>1961</v>
      </c>
      <c r="D255" s="5">
        <v>11</v>
      </c>
      <c r="E255" s="28">
        <v>4.3043565</v>
      </c>
      <c r="F255" s="28">
        <v>54.20435637277327</v>
      </c>
    </row>
    <row r="256" spans="1:6" ht="12.75">
      <c r="A256" s="30" t="s">
        <v>0</v>
      </c>
      <c r="B256" s="30">
        <v>10</v>
      </c>
      <c r="C256" s="5">
        <v>1961</v>
      </c>
      <c r="D256" s="5">
        <v>12</v>
      </c>
      <c r="E256" s="28">
        <v>3.3666412</v>
      </c>
      <c r="F256" s="28">
        <v>58.866641085307506</v>
      </c>
    </row>
    <row r="257" spans="1:6" ht="12.75">
      <c r="A257" s="30" t="s">
        <v>0</v>
      </c>
      <c r="B257" s="30">
        <v>10</v>
      </c>
      <c r="C257" s="5">
        <v>1962</v>
      </c>
      <c r="D257" s="5">
        <v>1</v>
      </c>
      <c r="E257" s="28">
        <v>2.7647264</v>
      </c>
      <c r="F257" s="28">
        <v>73.26472639999997</v>
      </c>
    </row>
    <row r="258" spans="1:6" ht="12.75">
      <c r="A258" s="30" t="s">
        <v>0</v>
      </c>
      <c r="B258" s="30">
        <v>10</v>
      </c>
      <c r="C258" s="5">
        <v>1962</v>
      </c>
      <c r="D258" s="5">
        <v>2</v>
      </c>
      <c r="E258" s="28">
        <v>5.3715124</v>
      </c>
      <c r="F258" s="28">
        <v>18.47151246987821</v>
      </c>
    </row>
    <row r="259" spans="1:6" ht="12.75">
      <c r="A259" s="30" t="s">
        <v>0</v>
      </c>
      <c r="B259" s="30">
        <v>10</v>
      </c>
      <c r="C259" s="5">
        <v>1962</v>
      </c>
      <c r="D259" s="5">
        <v>3</v>
      </c>
      <c r="E259" s="28">
        <v>8.0166513</v>
      </c>
      <c r="F259" s="28">
        <v>71.51665130000012</v>
      </c>
    </row>
    <row r="260" spans="1:6" ht="12.75">
      <c r="A260" s="30" t="s">
        <v>0</v>
      </c>
      <c r="B260" s="30">
        <v>10</v>
      </c>
      <c r="C260" s="5">
        <v>1962</v>
      </c>
      <c r="D260" s="5">
        <v>4</v>
      </c>
      <c r="E260" s="28">
        <v>2.4677178</v>
      </c>
      <c r="F260" s="28">
        <v>81.9677183732986</v>
      </c>
    </row>
    <row r="261" spans="1:6" ht="12.75">
      <c r="A261" s="30" t="s">
        <v>0</v>
      </c>
      <c r="B261" s="30">
        <v>10</v>
      </c>
      <c r="C261" s="5">
        <v>1962</v>
      </c>
      <c r="D261" s="5">
        <v>5</v>
      </c>
      <c r="E261" s="28">
        <v>5.5474056</v>
      </c>
      <c r="F261" s="28">
        <v>16.747405546627082</v>
      </c>
    </row>
    <row r="262" spans="1:6" ht="12.75">
      <c r="A262" s="30" t="s">
        <v>0</v>
      </c>
      <c r="B262" s="30">
        <v>10</v>
      </c>
      <c r="C262" s="5">
        <v>1962</v>
      </c>
      <c r="D262" s="5">
        <v>6</v>
      </c>
      <c r="E262" s="28">
        <v>3.4205552</v>
      </c>
      <c r="F262" s="28">
        <v>10.420555216137966</v>
      </c>
    </row>
    <row r="263" spans="1:6" ht="12.75">
      <c r="A263" s="30" t="s">
        <v>0</v>
      </c>
      <c r="B263" s="30">
        <v>10</v>
      </c>
      <c r="C263" s="5">
        <v>1962</v>
      </c>
      <c r="D263" s="5">
        <v>7</v>
      </c>
      <c r="E263" s="28">
        <v>2.1469184</v>
      </c>
      <c r="F263" s="28">
        <v>4.946918393012826</v>
      </c>
    </row>
    <row r="264" spans="1:6" ht="12.75">
      <c r="A264" s="30" t="s">
        <v>0</v>
      </c>
      <c r="B264" s="30">
        <v>10</v>
      </c>
      <c r="C264" s="5">
        <v>1962</v>
      </c>
      <c r="D264" s="5">
        <v>8</v>
      </c>
      <c r="E264" s="28">
        <v>1.1374396</v>
      </c>
      <c r="F264" s="28">
        <v>4.137439592178956</v>
      </c>
    </row>
    <row r="265" spans="1:6" ht="12.75">
      <c r="A265" s="30" t="s">
        <v>0</v>
      </c>
      <c r="B265" s="30">
        <v>10</v>
      </c>
      <c r="C265" s="5">
        <v>1962</v>
      </c>
      <c r="D265" s="5">
        <v>9</v>
      </c>
      <c r="E265" s="28">
        <v>0.3373565</v>
      </c>
      <c r="F265" s="28">
        <v>7.7373565390553285</v>
      </c>
    </row>
    <row r="266" spans="1:6" ht="12.75">
      <c r="A266" s="30" t="s">
        <v>0</v>
      </c>
      <c r="B266" s="30">
        <v>10</v>
      </c>
      <c r="C266" s="5">
        <v>1962</v>
      </c>
      <c r="D266" s="5">
        <v>10</v>
      </c>
      <c r="E266" s="28">
        <v>0.43387</v>
      </c>
      <c r="F266" s="28">
        <v>4.1338699592709505</v>
      </c>
    </row>
    <row r="267" spans="1:6" ht="12.75">
      <c r="A267" s="30" t="s">
        <v>0</v>
      </c>
      <c r="B267" s="30">
        <v>10</v>
      </c>
      <c r="C267" s="5">
        <v>1962</v>
      </c>
      <c r="D267" s="5">
        <v>11</v>
      </c>
      <c r="E267" s="28">
        <v>0.849854</v>
      </c>
      <c r="F267" s="28">
        <v>3.4498540069665897</v>
      </c>
    </row>
    <row r="268" spans="1:6" ht="12.75">
      <c r="A268" s="30" t="s">
        <v>0</v>
      </c>
      <c r="B268" s="30">
        <v>10</v>
      </c>
      <c r="C268" s="5">
        <v>1962</v>
      </c>
      <c r="D268" s="5">
        <v>12</v>
      </c>
      <c r="E268" s="28">
        <v>0.3966273</v>
      </c>
      <c r="F268" s="28">
        <v>4.296627300000001</v>
      </c>
    </row>
    <row r="269" spans="1:6" ht="12.75">
      <c r="A269" s="30" t="s">
        <v>0</v>
      </c>
      <c r="B269" s="30">
        <v>10</v>
      </c>
      <c r="C269" s="5">
        <v>1963</v>
      </c>
      <c r="D269" s="5">
        <v>1</v>
      </c>
      <c r="E269" s="28">
        <v>1.7639367</v>
      </c>
      <c r="F269" s="28">
        <v>15.954936773533738</v>
      </c>
    </row>
    <row r="270" spans="1:6" ht="12.75">
      <c r="A270" s="30" t="s">
        <v>0</v>
      </c>
      <c r="B270" s="30">
        <v>10</v>
      </c>
      <c r="C270" s="5">
        <v>1963</v>
      </c>
      <c r="D270" s="5">
        <v>2</v>
      </c>
      <c r="E270" s="28">
        <v>0.9444083</v>
      </c>
      <c r="F270" s="28">
        <v>10.219408348638419</v>
      </c>
    </row>
    <row r="271" spans="1:6" ht="12.75">
      <c r="A271" s="30" t="s">
        <v>0</v>
      </c>
      <c r="B271" s="30">
        <v>10</v>
      </c>
      <c r="C271" s="5">
        <v>1963</v>
      </c>
      <c r="D271" s="5">
        <v>3</v>
      </c>
      <c r="E271" s="28">
        <v>2.7390132</v>
      </c>
      <c r="F271" s="28">
        <v>59.33901374187808</v>
      </c>
    </row>
    <row r="272" spans="1:6" ht="12.75">
      <c r="A272" s="30" t="s">
        <v>0</v>
      </c>
      <c r="B272" s="30">
        <v>10</v>
      </c>
      <c r="C272" s="5">
        <v>1963</v>
      </c>
      <c r="D272" s="5">
        <v>4</v>
      </c>
      <c r="E272" s="28">
        <v>2.478692</v>
      </c>
      <c r="F272" s="28">
        <v>46.77869200000004</v>
      </c>
    </row>
    <row r="273" spans="1:6" ht="12.75">
      <c r="A273" s="30" t="s">
        <v>0</v>
      </c>
      <c r="B273" s="30">
        <v>10</v>
      </c>
      <c r="C273" s="5">
        <v>1963</v>
      </c>
      <c r="D273" s="5">
        <v>5</v>
      </c>
      <c r="E273" s="28">
        <v>1.332081</v>
      </c>
      <c r="F273" s="28">
        <v>20.832081042747607</v>
      </c>
    </row>
    <row r="274" spans="1:6" ht="12.75">
      <c r="A274" s="30" t="s">
        <v>0</v>
      </c>
      <c r="B274" s="30">
        <v>10</v>
      </c>
      <c r="C274" s="5">
        <v>1963</v>
      </c>
      <c r="D274" s="5">
        <v>6</v>
      </c>
      <c r="E274" s="28">
        <v>2.981227</v>
      </c>
      <c r="F274" s="28">
        <v>15.181227054957303</v>
      </c>
    </row>
    <row r="275" spans="1:6" ht="12.75">
      <c r="A275" s="30" t="s">
        <v>0</v>
      </c>
      <c r="B275" s="30">
        <v>10</v>
      </c>
      <c r="C275" s="5">
        <v>1963</v>
      </c>
      <c r="D275" s="5">
        <v>7</v>
      </c>
      <c r="E275" s="28">
        <v>1.666161</v>
      </c>
      <c r="F275" s="28">
        <v>5.966161000000001</v>
      </c>
    </row>
    <row r="276" spans="1:6" ht="12.75">
      <c r="A276" s="30" t="s">
        <v>0</v>
      </c>
      <c r="B276" s="30">
        <v>10</v>
      </c>
      <c r="C276" s="5">
        <v>1963</v>
      </c>
      <c r="D276" s="5">
        <v>8</v>
      </c>
      <c r="E276" s="28">
        <v>0.7762386</v>
      </c>
      <c r="F276" s="28">
        <v>4.876238610668646</v>
      </c>
    </row>
    <row r="277" spans="1:6" ht="12.75">
      <c r="A277" s="30" t="s">
        <v>0</v>
      </c>
      <c r="B277" s="30">
        <v>10</v>
      </c>
      <c r="C277" s="5">
        <v>1963</v>
      </c>
      <c r="D277" s="5">
        <v>9</v>
      </c>
      <c r="E277" s="28">
        <v>0.3536475</v>
      </c>
      <c r="F277" s="28">
        <v>4.753647487958984</v>
      </c>
    </row>
    <row r="278" spans="1:6" ht="12.75">
      <c r="A278" s="30" t="s">
        <v>0</v>
      </c>
      <c r="B278" s="30">
        <v>10</v>
      </c>
      <c r="C278" s="5">
        <v>1963</v>
      </c>
      <c r="D278" s="5">
        <v>10</v>
      </c>
      <c r="E278" s="28">
        <v>0.389804</v>
      </c>
      <c r="F278" s="28">
        <v>2.389804005171068</v>
      </c>
    </row>
    <row r="279" spans="1:6" ht="12.75">
      <c r="A279" s="30" t="s">
        <v>0</v>
      </c>
      <c r="B279" s="30">
        <v>10</v>
      </c>
      <c r="C279" s="5">
        <v>1963</v>
      </c>
      <c r="D279" s="5">
        <v>11</v>
      </c>
      <c r="E279" s="28">
        <v>3.1024576</v>
      </c>
      <c r="F279" s="28">
        <v>26.902457713072156</v>
      </c>
    </row>
    <row r="280" spans="1:6" ht="12.75">
      <c r="A280" s="30" t="s">
        <v>0</v>
      </c>
      <c r="B280" s="30">
        <v>10</v>
      </c>
      <c r="C280" s="5">
        <v>1963</v>
      </c>
      <c r="D280" s="5">
        <v>12</v>
      </c>
      <c r="E280" s="28">
        <v>0.9270656</v>
      </c>
      <c r="F280" s="28">
        <v>12.707065599999996</v>
      </c>
    </row>
    <row r="281" spans="1:6" ht="12.75">
      <c r="A281" s="30" t="s">
        <v>0</v>
      </c>
      <c r="B281" s="30">
        <v>10</v>
      </c>
      <c r="C281" s="5">
        <v>1964</v>
      </c>
      <c r="D281" s="5">
        <v>1</v>
      </c>
      <c r="E281" s="28">
        <v>0.5065403</v>
      </c>
      <c r="F281" s="28">
        <v>7.106540335259844</v>
      </c>
    </row>
    <row r="282" spans="1:6" ht="12.75">
      <c r="A282" s="30" t="s">
        <v>0</v>
      </c>
      <c r="B282" s="30">
        <v>10</v>
      </c>
      <c r="C282" s="5">
        <v>1964</v>
      </c>
      <c r="D282" s="5">
        <v>2</v>
      </c>
      <c r="E282" s="28">
        <v>2.8473159</v>
      </c>
      <c r="F282" s="28">
        <v>39.34731613515818</v>
      </c>
    </row>
    <row r="283" spans="1:6" ht="12.75">
      <c r="A283" s="30" t="s">
        <v>0</v>
      </c>
      <c r="B283" s="30">
        <v>10</v>
      </c>
      <c r="C283" s="5">
        <v>1964</v>
      </c>
      <c r="D283" s="5">
        <v>3</v>
      </c>
      <c r="E283" s="28">
        <v>1.6227792</v>
      </c>
      <c r="F283" s="28">
        <v>46.32277920000001</v>
      </c>
    </row>
    <row r="284" spans="1:6" ht="12.75">
      <c r="A284" s="30" t="s">
        <v>0</v>
      </c>
      <c r="B284" s="30">
        <v>10</v>
      </c>
      <c r="C284" s="5">
        <v>1964</v>
      </c>
      <c r="D284" s="5">
        <v>4</v>
      </c>
      <c r="E284" s="28">
        <v>1.8078415</v>
      </c>
      <c r="F284" s="28">
        <v>21.507841543406784</v>
      </c>
    </row>
    <row r="285" spans="1:6" ht="12.75">
      <c r="A285" s="30" t="s">
        <v>0</v>
      </c>
      <c r="B285" s="30">
        <v>10</v>
      </c>
      <c r="C285" s="5">
        <v>1964</v>
      </c>
      <c r="D285" s="5">
        <v>5</v>
      </c>
      <c r="E285" s="28">
        <v>1.7663238</v>
      </c>
      <c r="F285" s="28">
        <v>11.066323837450067</v>
      </c>
    </row>
    <row r="286" spans="1:6" ht="12.75">
      <c r="A286" s="30" t="s">
        <v>0</v>
      </c>
      <c r="B286" s="30">
        <v>10</v>
      </c>
      <c r="C286" s="5">
        <v>1964</v>
      </c>
      <c r="D286" s="5">
        <v>6</v>
      </c>
      <c r="E286" s="28">
        <v>1.4141192</v>
      </c>
      <c r="F286" s="28">
        <v>6.014119199999998</v>
      </c>
    </row>
    <row r="287" spans="1:6" ht="12.75">
      <c r="A287" s="30" t="s">
        <v>0</v>
      </c>
      <c r="B287" s="30">
        <v>10</v>
      </c>
      <c r="C287" s="5">
        <v>1964</v>
      </c>
      <c r="D287" s="5">
        <v>7</v>
      </c>
      <c r="E287" s="28">
        <v>0.9180415</v>
      </c>
      <c r="F287" s="28">
        <v>4.518041491389595</v>
      </c>
    </row>
    <row r="288" spans="1:6" ht="12.75">
      <c r="A288" s="30" t="s">
        <v>0</v>
      </c>
      <c r="B288" s="30">
        <v>10</v>
      </c>
      <c r="C288" s="5">
        <v>1964</v>
      </c>
      <c r="D288" s="5">
        <v>8</v>
      </c>
      <c r="E288" s="28">
        <v>0.0954525</v>
      </c>
      <c r="F288" s="28">
        <v>6.495452483457852</v>
      </c>
    </row>
    <row r="289" spans="1:6" ht="12.75">
      <c r="A289" s="30" t="s">
        <v>0</v>
      </c>
      <c r="B289" s="30">
        <v>10</v>
      </c>
      <c r="C289" s="5">
        <v>1964</v>
      </c>
      <c r="D289" s="5">
        <v>9</v>
      </c>
      <c r="E289" s="28">
        <v>0.373248</v>
      </c>
      <c r="F289" s="28">
        <v>2.4732480142902067</v>
      </c>
    </row>
    <row r="290" spans="1:6" ht="12.75">
      <c r="A290" s="30" t="s">
        <v>0</v>
      </c>
      <c r="B290" s="30">
        <v>10</v>
      </c>
      <c r="C290" s="5">
        <v>1964</v>
      </c>
      <c r="D290" s="5">
        <v>10</v>
      </c>
      <c r="E290" s="28">
        <v>0.9830678</v>
      </c>
      <c r="F290" s="28">
        <v>5.183067791471658</v>
      </c>
    </row>
    <row r="291" spans="1:6" ht="12.75">
      <c r="A291" s="30" t="s">
        <v>0</v>
      </c>
      <c r="B291" s="30">
        <v>10</v>
      </c>
      <c r="C291" s="5">
        <v>1964</v>
      </c>
      <c r="D291" s="5">
        <v>11</v>
      </c>
      <c r="E291" s="28">
        <v>0.4870296</v>
      </c>
      <c r="F291" s="28">
        <v>2.487029610124824</v>
      </c>
    </row>
    <row r="292" spans="1:6" ht="12.75">
      <c r="A292" s="30" t="s">
        <v>0</v>
      </c>
      <c r="B292" s="30">
        <v>10</v>
      </c>
      <c r="C292" s="5">
        <v>1964</v>
      </c>
      <c r="D292" s="5">
        <v>12</v>
      </c>
      <c r="E292" s="28">
        <v>0.1936752</v>
      </c>
      <c r="F292" s="28">
        <v>3.3936752</v>
      </c>
    </row>
    <row r="293" spans="1:6" ht="12.75">
      <c r="A293" s="30" t="s">
        <v>0</v>
      </c>
      <c r="B293" s="30">
        <v>10</v>
      </c>
      <c r="C293" s="5">
        <v>1965</v>
      </c>
      <c r="D293" s="5">
        <v>1</v>
      </c>
      <c r="E293" s="28">
        <v>0.4801412</v>
      </c>
      <c r="F293" s="28">
        <v>6.547141240548978</v>
      </c>
    </row>
    <row r="294" spans="1:6" ht="12.75">
      <c r="A294" s="30" t="s">
        <v>0</v>
      </c>
      <c r="B294" s="30">
        <v>10</v>
      </c>
      <c r="C294" s="5">
        <v>1965</v>
      </c>
      <c r="D294" s="5">
        <v>2</v>
      </c>
      <c r="E294" s="28">
        <v>0.372708</v>
      </c>
      <c r="F294" s="28">
        <v>5.072708012807841</v>
      </c>
    </row>
    <row r="295" spans="1:6" ht="12.75">
      <c r="A295" s="30" t="s">
        <v>0</v>
      </c>
      <c r="B295" s="30">
        <v>10</v>
      </c>
      <c r="C295" s="5">
        <v>1965</v>
      </c>
      <c r="D295" s="5">
        <v>3</v>
      </c>
      <c r="E295" s="28">
        <v>3.4484305</v>
      </c>
      <c r="F295" s="28">
        <v>54.748430592276755</v>
      </c>
    </row>
    <row r="296" spans="1:6" ht="12.75">
      <c r="A296" s="30" t="s">
        <v>0</v>
      </c>
      <c r="B296" s="30">
        <v>10</v>
      </c>
      <c r="C296" s="5">
        <v>1965</v>
      </c>
      <c r="D296" s="5">
        <v>4</v>
      </c>
      <c r="E296" s="28">
        <v>2.2927353</v>
      </c>
      <c r="F296" s="28">
        <v>19.69273533472891</v>
      </c>
    </row>
    <row r="297" spans="1:6" ht="12.75">
      <c r="A297" s="30" t="s">
        <v>0</v>
      </c>
      <c r="B297" s="30">
        <v>10</v>
      </c>
      <c r="C297" s="5">
        <v>1965</v>
      </c>
      <c r="D297" s="5">
        <v>5</v>
      </c>
      <c r="E297" s="28">
        <v>2.4202332</v>
      </c>
      <c r="F297" s="28">
        <v>7.520233218969134</v>
      </c>
    </row>
    <row r="298" spans="1:6" ht="12.75">
      <c r="A298" s="30" t="s">
        <v>0</v>
      </c>
      <c r="B298" s="30">
        <v>10</v>
      </c>
      <c r="C298" s="5">
        <v>1965</v>
      </c>
      <c r="D298" s="5">
        <v>6</v>
      </c>
      <c r="E298" s="28">
        <v>1.4502856</v>
      </c>
      <c r="F298" s="28">
        <v>3.750285609908849</v>
      </c>
    </row>
    <row r="299" spans="1:6" ht="12.75">
      <c r="A299" s="30" t="s">
        <v>0</v>
      </c>
      <c r="B299" s="30">
        <v>10</v>
      </c>
      <c r="C299" s="5">
        <v>1965</v>
      </c>
      <c r="D299" s="5">
        <v>7</v>
      </c>
      <c r="E299" s="28">
        <v>0.8086186</v>
      </c>
      <c r="F299" s="28">
        <v>2.508618599999999</v>
      </c>
    </row>
    <row r="300" spans="1:6" ht="12.75">
      <c r="A300" s="30" t="s">
        <v>0</v>
      </c>
      <c r="B300" s="30">
        <v>10</v>
      </c>
      <c r="C300" s="5">
        <v>1965</v>
      </c>
      <c r="D300" s="5">
        <v>8</v>
      </c>
      <c r="E300" s="28">
        <v>0.1599664</v>
      </c>
      <c r="F300" s="28">
        <v>4.459966432650279</v>
      </c>
    </row>
    <row r="301" spans="1:6" ht="12.75">
      <c r="A301" s="30" t="s">
        <v>0</v>
      </c>
      <c r="B301" s="30">
        <v>10</v>
      </c>
      <c r="C301" s="5">
        <v>1965</v>
      </c>
      <c r="D301" s="5">
        <v>9</v>
      </c>
      <c r="E301" s="28">
        <v>1.867455</v>
      </c>
      <c r="F301" s="28">
        <v>6.367454991669539</v>
      </c>
    </row>
    <row r="302" spans="1:6" ht="12.75">
      <c r="A302" s="30" t="s">
        <v>0</v>
      </c>
      <c r="B302" s="30">
        <v>10</v>
      </c>
      <c r="C302" s="5">
        <v>1965</v>
      </c>
      <c r="D302" s="5">
        <v>10</v>
      </c>
      <c r="E302" s="28">
        <v>3.1744933</v>
      </c>
      <c r="F302" s="28">
        <v>19.97449326020129</v>
      </c>
    </row>
    <row r="303" spans="1:6" ht="12.75">
      <c r="A303" s="30" t="s">
        <v>0</v>
      </c>
      <c r="B303" s="30">
        <v>10</v>
      </c>
      <c r="C303" s="5">
        <v>1965</v>
      </c>
      <c r="D303" s="5">
        <v>11</v>
      </c>
      <c r="E303" s="28">
        <v>4.4716955</v>
      </c>
      <c r="F303" s="28">
        <v>60.07169522893387</v>
      </c>
    </row>
    <row r="304" spans="1:6" ht="12.75">
      <c r="A304" s="30" t="s">
        <v>0</v>
      </c>
      <c r="B304" s="30">
        <v>10</v>
      </c>
      <c r="C304" s="5">
        <v>1965</v>
      </c>
      <c r="D304" s="5">
        <v>12</v>
      </c>
      <c r="E304" s="28">
        <v>1.963628</v>
      </c>
      <c r="F304" s="28">
        <v>53.263627890546886</v>
      </c>
    </row>
    <row r="305" spans="1:6" ht="12.75">
      <c r="A305" s="30" t="s">
        <v>0</v>
      </c>
      <c r="B305" s="30">
        <v>10</v>
      </c>
      <c r="C305" s="5">
        <v>1966</v>
      </c>
      <c r="D305" s="5">
        <v>1</v>
      </c>
      <c r="E305" s="28">
        <v>6.2908801</v>
      </c>
      <c r="F305" s="28">
        <v>90.89087956986056</v>
      </c>
    </row>
    <row r="306" spans="1:6" ht="12.75">
      <c r="A306" s="30" t="s">
        <v>0</v>
      </c>
      <c r="B306" s="30">
        <v>10</v>
      </c>
      <c r="C306" s="5">
        <v>1966</v>
      </c>
      <c r="D306" s="5">
        <v>2</v>
      </c>
      <c r="E306" s="28">
        <v>9.3098808</v>
      </c>
      <c r="F306" s="28">
        <v>87.4098808</v>
      </c>
    </row>
    <row r="307" spans="1:6" ht="12.75">
      <c r="A307" s="30" t="s">
        <v>0</v>
      </c>
      <c r="B307" s="30">
        <v>10</v>
      </c>
      <c r="C307" s="5">
        <v>1966</v>
      </c>
      <c r="D307" s="5">
        <v>3</v>
      </c>
      <c r="E307" s="28">
        <v>3.436849</v>
      </c>
      <c r="F307" s="28">
        <v>24.93684905568633</v>
      </c>
    </row>
    <row r="308" spans="1:6" ht="12.75">
      <c r="A308" s="30" t="s">
        <v>0</v>
      </c>
      <c r="B308" s="30">
        <v>10</v>
      </c>
      <c r="C308" s="5">
        <v>1966</v>
      </c>
      <c r="D308" s="5">
        <v>4</v>
      </c>
      <c r="E308" s="28">
        <v>7.6499535</v>
      </c>
      <c r="F308" s="28">
        <v>68.84995337989194</v>
      </c>
    </row>
    <row r="309" spans="1:6" ht="12.75">
      <c r="A309" s="30" t="s">
        <v>0</v>
      </c>
      <c r="B309" s="30">
        <v>10</v>
      </c>
      <c r="C309" s="5">
        <v>1966</v>
      </c>
      <c r="D309" s="5">
        <v>5</v>
      </c>
      <c r="E309" s="28">
        <v>3.92784</v>
      </c>
      <c r="F309" s="28">
        <v>19.62784006744206</v>
      </c>
    </row>
    <row r="310" spans="1:6" ht="12.75">
      <c r="A310" s="30" t="s">
        <v>0</v>
      </c>
      <c r="B310" s="30">
        <v>10</v>
      </c>
      <c r="C310" s="5">
        <v>1966</v>
      </c>
      <c r="D310" s="5">
        <v>6</v>
      </c>
      <c r="E310" s="28">
        <v>2.6766096</v>
      </c>
      <c r="F310" s="28">
        <v>14.176609573627225</v>
      </c>
    </row>
    <row r="311" spans="1:6" ht="12.75">
      <c r="A311" s="30" t="s">
        <v>0</v>
      </c>
      <c r="B311" s="30">
        <v>10</v>
      </c>
      <c r="C311" s="5">
        <v>1966</v>
      </c>
      <c r="D311" s="5">
        <v>7</v>
      </c>
      <c r="E311" s="28">
        <v>1.8432318</v>
      </c>
      <c r="F311" s="28">
        <v>6.643231788279778</v>
      </c>
    </row>
    <row r="312" spans="1:6" ht="12.75">
      <c r="A312" s="30" t="s">
        <v>0</v>
      </c>
      <c r="B312" s="30">
        <v>10</v>
      </c>
      <c r="C312" s="5">
        <v>1966</v>
      </c>
      <c r="D312" s="5">
        <v>8</v>
      </c>
      <c r="E312" s="28">
        <v>0.9186372</v>
      </c>
      <c r="F312" s="28">
        <v>5.4186371548369126</v>
      </c>
    </row>
    <row r="313" spans="1:6" ht="12.75">
      <c r="A313" s="30" t="s">
        <v>0</v>
      </c>
      <c r="B313" s="30">
        <v>10</v>
      </c>
      <c r="C313" s="5">
        <v>1966</v>
      </c>
      <c r="D313" s="5">
        <v>9</v>
      </c>
      <c r="E313" s="28">
        <v>0.5538804</v>
      </c>
      <c r="F313" s="28">
        <v>3.65388039232802</v>
      </c>
    </row>
    <row r="314" spans="1:6" ht="12.75">
      <c r="A314" s="30" t="s">
        <v>0</v>
      </c>
      <c r="B314" s="30">
        <v>10</v>
      </c>
      <c r="C314" s="5">
        <v>1966</v>
      </c>
      <c r="D314" s="5">
        <v>10</v>
      </c>
      <c r="E314" s="28">
        <v>5.0874916</v>
      </c>
      <c r="F314" s="28">
        <v>15.087491648732147</v>
      </c>
    </row>
    <row r="315" spans="1:6" ht="12.75">
      <c r="A315" s="30" t="s">
        <v>0</v>
      </c>
      <c r="B315" s="30">
        <v>10</v>
      </c>
      <c r="C315" s="5">
        <v>1966</v>
      </c>
      <c r="D315" s="5">
        <v>11</v>
      </c>
      <c r="E315" s="28">
        <v>3.1910991</v>
      </c>
      <c r="F315" s="28">
        <v>39.4910990080176</v>
      </c>
    </row>
    <row r="316" spans="1:6" ht="12.75">
      <c r="A316" s="30" t="s">
        <v>0</v>
      </c>
      <c r="B316" s="30">
        <v>10</v>
      </c>
      <c r="C316" s="5">
        <v>1966</v>
      </c>
      <c r="D316" s="5">
        <v>12</v>
      </c>
      <c r="E316" s="28">
        <v>1.1931777</v>
      </c>
      <c r="F316" s="28">
        <v>17.893177661192556</v>
      </c>
    </row>
    <row r="317" spans="1:6" ht="12.75">
      <c r="A317" s="30" t="s">
        <v>0</v>
      </c>
      <c r="B317" s="30">
        <v>10</v>
      </c>
      <c r="C317" s="5">
        <v>1967</v>
      </c>
      <c r="D317" s="5">
        <v>1</v>
      </c>
      <c r="E317" s="28">
        <v>1.75967</v>
      </c>
      <c r="F317" s="28">
        <v>18.659669963804735</v>
      </c>
    </row>
    <row r="318" spans="1:6" ht="12.75">
      <c r="A318" s="30" t="s">
        <v>0</v>
      </c>
      <c r="B318" s="30">
        <v>10</v>
      </c>
      <c r="C318" s="5">
        <v>1967</v>
      </c>
      <c r="D318" s="5">
        <v>2</v>
      </c>
      <c r="E318" s="28">
        <v>2.3721625</v>
      </c>
      <c r="F318" s="28">
        <v>20.272162500000004</v>
      </c>
    </row>
    <row r="319" spans="1:6" ht="12.75">
      <c r="A319" s="30" t="s">
        <v>0</v>
      </c>
      <c r="B319" s="30">
        <v>10</v>
      </c>
      <c r="C319" s="5">
        <v>1967</v>
      </c>
      <c r="D319" s="5">
        <v>3</v>
      </c>
      <c r="E319" s="28">
        <v>1.9718811</v>
      </c>
      <c r="F319" s="28">
        <v>23.371880980687468</v>
      </c>
    </row>
    <row r="320" spans="1:6" ht="12.75">
      <c r="A320" s="30" t="s">
        <v>0</v>
      </c>
      <c r="B320" s="30">
        <v>10</v>
      </c>
      <c r="C320" s="5">
        <v>1967</v>
      </c>
      <c r="D320" s="5">
        <v>4</v>
      </c>
      <c r="E320" s="28">
        <v>1.8859428</v>
      </c>
      <c r="F320" s="28">
        <v>14.785942799999992</v>
      </c>
    </row>
    <row r="321" spans="1:6" ht="12.75">
      <c r="A321" s="30" t="s">
        <v>0</v>
      </c>
      <c r="B321" s="30">
        <v>10</v>
      </c>
      <c r="C321" s="5">
        <v>1967</v>
      </c>
      <c r="D321" s="5">
        <v>5</v>
      </c>
      <c r="E321" s="28">
        <v>1.533314</v>
      </c>
      <c r="F321" s="28">
        <v>21.233314149381066</v>
      </c>
    </row>
    <row r="322" spans="1:6" ht="12.75">
      <c r="A322" s="30" t="s">
        <v>0</v>
      </c>
      <c r="B322" s="30">
        <v>10</v>
      </c>
      <c r="C322" s="5">
        <v>1967</v>
      </c>
      <c r="D322" s="5">
        <v>6</v>
      </c>
      <c r="E322" s="28">
        <v>1.657819</v>
      </c>
      <c r="F322" s="28">
        <v>6.9578190000000015</v>
      </c>
    </row>
    <row r="323" spans="1:6" ht="12.75">
      <c r="A323" s="30" t="s">
        <v>0</v>
      </c>
      <c r="B323" s="30">
        <v>10</v>
      </c>
      <c r="C323" s="5">
        <v>1967</v>
      </c>
      <c r="D323" s="5">
        <v>7</v>
      </c>
      <c r="E323" s="28">
        <v>0.859215</v>
      </c>
      <c r="F323" s="28">
        <v>6.359214959271691</v>
      </c>
    </row>
    <row r="324" spans="1:6" ht="12.75">
      <c r="A324" s="30" t="s">
        <v>0</v>
      </c>
      <c r="B324" s="30">
        <v>10</v>
      </c>
      <c r="C324" s="5">
        <v>1967</v>
      </c>
      <c r="D324" s="5">
        <v>8</v>
      </c>
      <c r="E324" s="28">
        <v>0.2514864</v>
      </c>
      <c r="F324" s="28">
        <v>6.051486370357315</v>
      </c>
    </row>
    <row r="325" spans="1:6" ht="12.75">
      <c r="A325" s="30" t="s">
        <v>0</v>
      </c>
      <c r="B325" s="30">
        <v>10</v>
      </c>
      <c r="C325" s="5">
        <v>1967</v>
      </c>
      <c r="D325" s="5">
        <v>9</v>
      </c>
      <c r="E325" s="28">
        <v>0.343995</v>
      </c>
      <c r="F325" s="28">
        <v>2.6439949889390215</v>
      </c>
    </row>
    <row r="326" spans="1:6" ht="12.75">
      <c r="A326" s="30" t="s">
        <v>0</v>
      </c>
      <c r="B326" s="30">
        <v>10</v>
      </c>
      <c r="C326" s="5">
        <v>1967</v>
      </c>
      <c r="D326" s="5">
        <v>10</v>
      </c>
      <c r="E326" s="28">
        <v>1.0810235</v>
      </c>
      <c r="F326" s="28">
        <v>4.1810234999999984</v>
      </c>
    </row>
    <row r="327" spans="1:6" ht="12.75">
      <c r="A327" s="30" t="s">
        <v>0</v>
      </c>
      <c r="B327" s="30">
        <v>10</v>
      </c>
      <c r="C327" s="5">
        <v>1967</v>
      </c>
      <c r="D327" s="5">
        <v>11</v>
      </c>
      <c r="E327" s="28">
        <v>7.425243</v>
      </c>
      <c r="F327" s="28">
        <v>44.325243</v>
      </c>
    </row>
    <row r="328" spans="1:6" ht="12.75">
      <c r="A328" s="30" t="s">
        <v>0</v>
      </c>
      <c r="B328" s="30">
        <v>10</v>
      </c>
      <c r="C328" s="5">
        <v>1967</v>
      </c>
      <c r="D328" s="5">
        <v>12</v>
      </c>
      <c r="E328" s="28">
        <v>1.3511603</v>
      </c>
      <c r="F328" s="28">
        <v>13.351160300000007</v>
      </c>
    </row>
    <row r="329" spans="1:6" ht="12.75">
      <c r="A329" s="30" t="s">
        <v>0</v>
      </c>
      <c r="B329" s="30">
        <v>10</v>
      </c>
      <c r="C329" s="5">
        <v>1968</v>
      </c>
      <c r="D329" s="5">
        <v>1</v>
      </c>
      <c r="E329" s="28">
        <v>0.9121399</v>
      </c>
      <c r="F329" s="28">
        <v>8.112139881120083</v>
      </c>
    </row>
    <row r="330" spans="1:6" ht="12.75">
      <c r="A330" s="30" t="s">
        <v>0</v>
      </c>
      <c r="B330" s="30">
        <v>10</v>
      </c>
      <c r="C330" s="5">
        <v>1968</v>
      </c>
      <c r="D330" s="5">
        <v>2</v>
      </c>
      <c r="E330" s="28">
        <v>1.4910588</v>
      </c>
      <c r="F330" s="28">
        <v>30.291058855519807</v>
      </c>
    </row>
    <row r="331" spans="1:6" ht="12.75">
      <c r="A331" s="30" t="s">
        <v>0</v>
      </c>
      <c r="B331" s="30">
        <v>10</v>
      </c>
      <c r="C331" s="5">
        <v>1968</v>
      </c>
      <c r="D331" s="5">
        <v>3</v>
      </c>
      <c r="E331" s="28">
        <v>1.8913968</v>
      </c>
      <c r="F331" s="28">
        <v>18.791396837634835</v>
      </c>
    </row>
    <row r="332" spans="1:6" ht="12.75">
      <c r="A332" s="30" t="s">
        <v>0</v>
      </c>
      <c r="B332" s="30">
        <v>10</v>
      </c>
      <c r="C332" s="5">
        <v>1968</v>
      </c>
      <c r="D332" s="5">
        <v>4</v>
      </c>
      <c r="E332" s="28">
        <v>2.2539072</v>
      </c>
      <c r="F332" s="28">
        <v>31.95390720000001</v>
      </c>
    </row>
    <row r="333" spans="1:6" ht="12.75">
      <c r="A333" s="30" t="s">
        <v>0</v>
      </c>
      <c r="B333" s="30">
        <v>10</v>
      </c>
      <c r="C333" s="5">
        <v>1968</v>
      </c>
      <c r="D333" s="5">
        <v>5</v>
      </c>
      <c r="E333" s="28">
        <v>2.0481883</v>
      </c>
      <c r="F333" s="28">
        <v>25.048188389877314</v>
      </c>
    </row>
    <row r="334" spans="1:6" ht="12.75">
      <c r="A334" s="30" t="s">
        <v>0</v>
      </c>
      <c r="B334" s="30">
        <v>10</v>
      </c>
      <c r="C334" s="5">
        <v>1968</v>
      </c>
      <c r="D334" s="5">
        <v>6</v>
      </c>
      <c r="E334" s="28">
        <v>1.7537088</v>
      </c>
      <c r="F334" s="28">
        <v>7.453708786683367</v>
      </c>
    </row>
    <row r="335" spans="1:6" ht="12.75">
      <c r="A335" s="30" t="s">
        <v>0</v>
      </c>
      <c r="B335" s="30">
        <v>10</v>
      </c>
      <c r="C335" s="5">
        <v>1968</v>
      </c>
      <c r="D335" s="5">
        <v>7</v>
      </c>
      <c r="E335" s="28">
        <v>0.8059173</v>
      </c>
      <c r="F335" s="28">
        <v>6.2059172865471535</v>
      </c>
    </row>
    <row r="336" spans="1:6" ht="12.75">
      <c r="A336" s="30" t="s">
        <v>0</v>
      </c>
      <c r="B336" s="30">
        <v>10</v>
      </c>
      <c r="C336" s="5">
        <v>1968</v>
      </c>
      <c r="D336" s="5">
        <v>8</v>
      </c>
      <c r="E336" s="28">
        <v>0.135897</v>
      </c>
      <c r="F336" s="28">
        <v>7.035897017566673</v>
      </c>
    </row>
    <row r="337" spans="1:6" ht="12.75">
      <c r="A337" s="30" t="s">
        <v>0</v>
      </c>
      <c r="B337" s="30">
        <v>10</v>
      </c>
      <c r="C337" s="5">
        <v>1968</v>
      </c>
      <c r="D337" s="5">
        <v>9</v>
      </c>
      <c r="E337" s="28">
        <v>0.1765176</v>
      </c>
      <c r="F337" s="28">
        <v>6.476517599999998</v>
      </c>
    </row>
    <row r="338" spans="1:6" ht="12.75">
      <c r="A338" s="30" t="s">
        <v>0</v>
      </c>
      <c r="B338" s="30">
        <v>10</v>
      </c>
      <c r="C338" s="5">
        <v>1968</v>
      </c>
      <c r="D338" s="5">
        <v>10</v>
      </c>
      <c r="E338" s="28">
        <v>0.3683693</v>
      </c>
      <c r="F338" s="28">
        <v>2.1683693000000015</v>
      </c>
    </row>
    <row r="339" spans="1:6" ht="12.75">
      <c r="A339" s="30" t="s">
        <v>0</v>
      </c>
      <c r="B339" s="30">
        <v>10</v>
      </c>
      <c r="C339" s="5">
        <v>1968</v>
      </c>
      <c r="D339" s="5">
        <v>11</v>
      </c>
      <c r="E339" s="28">
        <v>0.7774515</v>
      </c>
      <c r="F339" s="28">
        <v>5.8774515264263245</v>
      </c>
    </row>
    <row r="340" spans="1:6" ht="12.75">
      <c r="A340" s="30" t="s">
        <v>0</v>
      </c>
      <c r="B340" s="30">
        <v>10</v>
      </c>
      <c r="C340" s="5">
        <v>1968</v>
      </c>
      <c r="D340" s="5">
        <v>12</v>
      </c>
      <c r="E340" s="28">
        <v>4.481946</v>
      </c>
      <c r="F340" s="28">
        <v>23.781946000000016</v>
      </c>
    </row>
    <row r="341" spans="1:6" ht="12.75">
      <c r="A341" s="30" t="s">
        <v>0</v>
      </c>
      <c r="B341" s="30">
        <v>10</v>
      </c>
      <c r="C341" s="5">
        <v>1969</v>
      </c>
      <c r="D341" s="5">
        <v>1</v>
      </c>
      <c r="E341" s="28">
        <v>1.3397774</v>
      </c>
      <c r="F341" s="28">
        <v>32.03977746711834</v>
      </c>
    </row>
    <row r="342" spans="1:6" ht="12.75">
      <c r="A342" s="30" t="s">
        <v>0</v>
      </c>
      <c r="B342" s="30">
        <v>10</v>
      </c>
      <c r="C342" s="5">
        <v>1969</v>
      </c>
      <c r="D342" s="5">
        <v>2</v>
      </c>
      <c r="E342" s="28">
        <v>0.9959688</v>
      </c>
      <c r="F342" s="28">
        <v>15.629968965159796</v>
      </c>
    </row>
    <row r="343" spans="1:6" ht="12.75">
      <c r="A343" s="30" t="s">
        <v>0</v>
      </c>
      <c r="B343" s="30">
        <v>10</v>
      </c>
      <c r="C343" s="5">
        <v>1969</v>
      </c>
      <c r="D343" s="5">
        <v>3</v>
      </c>
      <c r="E343" s="28">
        <v>2.090745</v>
      </c>
      <c r="F343" s="28">
        <v>125.79074421343222</v>
      </c>
    </row>
    <row r="344" spans="1:6" ht="12.75">
      <c r="A344" s="30" t="s">
        <v>0</v>
      </c>
      <c r="B344" s="30">
        <v>10</v>
      </c>
      <c r="C344" s="5">
        <v>1969</v>
      </c>
      <c r="D344" s="5">
        <v>4</v>
      </c>
      <c r="E344" s="28">
        <v>2.2949586</v>
      </c>
      <c r="F344" s="28">
        <v>56.29495837049105</v>
      </c>
    </row>
    <row r="345" spans="1:6" ht="12.75">
      <c r="A345" s="30" t="s">
        <v>0</v>
      </c>
      <c r="B345" s="30">
        <v>10</v>
      </c>
      <c r="C345" s="5">
        <v>1969</v>
      </c>
      <c r="D345" s="5">
        <v>5</v>
      </c>
      <c r="E345" s="28">
        <v>2.7018453</v>
      </c>
      <c r="F345" s="28">
        <v>61.60184540632679</v>
      </c>
    </row>
    <row r="346" spans="1:6" ht="12.75">
      <c r="A346" s="30" t="s">
        <v>0</v>
      </c>
      <c r="B346" s="30">
        <v>10</v>
      </c>
      <c r="C346" s="5">
        <v>1969</v>
      </c>
      <c r="D346" s="5">
        <v>6</v>
      </c>
      <c r="E346" s="28">
        <v>2.5371764</v>
      </c>
      <c r="F346" s="28">
        <v>18.737176399999985</v>
      </c>
    </row>
    <row r="347" spans="1:6" ht="12.75">
      <c r="A347" s="30" t="s">
        <v>0</v>
      </c>
      <c r="B347" s="30">
        <v>10</v>
      </c>
      <c r="C347" s="5">
        <v>1969</v>
      </c>
      <c r="D347" s="5">
        <v>7</v>
      </c>
      <c r="E347" s="28">
        <v>1.9102792</v>
      </c>
      <c r="F347" s="28">
        <v>9.010279182901403</v>
      </c>
    </row>
    <row r="348" spans="1:6" ht="12.75">
      <c r="A348" s="30" t="s">
        <v>0</v>
      </c>
      <c r="B348" s="30">
        <v>10</v>
      </c>
      <c r="C348" s="5">
        <v>1969</v>
      </c>
      <c r="D348" s="5">
        <v>8</v>
      </c>
      <c r="E348" s="28">
        <v>1.019567</v>
      </c>
      <c r="F348" s="28">
        <v>6.119566987120709</v>
      </c>
    </row>
    <row r="349" spans="1:6" ht="12.75">
      <c r="A349" s="30" t="s">
        <v>0</v>
      </c>
      <c r="B349" s="30">
        <v>10</v>
      </c>
      <c r="C349" s="5">
        <v>1969</v>
      </c>
      <c r="D349" s="5">
        <v>9</v>
      </c>
      <c r="E349" s="28">
        <v>1.8477674</v>
      </c>
      <c r="F349" s="28">
        <v>10.847767422190145</v>
      </c>
    </row>
    <row r="350" spans="1:6" ht="12.75">
      <c r="A350" s="30" t="s">
        <v>0</v>
      </c>
      <c r="B350" s="30">
        <v>10</v>
      </c>
      <c r="C350" s="5">
        <v>1969</v>
      </c>
      <c r="D350" s="5">
        <v>10</v>
      </c>
      <c r="E350" s="28">
        <v>1.0600325</v>
      </c>
      <c r="F350" s="28">
        <v>4.9600325000000005</v>
      </c>
    </row>
    <row r="351" spans="1:6" ht="12.75">
      <c r="A351" s="30" t="s">
        <v>0</v>
      </c>
      <c r="B351" s="30">
        <v>10</v>
      </c>
      <c r="C351" s="5">
        <v>1969</v>
      </c>
      <c r="D351" s="5">
        <v>11</v>
      </c>
      <c r="E351" s="28">
        <v>1.3376059</v>
      </c>
      <c r="F351" s="28">
        <v>10.837605900000003</v>
      </c>
    </row>
    <row r="352" spans="1:6" ht="12.75">
      <c r="A352" s="30" t="s">
        <v>0</v>
      </c>
      <c r="B352" s="30">
        <v>10</v>
      </c>
      <c r="C352" s="5">
        <v>1969</v>
      </c>
      <c r="D352" s="5">
        <v>12</v>
      </c>
      <c r="E352" s="28">
        <v>0.1840644</v>
      </c>
      <c r="F352" s="28">
        <v>11.684064399999986</v>
      </c>
    </row>
    <row r="353" spans="1:6" ht="12.75">
      <c r="A353" s="30" t="s">
        <v>0</v>
      </c>
      <c r="B353" s="30">
        <v>10</v>
      </c>
      <c r="C353" s="5">
        <v>1970</v>
      </c>
      <c r="D353" s="5">
        <v>1</v>
      </c>
      <c r="E353" s="28">
        <v>5.8393764</v>
      </c>
      <c r="F353" s="28">
        <v>97.93937620007641</v>
      </c>
    </row>
    <row r="354" spans="1:6" ht="12.75">
      <c r="A354" s="30" t="s">
        <v>0</v>
      </c>
      <c r="B354" s="30">
        <v>10</v>
      </c>
      <c r="C354" s="5">
        <v>1970</v>
      </c>
      <c r="D354" s="5">
        <v>2</v>
      </c>
      <c r="E354" s="28">
        <v>2.556477</v>
      </c>
      <c r="F354" s="28">
        <v>25.356477055569922</v>
      </c>
    </row>
    <row r="355" spans="1:6" ht="12.75">
      <c r="A355" s="30" t="s">
        <v>0</v>
      </c>
      <c r="B355" s="30">
        <v>10</v>
      </c>
      <c r="C355" s="5">
        <v>1970</v>
      </c>
      <c r="D355" s="5">
        <v>3</v>
      </c>
      <c r="E355" s="28">
        <v>2.1875175</v>
      </c>
      <c r="F355" s="28">
        <v>19.38751746199667</v>
      </c>
    </row>
    <row r="356" spans="1:6" ht="12.75">
      <c r="A356" s="30" t="s">
        <v>0</v>
      </c>
      <c r="B356" s="30">
        <v>10</v>
      </c>
      <c r="C356" s="5">
        <v>1970</v>
      </c>
      <c r="D356" s="5">
        <v>4</v>
      </c>
      <c r="E356" s="28">
        <v>1.3991406</v>
      </c>
      <c r="F356" s="28">
        <v>18.99914056375274</v>
      </c>
    </row>
    <row r="357" spans="1:6" ht="12.75">
      <c r="A357" s="30" t="s">
        <v>0</v>
      </c>
      <c r="B357" s="30">
        <v>10</v>
      </c>
      <c r="C357" s="5">
        <v>1970</v>
      </c>
      <c r="D357" s="5">
        <v>5</v>
      </c>
      <c r="E357" s="28">
        <v>1.2710141</v>
      </c>
      <c r="F357" s="28">
        <v>20.57101410000001</v>
      </c>
    </row>
    <row r="358" spans="1:6" ht="12.75">
      <c r="A358" s="30" t="s">
        <v>0</v>
      </c>
      <c r="B358" s="30">
        <v>10</v>
      </c>
      <c r="C358" s="5">
        <v>1970</v>
      </c>
      <c r="D358" s="5">
        <v>6</v>
      </c>
      <c r="E358" s="28">
        <v>1.0078315</v>
      </c>
      <c r="F358" s="28">
        <v>10.0078315378002</v>
      </c>
    </row>
    <row r="359" spans="1:6" ht="12.75">
      <c r="A359" s="30" t="s">
        <v>0</v>
      </c>
      <c r="B359" s="30">
        <v>10</v>
      </c>
      <c r="C359" s="5">
        <v>1970</v>
      </c>
      <c r="D359" s="5">
        <v>7</v>
      </c>
      <c r="E359" s="28">
        <v>0.6610568</v>
      </c>
      <c r="F359" s="28">
        <v>5.761056811927764</v>
      </c>
    </row>
    <row r="360" spans="1:6" ht="12.75">
      <c r="A360" s="30" t="s">
        <v>0</v>
      </c>
      <c r="B360" s="30">
        <v>10</v>
      </c>
      <c r="C360" s="5">
        <v>1970</v>
      </c>
      <c r="D360" s="5">
        <v>8</v>
      </c>
      <c r="E360" s="28">
        <v>0.1362414</v>
      </c>
      <c r="F360" s="28">
        <v>6.436241400000003</v>
      </c>
    </row>
    <row r="361" spans="1:6" ht="12.75">
      <c r="A361" s="30" t="s">
        <v>0</v>
      </c>
      <c r="B361" s="30">
        <v>10</v>
      </c>
      <c r="C361" s="5">
        <v>1970</v>
      </c>
      <c r="D361" s="5">
        <v>9</v>
      </c>
      <c r="E361" s="28">
        <v>0.2063375</v>
      </c>
      <c r="F361" s="28">
        <v>3.101337492409635</v>
      </c>
    </row>
    <row r="362" spans="1:6" ht="12.75">
      <c r="A362" s="30" t="s">
        <v>0</v>
      </c>
      <c r="B362" s="30">
        <v>10</v>
      </c>
      <c r="C362" s="5">
        <v>1970</v>
      </c>
      <c r="D362" s="5">
        <v>10</v>
      </c>
      <c r="E362" s="28">
        <v>0.1379508</v>
      </c>
      <c r="F362" s="28">
        <v>2.1029508104145003</v>
      </c>
    </row>
    <row r="363" spans="1:6" ht="12.75">
      <c r="A363" s="30" t="s">
        <v>0</v>
      </c>
      <c r="B363" s="30">
        <v>10</v>
      </c>
      <c r="C363" s="5">
        <v>1970</v>
      </c>
      <c r="D363" s="5">
        <v>11</v>
      </c>
      <c r="E363" s="28">
        <v>1.8966272</v>
      </c>
      <c r="F363" s="28">
        <v>7.896627187951026</v>
      </c>
    </row>
    <row r="364" spans="1:6" ht="12.75">
      <c r="A364" s="30" t="s">
        <v>0</v>
      </c>
      <c r="B364" s="30">
        <v>10</v>
      </c>
      <c r="C364" s="5">
        <v>1970</v>
      </c>
      <c r="D364" s="5">
        <v>12</v>
      </c>
      <c r="E364" s="28">
        <v>0.5531346</v>
      </c>
      <c r="F364" s="28">
        <v>4.053134600000001</v>
      </c>
    </row>
    <row r="365" spans="1:6" ht="12.75">
      <c r="A365" s="30" t="s">
        <v>0</v>
      </c>
      <c r="B365" s="30">
        <v>10</v>
      </c>
      <c r="C365" s="5">
        <v>1971</v>
      </c>
      <c r="D365" s="5">
        <v>1</v>
      </c>
      <c r="E365" s="28">
        <v>0.8470806</v>
      </c>
      <c r="F365" s="28">
        <v>9.961080600000004</v>
      </c>
    </row>
    <row r="366" spans="1:6" ht="12.75">
      <c r="A366" s="30" t="s">
        <v>0</v>
      </c>
      <c r="B366" s="30">
        <v>10</v>
      </c>
      <c r="C366" s="5">
        <v>1971</v>
      </c>
      <c r="D366" s="5">
        <v>2</v>
      </c>
      <c r="E366" s="28">
        <v>0.7445568</v>
      </c>
      <c r="F366" s="28">
        <v>8.544556800000004</v>
      </c>
    </row>
    <row r="367" spans="1:6" ht="12.75">
      <c r="A367" s="30" t="s">
        <v>0</v>
      </c>
      <c r="B367" s="30">
        <v>10</v>
      </c>
      <c r="C367" s="5">
        <v>1971</v>
      </c>
      <c r="D367" s="5">
        <v>3</v>
      </c>
      <c r="E367" s="28">
        <v>0.7402003</v>
      </c>
      <c r="F367" s="28">
        <v>14.440200299999997</v>
      </c>
    </row>
    <row r="368" spans="1:6" ht="12.75">
      <c r="A368" s="30" t="s">
        <v>0</v>
      </c>
      <c r="B368" s="30">
        <v>10</v>
      </c>
      <c r="C368" s="5">
        <v>1971</v>
      </c>
      <c r="D368" s="5">
        <v>4</v>
      </c>
      <c r="E368" s="28">
        <v>0.2830519</v>
      </c>
      <c r="F368" s="28">
        <v>39.083051810501125</v>
      </c>
    </row>
    <row r="369" spans="1:6" ht="12.75">
      <c r="A369" s="30" t="s">
        <v>0</v>
      </c>
      <c r="B369" s="30">
        <v>10</v>
      </c>
      <c r="C369" s="5">
        <v>1971</v>
      </c>
      <c r="D369" s="5">
        <v>5</v>
      </c>
      <c r="E369" s="28">
        <v>1.5938277</v>
      </c>
      <c r="F369" s="28">
        <v>55.29382757871881</v>
      </c>
    </row>
    <row r="370" spans="1:6" ht="12.75">
      <c r="A370" s="30" t="s">
        <v>0</v>
      </c>
      <c r="B370" s="30">
        <v>10</v>
      </c>
      <c r="C370" s="5">
        <v>1971</v>
      </c>
      <c r="D370" s="5">
        <v>6</v>
      </c>
      <c r="E370" s="28">
        <v>0.9493632</v>
      </c>
      <c r="F370" s="28">
        <v>29.44936312927206</v>
      </c>
    </row>
    <row r="371" spans="1:6" ht="12.75">
      <c r="A371" s="30" t="s">
        <v>0</v>
      </c>
      <c r="B371" s="30">
        <v>10</v>
      </c>
      <c r="C371" s="5">
        <v>1971</v>
      </c>
      <c r="D371" s="5">
        <v>7</v>
      </c>
      <c r="E371" s="28">
        <v>2.0105081</v>
      </c>
      <c r="F371" s="28">
        <v>7.010508086778844</v>
      </c>
    </row>
    <row r="372" spans="1:6" ht="12.75">
      <c r="A372" s="30" t="s">
        <v>0</v>
      </c>
      <c r="B372" s="30">
        <v>10</v>
      </c>
      <c r="C372" s="5">
        <v>1971</v>
      </c>
      <c r="D372" s="5">
        <v>8</v>
      </c>
      <c r="E372" s="28">
        <v>0.9441824</v>
      </c>
      <c r="F372" s="28">
        <v>6.944182399999997</v>
      </c>
    </row>
    <row r="373" spans="1:6" ht="12.75">
      <c r="A373" s="30" t="s">
        <v>0</v>
      </c>
      <c r="B373" s="30">
        <v>10</v>
      </c>
      <c r="C373" s="5">
        <v>1971</v>
      </c>
      <c r="D373" s="5">
        <v>9</v>
      </c>
      <c r="E373" s="28">
        <v>0.4975135</v>
      </c>
      <c r="F373" s="28">
        <v>5.597513500000001</v>
      </c>
    </row>
    <row r="374" spans="1:6" ht="12.75">
      <c r="A374" s="30" t="s">
        <v>0</v>
      </c>
      <c r="B374" s="30">
        <v>10</v>
      </c>
      <c r="C374" s="5">
        <v>1971</v>
      </c>
      <c r="D374" s="5">
        <v>10</v>
      </c>
      <c r="E374" s="28">
        <v>0.4647468</v>
      </c>
      <c r="F374" s="28">
        <v>4.164746818376783</v>
      </c>
    </row>
    <row r="375" spans="1:6" ht="12.75">
      <c r="A375" s="30" t="s">
        <v>0</v>
      </c>
      <c r="B375" s="30">
        <v>10</v>
      </c>
      <c r="C375" s="5">
        <v>1971</v>
      </c>
      <c r="D375" s="5">
        <v>11</v>
      </c>
      <c r="E375" s="28">
        <v>0.590121</v>
      </c>
      <c r="F375" s="28">
        <v>2.9901210000000007</v>
      </c>
    </row>
    <row r="376" spans="1:6" ht="12.75">
      <c r="A376" s="30" t="s">
        <v>0</v>
      </c>
      <c r="B376" s="30">
        <v>10</v>
      </c>
      <c r="C376" s="5">
        <v>1971</v>
      </c>
      <c r="D376" s="5">
        <v>12</v>
      </c>
      <c r="E376" s="28">
        <v>0.950199</v>
      </c>
      <c r="F376" s="28">
        <v>7.450199</v>
      </c>
    </row>
    <row r="377" spans="1:6" ht="12.75">
      <c r="A377" s="30" t="s">
        <v>0</v>
      </c>
      <c r="B377" s="30">
        <v>10</v>
      </c>
      <c r="C377" s="5">
        <v>1972</v>
      </c>
      <c r="D377" s="5">
        <v>1</v>
      </c>
      <c r="E377" s="28">
        <v>0.4875962</v>
      </c>
      <c r="F377" s="28">
        <v>6.98559624384112</v>
      </c>
    </row>
    <row r="378" spans="1:6" ht="12.75">
      <c r="A378" s="30" t="s">
        <v>0</v>
      </c>
      <c r="B378" s="30">
        <v>10</v>
      </c>
      <c r="C378" s="5">
        <v>1972</v>
      </c>
      <c r="D378" s="5">
        <v>2</v>
      </c>
      <c r="E378" s="28">
        <v>2.7755245</v>
      </c>
      <c r="F378" s="28">
        <v>80.17552463528845</v>
      </c>
    </row>
    <row r="379" spans="1:6" ht="12.75">
      <c r="A379" s="30" t="s">
        <v>0</v>
      </c>
      <c r="B379" s="30">
        <v>10</v>
      </c>
      <c r="C379" s="5">
        <v>1972</v>
      </c>
      <c r="D379" s="5">
        <v>3</v>
      </c>
      <c r="E379" s="28">
        <v>3.8515318</v>
      </c>
      <c r="F379" s="28">
        <v>55.55153169879925</v>
      </c>
    </row>
    <row r="380" spans="1:6" ht="12.75">
      <c r="A380" s="30" t="s">
        <v>0</v>
      </c>
      <c r="B380" s="30">
        <v>10</v>
      </c>
      <c r="C380" s="5">
        <v>1972</v>
      </c>
      <c r="D380" s="5">
        <v>4</v>
      </c>
      <c r="E380" s="28">
        <v>1.1281936</v>
      </c>
      <c r="F380" s="28">
        <v>31.1281936</v>
      </c>
    </row>
    <row r="381" spans="1:6" ht="12.75">
      <c r="A381" s="30" t="s">
        <v>0</v>
      </c>
      <c r="B381" s="30">
        <v>10</v>
      </c>
      <c r="C381" s="5">
        <v>1972</v>
      </c>
      <c r="D381" s="5">
        <v>5</v>
      </c>
      <c r="E381" s="28">
        <v>0.5589348</v>
      </c>
      <c r="F381" s="28">
        <v>30.258934920284574</v>
      </c>
    </row>
    <row r="382" spans="1:6" ht="12.75">
      <c r="A382" s="30" t="s">
        <v>0</v>
      </c>
      <c r="B382" s="30">
        <v>10</v>
      </c>
      <c r="C382" s="5">
        <v>1972</v>
      </c>
      <c r="D382" s="5">
        <v>6</v>
      </c>
      <c r="E382" s="28">
        <v>1.020957</v>
      </c>
      <c r="F382" s="28">
        <v>20.020957</v>
      </c>
    </row>
    <row r="383" spans="1:6" ht="12.75">
      <c r="A383" s="30" t="s">
        <v>0</v>
      </c>
      <c r="B383" s="30">
        <v>10</v>
      </c>
      <c r="C383" s="5">
        <v>1972</v>
      </c>
      <c r="D383" s="5">
        <v>7</v>
      </c>
      <c r="E383" s="28">
        <v>0.4271784</v>
      </c>
      <c r="F383" s="28">
        <v>11.72717837281386</v>
      </c>
    </row>
    <row r="384" spans="1:6" ht="12.75">
      <c r="A384" s="30" t="s">
        <v>0</v>
      </c>
      <c r="B384" s="30">
        <v>10</v>
      </c>
      <c r="C384" s="5">
        <v>1972</v>
      </c>
      <c r="D384" s="5">
        <v>8</v>
      </c>
      <c r="E384" s="28">
        <v>0.388663</v>
      </c>
      <c r="F384" s="28">
        <v>5.795662999999996</v>
      </c>
    </row>
    <row r="385" spans="1:6" ht="12.75">
      <c r="A385" s="30" t="s">
        <v>0</v>
      </c>
      <c r="B385" s="30">
        <v>10</v>
      </c>
      <c r="C385" s="5">
        <v>1972</v>
      </c>
      <c r="D385" s="5">
        <v>9</v>
      </c>
      <c r="E385" s="28">
        <v>0.6308114</v>
      </c>
      <c r="F385" s="28">
        <v>14.130811356258157</v>
      </c>
    </row>
    <row r="386" spans="1:6" ht="12.75">
      <c r="A386" s="30" t="s">
        <v>0</v>
      </c>
      <c r="B386" s="30">
        <v>10</v>
      </c>
      <c r="C386" s="5">
        <v>1972</v>
      </c>
      <c r="D386" s="5">
        <v>10</v>
      </c>
      <c r="E386" s="28">
        <v>0.7418472</v>
      </c>
      <c r="F386" s="28">
        <v>12.0418472</v>
      </c>
    </row>
    <row r="387" spans="1:6" ht="12.75">
      <c r="A387" s="30" t="s">
        <v>0</v>
      </c>
      <c r="B387" s="30">
        <v>10</v>
      </c>
      <c r="C387" s="5">
        <v>1972</v>
      </c>
      <c r="D387" s="5">
        <v>11</v>
      </c>
      <c r="E387" s="28">
        <v>1.2104346</v>
      </c>
      <c r="F387" s="28">
        <v>27.21043459999999</v>
      </c>
    </row>
    <row r="388" spans="1:6" ht="12.75">
      <c r="A388" s="30" t="s">
        <v>0</v>
      </c>
      <c r="B388" s="30">
        <v>10</v>
      </c>
      <c r="C388" s="5">
        <v>1972</v>
      </c>
      <c r="D388" s="5">
        <v>12</v>
      </c>
      <c r="E388" s="28">
        <v>1.0136126</v>
      </c>
      <c r="F388" s="28">
        <v>37.01361270913742</v>
      </c>
    </row>
    <row r="389" spans="1:6" ht="12.75">
      <c r="A389" s="30" t="s">
        <v>0</v>
      </c>
      <c r="B389" s="30">
        <v>10</v>
      </c>
      <c r="C389" s="5">
        <v>1973</v>
      </c>
      <c r="D389" s="5">
        <v>1</v>
      </c>
      <c r="E389" s="28">
        <v>3.4802744</v>
      </c>
      <c r="F389" s="28">
        <v>28.480274464698716</v>
      </c>
    </row>
    <row r="390" spans="1:6" ht="12.75">
      <c r="A390" s="30" t="s">
        <v>0</v>
      </c>
      <c r="B390" s="30">
        <v>10</v>
      </c>
      <c r="C390" s="5">
        <v>1973</v>
      </c>
      <c r="D390" s="5">
        <v>2</v>
      </c>
      <c r="E390" s="28">
        <v>2.6979774</v>
      </c>
      <c r="F390" s="28">
        <v>16.597977365764493</v>
      </c>
    </row>
    <row r="391" spans="1:6" ht="12.75">
      <c r="A391" s="30" t="s">
        <v>0</v>
      </c>
      <c r="B391" s="30">
        <v>10</v>
      </c>
      <c r="C391" s="5">
        <v>1973</v>
      </c>
      <c r="D391" s="5">
        <v>3</v>
      </c>
      <c r="E391" s="28">
        <v>1.7407143</v>
      </c>
      <c r="F391" s="28">
        <v>13.340714299999998</v>
      </c>
    </row>
    <row r="392" spans="1:6" ht="12.75">
      <c r="A392" s="30" t="s">
        <v>0</v>
      </c>
      <c r="B392" s="30">
        <v>10</v>
      </c>
      <c r="C392" s="5">
        <v>1973</v>
      </c>
      <c r="D392" s="5">
        <v>4</v>
      </c>
      <c r="E392" s="28">
        <v>0.8267666</v>
      </c>
      <c r="F392" s="28">
        <v>15.626766719054196</v>
      </c>
    </row>
    <row r="393" spans="1:6" ht="12.75">
      <c r="A393" s="30" t="s">
        <v>0</v>
      </c>
      <c r="B393" s="30">
        <v>10</v>
      </c>
      <c r="C393" s="5">
        <v>1973</v>
      </c>
      <c r="D393" s="5">
        <v>5</v>
      </c>
      <c r="E393" s="28">
        <v>1.4168674</v>
      </c>
      <c r="F393" s="28">
        <v>23.61686749214648</v>
      </c>
    </row>
    <row r="394" spans="1:6" ht="12.75">
      <c r="A394" s="30" t="s">
        <v>0</v>
      </c>
      <c r="B394" s="30">
        <v>10</v>
      </c>
      <c r="C394" s="5">
        <v>1973</v>
      </c>
      <c r="D394" s="5">
        <v>6</v>
      </c>
      <c r="E394" s="28">
        <v>2.1394408</v>
      </c>
      <c r="F394" s="28">
        <v>17.73944073164564</v>
      </c>
    </row>
    <row r="395" spans="1:6" ht="12.75">
      <c r="A395" s="30" t="s">
        <v>0</v>
      </c>
      <c r="B395" s="30">
        <v>10</v>
      </c>
      <c r="C395" s="5">
        <v>1973</v>
      </c>
      <c r="D395" s="5">
        <v>7</v>
      </c>
      <c r="E395" s="28">
        <v>1.726686</v>
      </c>
      <c r="F395" s="28">
        <v>8.426686033979045</v>
      </c>
    </row>
    <row r="396" spans="1:6" ht="12.75">
      <c r="A396" s="30" t="s">
        <v>0</v>
      </c>
      <c r="B396" s="30">
        <v>10</v>
      </c>
      <c r="C396" s="5">
        <v>1973</v>
      </c>
      <c r="D396" s="5">
        <v>8</v>
      </c>
      <c r="E396" s="28">
        <v>0.8702816</v>
      </c>
      <c r="F396" s="28">
        <v>9.170281556468144</v>
      </c>
    </row>
    <row r="397" spans="1:6" ht="12.75">
      <c r="A397" s="30" t="s">
        <v>0</v>
      </c>
      <c r="B397" s="30">
        <v>10</v>
      </c>
      <c r="C397" s="5">
        <v>1973</v>
      </c>
      <c r="D397" s="5">
        <v>9</v>
      </c>
      <c r="E397" s="28">
        <v>0.29856</v>
      </c>
      <c r="F397" s="28">
        <v>8.19856000000001</v>
      </c>
    </row>
    <row r="398" spans="1:6" ht="12.75">
      <c r="A398" s="30" t="s">
        <v>0</v>
      </c>
      <c r="B398" s="30">
        <v>10</v>
      </c>
      <c r="C398" s="5">
        <v>1973</v>
      </c>
      <c r="D398" s="5">
        <v>10</v>
      </c>
      <c r="E398" s="28">
        <v>1.1654244</v>
      </c>
      <c r="F398" s="28">
        <v>6.865424364826962</v>
      </c>
    </row>
    <row r="399" spans="1:6" ht="12.75">
      <c r="A399" s="30" t="s">
        <v>0</v>
      </c>
      <c r="B399" s="30">
        <v>10</v>
      </c>
      <c r="C399" s="5">
        <v>1973</v>
      </c>
      <c r="D399" s="5">
        <v>11</v>
      </c>
      <c r="E399" s="28">
        <v>0.735042</v>
      </c>
      <c r="F399" s="28">
        <v>5.735042000000001</v>
      </c>
    </row>
    <row r="400" spans="1:6" ht="12.75">
      <c r="A400" s="30" t="s">
        <v>0</v>
      </c>
      <c r="B400" s="30">
        <v>10</v>
      </c>
      <c r="C400" s="5">
        <v>1973</v>
      </c>
      <c r="D400" s="5">
        <v>12</v>
      </c>
      <c r="E400" s="28">
        <v>1.183719</v>
      </c>
      <c r="F400" s="28">
        <v>5.4837190249009415</v>
      </c>
    </row>
    <row r="401" spans="1:6" ht="12.75">
      <c r="A401" s="30" t="s">
        <v>0</v>
      </c>
      <c r="B401" s="30">
        <v>10</v>
      </c>
      <c r="C401" s="5">
        <v>1974</v>
      </c>
      <c r="D401" s="5">
        <v>1</v>
      </c>
      <c r="E401" s="28">
        <v>1.0043088</v>
      </c>
      <c r="F401" s="28">
        <v>29.704308799999993</v>
      </c>
    </row>
    <row r="402" spans="1:6" ht="12.75">
      <c r="A402" s="30" t="s">
        <v>0</v>
      </c>
      <c r="B402" s="30">
        <v>10</v>
      </c>
      <c r="C402" s="5">
        <v>1974</v>
      </c>
      <c r="D402" s="5">
        <v>2</v>
      </c>
      <c r="E402" s="28">
        <v>0.7661278</v>
      </c>
      <c r="F402" s="28">
        <v>24.766127800000003</v>
      </c>
    </row>
    <row r="403" spans="1:6" ht="12.75">
      <c r="A403" s="30" t="s">
        <v>0</v>
      </c>
      <c r="B403" s="30">
        <v>10</v>
      </c>
      <c r="C403" s="5">
        <v>1974</v>
      </c>
      <c r="D403" s="5">
        <v>3</v>
      </c>
      <c r="E403" s="28">
        <v>2.3313494</v>
      </c>
      <c r="F403" s="28">
        <v>25.631349290198667</v>
      </c>
    </row>
    <row r="404" spans="1:6" ht="12.75">
      <c r="A404" s="30" t="s">
        <v>0</v>
      </c>
      <c r="B404" s="30">
        <v>10</v>
      </c>
      <c r="C404" s="5">
        <v>1974</v>
      </c>
      <c r="D404" s="5">
        <v>4</v>
      </c>
      <c r="E404" s="28">
        <v>1.200156</v>
      </c>
      <c r="F404" s="28">
        <v>21.0001560515694</v>
      </c>
    </row>
    <row r="405" spans="1:6" ht="12.75">
      <c r="A405" s="30" t="s">
        <v>0</v>
      </c>
      <c r="B405" s="30">
        <v>10</v>
      </c>
      <c r="C405" s="5">
        <v>1974</v>
      </c>
      <c r="D405" s="5">
        <v>5</v>
      </c>
      <c r="E405" s="28">
        <v>0.705357</v>
      </c>
      <c r="F405" s="28">
        <v>19.00535716827048</v>
      </c>
    </row>
    <row r="406" spans="1:6" ht="12.75">
      <c r="A406" s="30" t="s">
        <v>0</v>
      </c>
      <c r="B406" s="30">
        <v>10</v>
      </c>
      <c r="C406" s="5">
        <v>1974</v>
      </c>
      <c r="D406" s="5">
        <v>6</v>
      </c>
      <c r="E406" s="28">
        <v>1.6912112</v>
      </c>
      <c r="F406" s="28">
        <v>18.691211235569412</v>
      </c>
    </row>
    <row r="407" spans="1:6" ht="12.75">
      <c r="A407" s="30" t="s">
        <v>0</v>
      </c>
      <c r="B407" s="30">
        <v>10</v>
      </c>
      <c r="C407" s="5">
        <v>1974</v>
      </c>
      <c r="D407" s="5">
        <v>7</v>
      </c>
      <c r="E407" s="28">
        <v>1.0560393</v>
      </c>
      <c r="F407" s="28">
        <v>11.256039247054993</v>
      </c>
    </row>
    <row r="408" spans="1:6" ht="12.75">
      <c r="A408" s="30" t="s">
        <v>0</v>
      </c>
      <c r="B408" s="30">
        <v>10</v>
      </c>
      <c r="C408" s="5">
        <v>1974</v>
      </c>
      <c r="D408" s="5">
        <v>8</v>
      </c>
      <c r="E408" s="28">
        <v>0.5969427</v>
      </c>
      <c r="F408" s="28">
        <v>7.49694268184697</v>
      </c>
    </row>
    <row r="409" spans="1:6" ht="12.75">
      <c r="A409" s="30" t="s">
        <v>0</v>
      </c>
      <c r="B409" s="30">
        <v>10</v>
      </c>
      <c r="C409" s="5">
        <v>1974</v>
      </c>
      <c r="D409" s="5">
        <v>9</v>
      </c>
      <c r="E409" s="28">
        <v>0.405324</v>
      </c>
      <c r="F409" s="28">
        <v>4.6053240108044085</v>
      </c>
    </row>
    <row r="410" spans="1:6" ht="12.75">
      <c r="A410" s="30" t="s">
        <v>0</v>
      </c>
      <c r="B410" s="30">
        <v>10</v>
      </c>
      <c r="C410" s="5">
        <v>1974</v>
      </c>
      <c r="D410" s="5">
        <v>10</v>
      </c>
      <c r="E410" s="28">
        <v>0.3056022</v>
      </c>
      <c r="F410" s="28">
        <v>2.8056021932003445</v>
      </c>
    </row>
    <row r="411" spans="1:6" ht="12.75">
      <c r="A411" s="30" t="s">
        <v>0</v>
      </c>
      <c r="B411" s="30">
        <v>10</v>
      </c>
      <c r="C411" s="5">
        <v>1974</v>
      </c>
      <c r="D411" s="5">
        <v>11</v>
      </c>
      <c r="E411" s="28">
        <v>0.717459</v>
      </c>
      <c r="F411" s="28">
        <v>7.617459015695229</v>
      </c>
    </row>
    <row r="412" spans="1:6" ht="12.75">
      <c r="A412" s="30" t="s">
        <v>0</v>
      </c>
      <c r="B412" s="30">
        <v>10</v>
      </c>
      <c r="C412" s="5">
        <v>1974</v>
      </c>
      <c r="D412" s="5">
        <v>12</v>
      </c>
      <c r="E412" s="28">
        <v>0.327135</v>
      </c>
      <c r="F412" s="28">
        <v>5.527135000000002</v>
      </c>
    </row>
    <row r="413" spans="1:6" ht="12.75">
      <c r="A413" s="30" t="s">
        <v>0</v>
      </c>
      <c r="B413" s="30">
        <v>10</v>
      </c>
      <c r="C413" s="5">
        <v>1975</v>
      </c>
      <c r="D413" s="5">
        <v>1</v>
      </c>
      <c r="E413" s="28">
        <v>0.1564326</v>
      </c>
      <c r="F413" s="28">
        <v>11.456432559454113</v>
      </c>
    </row>
    <row r="414" spans="1:6" ht="12.75">
      <c r="A414" s="30" t="s">
        <v>0</v>
      </c>
      <c r="B414" s="30">
        <v>10</v>
      </c>
      <c r="C414" s="5">
        <v>1975</v>
      </c>
      <c r="D414" s="5">
        <v>2</v>
      </c>
      <c r="E414" s="28">
        <v>0.16653</v>
      </c>
      <c r="F414" s="28">
        <v>14.766530105559527</v>
      </c>
    </row>
    <row r="415" spans="1:6" ht="12.75">
      <c r="A415" s="30" t="s">
        <v>0</v>
      </c>
      <c r="B415" s="30">
        <v>10</v>
      </c>
      <c r="C415" s="5">
        <v>1975</v>
      </c>
      <c r="D415" s="5">
        <v>3</v>
      </c>
      <c r="E415" s="28">
        <v>0.3263002</v>
      </c>
      <c r="F415" s="28">
        <v>15.326300232504238</v>
      </c>
    </row>
    <row r="416" spans="1:6" ht="12.75">
      <c r="A416" s="30" t="s">
        <v>0</v>
      </c>
      <c r="B416" s="30">
        <v>10</v>
      </c>
      <c r="C416" s="5">
        <v>1975</v>
      </c>
      <c r="D416" s="5">
        <v>4</v>
      </c>
      <c r="E416" s="28">
        <v>0.6760636</v>
      </c>
      <c r="F416" s="28">
        <v>35.176063698914845</v>
      </c>
    </row>
    <row r="417" spans="1:6" ht="12.75">
      <c r="A417" s="30" t="s">
        <v>0</v>
      </c>
      <c r="B417" s="30">
        <v>10</v>
      </c>
      <c r="C417" s="5">
        <v>1975</v>
      </c>
      <c r="D417" s="5">
        <v>5</v>
      </c>
      <c r="E417" s="28">
        <v>2.5001644</v>
      </c>
      <c r="F417" s="28">
        <v>20.200164399999995</v>
      </c>
    </row>
    <row r="418" spans="1:6" ht="12.75">
      <c r="A418" s="30" t="s">
        <v>0</v>
      </c>
      <c r="B418" s="30">
        <v>10</v>
      </c>
      <c r="C418" s="5">
        <v>1975</v>
      </c>
      <c r="D418" s="5">
        <v>6</v>
      </c>
      <c r="E418" s="28">
        <v>0.9882626</v>
      </c>
      <c r="F418" s="28">
        <v>12.488262628104724</v>
      </c>
    </row>
    <row r="419" spans="1:6" ht="12.75">
      <c r="A419" s="30" t="s">
        <v>0</v>
      </c>
      <c r="B419" s="30">
        <v>10</v>
      </c>
      <c r="C419" s="5">
        <v>1975</v>
      </c>
      <c r="D419" s="5">
        <v>7</v>
      </c>
      <c r="E419" s="28">
        <v>0.7350042</v>
      </c>
      <c r="F419" s="28">
        <v>6.035004213614571</v>
      </c>
    </row>
    <row r="420" spans="1:6" ht="12.75">
      <c r="A420" s="30" t="s">
        <v>0</v>
      </c>
      <c r="B420" s="30">
        <v>10</v>
      </c>
      <c r="C420" s="5">
        <v>1975</v>
      </c>
      <c r="D420" s="5">
        <v>8</v>
      </c>
      <c r="E420" s="28">
        <v>0.41856</v>
      </c>
      <c r="F420" s="28">
        <v>6.718559983326215</v>
      </c>
    </row>
    <row r="421" spans="1:6" ht="12.75">
      <c r="A421" s="30" t="s">
        <v>0</v>
      </c>
      <c r="B421" s="30">
        <v>10</v>
      </c>
      <c r="C421" s="5">
        <v>1975</v>
      </c>
      <c r="D421" s="5">
        <v>9</v>
      </c>
      <c r="E421" s="28">
        <v>0.402534</v>
      </c>
      <c r="F421" s="28">
        <v>5.402534010724183</v>
      </c>
    </row>
    <row r="422" spans="1:6" ht="12.75">
      <c r="A422" s="30" t="s">
        <v>0</v>
      </c>
      <c r="B422" s="30">
        <v>10</v>
      </c>
      <c r="C422" s="5">
        <v>1975</v>
      </c>
      <c r="D422" s="5">
        <v>10</v>
      </c>
      <c r="E422" s="28">
        <v>0.2757482</v>
      </c>
      <c r="F422" s="28">
        <v>3.7757482085160023</v>
      </c>
    </row>
    <row r="423" spans="1:6" ht="12.75">
      <c r="A423" s="30" t="s">
        <v>0</v>
      </c>
      <c r="B423" s="30">
        <v>10</v>
      </c>
      <c r="C423" s="5">
        <v>1975</v>
      </c>
      <c r="D423" s="5">
        <v>11</v>
      </c>
      <c r="E423" s="28">
        <v>0.5989368</v>
      </c>
      <c r="F423" s="28">
        <v>5.398936823550621</v>
      </c>
    </row>
    <row r="424" spans="1:6" ht="12.75">
      <c r="A424" s="30" t="s">
        <v>0</v>
      </c>
      <c r="B424" s="30">
        <v>10</v>
      </c>
      <c r="C424" s="5">
        <v>1975</v>
      </c>
      <c r="D424" s="5">
        <v>12</v>
      </c>
      <c r="E424" s="28">
        <v>0.0533778</v>
      </c>
      <c r="F424" s="28">
        <v>7.35337781959978</v>
      </c>
    </row>
    <row r="425" spans="1:6" ht="12.75">
      <c r="A425" s="30" t="s">
        <v>0</v>
      </c>
      <c r="B425" s="30">
        <v>10</v>
      </c>
      <c r="C425" s="5">
        <v>1976</v>
      </c>
      <c r="D425" s="5">
        <v>1</v>
      </c>
      <c r="E425" s="28">
        <v>0.1610584</v>
      </c>
      <c r="F425" s="28">
        <v>3.7610584087244505</v>
      </c>
    </row>
    <row r="426" spans="1:6" ht="12.75">
      <c r="A426" s="30" t="s">
        <v>0</v>
      </c>
      <c r="B426" s="30">
        <v>10</v>
      </c>
      <c r="C426" s="5">
        <v>1976</v>
      </c>
      <c r="D426" s="5">
        <v>2</v>
      </c>
      <c r="E426" s="28">
        <v>0.2356628</v>
      </c>
      <c r="F426" s="28">
        <v>4.782662799999999</v>
      </c>
    </row>
    <row r="427" spans="1:6" ht="12.75">
      <c r="A427" s="30" t="s">
        <v>0</v>
      </c>
      <c r="B427" s="30">
        <v>10</v>
      </c>
      <c r="C427" s="5">
        <v>1976</v>
      </c>
      <c r="D427" s="5">
        <v>3</v>
      </c>
      <c r="E427" s="28">
        <v>0.241408</v>
      </c>
      <c r="F427" s="28">
        <v>4.251407969612689</v>
      </c>
    </row>
    <row r="428" spans="1:6" ht="12.75">
      <c r="A428" s="30" t="s">
        <v>0</v>
      </c>
      <c r="B428" s="30">
        <v>10</v>
      </c>
      <c r="C428" s="5">
        <v>1976</v>
      </c>
      <c r="D428" s="5">
        <v>4</v>
      </c>
      <c r="E428" s="28">
        <v>0.2881264</v>
      </c>
      <c r="F428" s="28">
        <v>6.917126363421386</v>
      </c>
    </row>
    <row r="429" spans="1:6" ht="12.75">
      <c r="A429" s="30" t="s">
        <v>0</v>
      </c>
      <c r="B429" s="30">
        <v>10</v>
      </c>
      <c r="C429" s="5">
        <v>1976</v>
      </c>
      <c r="D429" s="5">
        <v>5</v>
      </c>
      <c r="E429" s="28">
        <v>0.2998092</v>
      </c>
      <c r="F429" s="28">
        <v>5.015809211028198</v>
      </c>
    </row>
    <row r="430" spans="1:6" ht="12.75">
      <c r="A430" s="30" t="s">
        <v>0</v>
      </c>
      <c r="B430" s="30">
        <v>10</v>
      </c>
      <c r="C430" s="5">
        <v>1976</v>
      </c>
      <c r="D430" s="5">
        <v>6</v>
      </c>
      <c r="E430" s="28">
        <v>0.2233875</v>
      </c>
      <c r="F430" s="28">
        <v>5.023387487693331</v>
      </c>
    </row>
    <row r="431" spans="1:6" ht="12.75">
      <c r="A431" s="30" t="s">
        <v>0</v>
      </c>
      <c r="B431" s="30">
        <v>10</v>
      </c>
      <c r="C431" s="5">
        <v>1976</v>
      </c>
      <c r="D431" s="5">
        <v>7</v>
      </c>
      <c r="E431" s="28">
        <v>0.2607869</v>
      </c>
      <c r="F431" s="28">
        <v>4.760786889424394</v>
      </c>
    </row>
    <row r="432" spans="1:6" ht="12.75">
      <c r="A432" s="30" t="s">
        <v>0</v>
      </c>
      <c r="B432" s="30">
        <v>10</v>
      </c>
      <c r="C432" s="5">
        <v>1976</v>
      </c>
      <c r="D432" s="5">
        <v>8</v>
      </c>
      <c r="E432" s="28">
        <v>0.0882672</v>
      </c>
      <c r="F432" s="28">
        <v>4.3882672</v>
      </c>
    </row>
    <row r="433" spans="1:6" ht="12.75">
      <c r="A433" s="30" t="s">
        <v>0</v>
      </c>
      <c r="B433" s="30">
        <v>10</v>
      </c>
      <c r="C433" s="5">
        <v>1976</v>
      </c>
      <c r="D433" s="5">
        <v>9</v>
      </c>
      <c r="E433" s="28">
        <v>0.2262249</v>
      </c>
      <c r="F433" s="28">
        <v>3.2262248999999987</v>
      </c>
    </row>
    <row r="434" spans="1:6" ht="12.75">
      <c r="A434" s="30" t="s">
        <v>0</v>
      </c>
      <c r="B434" s="30">
        <v>10</v>
      </c>
      <c r="C434" s="5">
        <v>1976</v>
      </c>
      <c r="D434" s="5">
        <v>10</v>
      </c>
      <c r="E434" s="28">
        <v>1.161849</v>
      </c>
      <c r="F434" s="28">
        <v>7.661849000000004</v>
      </c>
    </row>
    <row r="435" spans="1:6" ht="12.75">
      <c r="A435" s="30" t="s">
        <v>0</v>
      </c>
      <c r="B435" s="30">
        <v>10</v>
      </c>
      <c r="C435" s="5">
        <v>1976</v>
      </c>
      <c r="D435" s="5">
        <v>11</v>
      </c>
      <c r="E435" s="28">
        <v>0.8221379</v>
      </c>
      <c r="F435" s="28">
        <v>16.222137899999986</v>
      </c>
    </row>
    <row r="436" spans="1:6" ht="12.75">
      <c r="A436" s="30" t="s">
        <v>0</v>
      </c>
      <c r="B436" s="30">
        <v>10</v>
      </c>
      <c r="C436" s="5">
        <v>1976</v>
      </c>
      <c r="D436" s="5">
        <v>12</v>
      </c>
      <c r="E436" s="28">
        <v>0.9034158</v>
      </c>
      <c r="F436" s="28">
        <v>36.80341596265999</v>
      </c>
    </row>
    <row r="437" spans="1:6" ht="12.75">
      <c r="A437" s="30" t="s">
        <v>0</v>
      </c>
      <c r="B437" s="30">
        <v>10</v>
      </c>
      <c r="C437" s="5">
        <v>1977</v>
      </c>
      <c r="D437" s="5">
        <v>1</v>
      </c>
      <c r="E437" s="28">
        <v>1.6766592</v>
      </c>
      <c r="F437" s="28">
        <v>26.258659199999993</v>
      </c>
    </row>
    <row r="438" spans="1:6" ht="12.75">
      <c r="A438" s="30" t="s">
        <v>0</v>
      </c>
      <c r="B438" s="30">
        <v>10</v>
      </c>
      <c r="C438" s="5">
        <v>1977</v>
      </c>
      <c r="D438" s="5">
        <v>2</v>
      </c>
      <c r="E438" s="28">
        <v>2.747419</v>
      </c>
      <c r="F438" s="28">
        <v>45.56341908997581</v>
      </c>
    </row>
    <row r="439" spans="1:6" ht="12.75">
      <c r="A439" s="30" t="s">
        <v>0</v>
      </c>
      <c r="B439" s="30">
        <v>10</v>
      </c>
      <c r="C439" s="5">
        <v>1977</v>
      </c>
      <c r="D439" s="5">
        <v>3</v>
      </c>
      <c r="E439" s="28">
        <v>1.0095488</v>
      </c>
      <c r="F439" s="28">
        <v>26.0095488</v>
      </c>
    </row>
    <row r="440" spans="1:6" ht="12.75">
      <c r="A440" s="30" t="s">
        <v>0</v>
      </c>
      <c r="B440" s="30">
        <v>10</v>
      </c>
      <c r="C440" s="5">
        <v>1977</v>
      </c>
      <c r="D440" s="5">
        <v>4</v>
      </c>
      <c r="E440" s="28">
        <v>0.857885</v>
      </c>
      <c r="F440" s="28">
        <v>18.257884955485366</v>
      </c>
    </row>
    <row r="441" spans="1:6" ht="12.75">
      <c r="A441" s="30" t="s">
        <v>0</v>
      </c>
      <c r="B441" s="30">
        <v>10</v>
      </c>
      <c r="C441" s="5">
        <v>1977</v>
      </c>
      <c r="D441" s="5">
        <v>5</v>
      </c>
      <c r="E441" s="28">
        <v>1.5854759</v>
      </c>
      <c r="F441" s="28">
        <v>15.785476041464598</v>
      </c>
    </row>
    <row r="442" spans="1:6" ht="12.75">
      <c r="A442" s="30" t="s">
        <v>0</v>
      </c>
      <c r="B442" s="30">
        <v>10</v>
      </c>
      <c r="C442" s="5">
        <v>1977</v>
      </c>
      <c r="D442" s="5">
        <v>6</v>
      </c>
      <c r="E442" s="28">
        <v>1.044954</v>
      </c>
      <c r="F442" s="28">
        <v>20.544953999999997</v>
      </c>
    </row>
    <row r="443" spans="1:6" ht="12.75">
      <c r="A443" s="30" t="s">
        <v>0</v>
      </c>
      <c r="B443" s="30">
        <v>10</v>
      </c>
      <c r="C443" s="5">
        <v>1977</v>
      </c>
      <c r="D443" s="5">
        <v>7</v>
      </c>
      <c r="E443" s="28">
        <v>1.251558</v>
      </c>
      <c r="F443" s="28">
        <v>6.651558000000001</v>
      </c>
    </row>
    <row r="444" spans="1:6" ht="12.75">
      <c r="A444" s="30" t="s">
        <v>0</v>
      </c>
      <c r="B444" s="30">
        <v>10</v>
      </c>
      <c r="C444" s="5">
        <v>1977</v>
      </c>
      <c r="D444" s="5">
        <v>8</v>
      </c>
      <c r="E444" s="28">
        <v>0.3992117</v>
      </c>
      <c r="F444" s="28">
        <v>7.299211771801957</v>
      </c>
    </row>
    <row r="445" spans="1:6" ht="12.75">
      <c r="A445" s="30" t="s">
        <v>0</v>
      </c>
      <c r="B445" s="30">
        <v>10</v>
      </c>
      <c r="C445" s="5">
        <v>1977</v>
      </c>
      <c r="D445" s="5">
        <v>9</v>
      </c>
      <c r="E445" s="28">
        <v>0.3293347</v>
      </c>
      <c r="F445" s="28">
        <v>3.4293347</v>
      </c>
    </row>
    <row r="446" spans="1:6" ht="12.75">
      <c r="A446" s="30" t="s">
        <v>0</v>
      </c>
      <c r="B446" s="30">
        <v>10</v>
      </c>
      <c r="C446" s="5">
        <v>1977</v>
      </c>
      <c r="D446" s="5">
        <v>10</v>
      </c>
      <c r="E446" s="28">
        <v>0.6116011</v>
      </c>
      <c r="F446" s="28">
        <v>11.911601099999999</v>
      </c>
    </row>
    <row r="447" spans="1:6" ht="12.75">
      <c r="A447" s="30" t="s">
        <v>0</v>
      </c>
      <c r="B447" s="30">
        <v>10</v>
      </c>
      <c r="C447" s="5">
        <v>1977</v>
      </c>
      <c r="D447" s="5">
        <v>11</v>
      </c>
      <c r="E447" s="28">
        <v>0.4617975</v>
      </c>
      <c r="F447" s="28">
        <v>3.861797490530058</v>
      </c>
    </row>
    <row r="448" spans="1:6" ht="12.75">
      <c r="A448" s="30" t="s">
        <v>0</v>
      </c>
      <c r="B448" s="30">
        <v>10</v>
      </c>
      <c r="C448" s="5">
        <v>1977</v>
      </c>
      <c r="D448" s="5">
        <v>12</v>
      </c>
      <c r="E448" s="28">
        <v>0.5292168</v>
      </c>
      <c r="F448" s="28">
        <v>28.029216680005533</v>
      </c>
    </row>
    <row r="449" spans="1:6" ht="12.75">
      <c r="A449" s="30" t="s">
        <v>0</v>
      </c>
      <c r="B449" s="30">
        <v>10</v>
      </c>
      <c r="C449" s="5">
        <v>1978</v>
      </c>
      <c r="D449" s="5">
        <v>1</v>
      </c>
      <c r="E449" s="28">
        <v>1.8863847</v>
      </c>
      <c r="F449" s="28">
        <v>21.046384653729675</v>
      </c>
    </row>
    <row r="450" spans="1:6" ht="12.75">
      <c r="A450" s="30" t="s">
        <v>0</v>
      </c>
      <c r="B450" s="30">
        <v>10</v>
      </c>
      <c r="C450" s="5">
        <v>1978</v>
      </c>
      <c r="D450" s="5">
        <v>2</v>
      </c>
      <c r="E450" s="28">
        <v>1.474968</v>
      </c>
      <c r="F450" s="28">
        <v>101.97496820967511</v>
      </c>
    </row>
    <row r="451" spans="1:6" ht="12.75">
      <c r="A451" s="30" t="s">
        <v>0</v>
      </c>
      <c r="B451" s="30">
        <v>10</v>
      </c>
      <c r="C451" s="5">
        <v>1978</v>
      </c>
      <c r="D451" s="5">
        <v>3</v>
      </c>
      <c r="E451" s="28">
        <v>1.711159</v>
      </c>
      <c r="F451" s="28">
        <v>53.71115935108139</v>
      </c>
    </row>
    <row r="452" spans="1:6" ht="12.75">
      <c r="A452" s="30" t="s">
        <v>0</v>
      </c>
      <c r="B452" s="30">
        <v>10</v>
      </c>
      <c r="C452" s="5">
        <v>1978</v>
      </c>
      <c r="D452" s="5">
        <v>4</v>
      </c>
      <c r="E452" s="28">
        <v>4.5302589</v>
      </c>
      <c r="F452" s="28">
        <v>33.93025897200078</v>
      </c>
    </row>
    <row r="453" spans="1:6" ht="12.75">
      <c r="A453" s="30" t="s">
        <v>0</v>
      </c>
      <c r="B453" s="30">
        <v>10</v>
      </c>
      <c r="C453" s="5">
        <v>1978</v>
      </c>
      <c r="D453" s="5">
        <v>5</v>
      </c>
      <c r="E453" s="28">
        <v>1.471846</v>
      </c>
      <c r="F453" s="28">
        <v>40.671845999999995</v>
      </c>
    </row>
    <row r="454" spans="1:6" ht="12.75">
      <c r="A454" s="30" t="s">
        <v>0</v>
      </c>
      <c r="B454" s="30">
        <v>10</v>
      </c>
      <c r="C454" s="5">
        <v>1978</v>
      </c>
      <c r="D454" s="5">
        <v>6</v>
      </c>
      <c r="E454" s="28">
        <v>2.728681</v>
      </c>
      <c r="F454" s="28">
        <v>14.428680971719473</v>
      </c>
    </row>
    <row r="455" spans="1:6" ht="12.75">
      <c r="A455" s="30" t="s">
        <v>0</v>
      </c>
      <c r="B455" s="30">
        <v>10</v>
      </c>
      <c r="C455" s="5">
        <v>1978</v>
      </c>
      <c r="D455" s="5">
        <v>7</v>
      </c>
      <c r="E455" s="28">
        <v>2.0264552</v>
      </c>
      <c r="F455" s="28">
        <v>6.326455178224252</v>
      </c>
    </row>
    <row r="456" spans="1:6" ht="12.75">
      <c r="A456" s="30" t="s">
        <v>0</v>
      </c>
      <c r="B456" s="30">
        <v>10</v>
      </c>
      <c r="C456" s="5">
        <v>1978</v>
      </c>
      <c r="D456" s="5">
        <v>8</v>
      </c>
      <c r="E456" s="28">
        <v>1.0747836</v>
      </c>
      <c r="F456" s="28">
        <v>4.474783582544587</v>
      </c>
    </row>
    <row r="457" spans="1:6" ht="12.75">
      <c r="A457" s="30" t="s">
        <v>0</v>
      </c>
      <c r="B457" s="30">
        <v>10</v>
      </c>
      <c r="C457" s="5">
        <v>1978</v>
      </c>
      <c r="D457" s="5">
        <v>9</v>
      </c>
      <c r="E457" s="28">
        <v>0.4193057</v>
      </c>
      <c r="F457" s="28">
        <v>4.719305711082434</v>
      </c>
    </row>
    <row r="458" spans="1:6" ht="12.75">
      <c r="A458" s="30" t="s">
        <v>0</v>
      </c>
      <c r="B458" s="30">
        <v>10</v>
      </c>
      <c r="C458" s="5">
        <v>1978</v>
      </c>
      <c r="D458" s="5">
        <v>10</v>
      </c>
      <c r="E458" s="28">
        <v>0.2955008</v>
      </c>
      <c r="F458" s="28">
        <v>2.69550079369265</v>
      </c>
    </row>
    <row r="459" spans="1:6" ht="12.75">
      <c r="A459" s="30" t="s">
        <v>0</v>
      </c>
      <c r="B459" s="30">
        <v>10</v>
      </c>
      <c r="C459" s="5">
        <v>1978</v>
      </c>
      <c r="D459" s="5">
        <v>11</v>
      </c>
      <c r="E459" s="28">
        <v>0.2400905</v>
      </c>
      <c r="F459" s="28">
        <v>1.9400904951734834</v>
      </c>
    </row>
    <row r="460" spans="1:6" ht="12.75">
      <c r="A460" s="30" t="s">
        <v>0</v>
      </c>
      <c r="B460" s="30">
        <v>10</v>
      </c>
      <c r="C460" s="5">
        <v>1978</v>
      </c>
      <c r="D460" s="5">
        <v>12</v>
      </c>
      <c r="E460" s="28">
        <v>2.583843</v>
      </c>
      <c r="F460" s="28">
        <v>47.58384267670231</v>
      </c>
    </row>
    <row r="461" spans="1:6" ht="12.75">
      <c r="A461" s="30" t="s">
        <v>0</v>
      </c>
      <c r="B461" s="30">
        <v>10</v>
      </c>
      <c r="C461" s="5">
        <v>1979</v>
      </c>
      <c r="D461" s="5">
        <v>1</v>
      </c>
      <c r="E461" s="28">
        <v>0.9575064</v>
      </c>
      <c r="F461" s="28">
        <v>98.75750688952941</v>
      </c>
    </row>
    <row r="462" spans="1:6" ht="12.75">
      <c r="A462" s="30" t="s">
        <v>0</v>
      </c>
      <c r="B462" s="30">
        <v>10</v>
      </c>
      <c r="C462" s="5">
        <v>1979</v>
      </c>
      <c r="D462" s="5">
        <v>2</v>
      </c>
      <c r="E462" s="28">
        <v>5.380607</v>
      </c>
      <c r="F462" s="28">
        <v>81.88160680584872</v>
      </c>
    </row>
    <row r="463" spans="1:6" ht="12.75">
      <c r="A463" s="30" t="s">
        <v>0</v>
      </c>
      <c r="B463" s="30">
        <v>10</v>
      </c>
      <c r="C463" s="5">
        <v>1979</v>
      </c>
      <c r="D463" s="5">
        <v>3</v>
      </c>
      <c r="E463" s="28">
        <v>4.7509917</v>
      </c>
      <c r="F463" s="28">
        <v>50.95099170000002</v>
      </c>
    </row>
    <row r="464" spans="1:6" ht="12.75">
      <c r="A464" s="30" t="s">
        <v>0</v>
      </c>
      <c r="B464" s="30">
        <v>10</v>
      </c>
      <c r="C464" s="5">
        <v>1979</v>
      </c>
      <c r="D464" s="5">
        <v>4</v>
      </c>
      <c r="E464" s="28">
        <v>2.42511</v>
      </c>
      <c r="F464" s="28">
        <v>43.62511000000004</v>
      </c>
    </row>
    <row r="465" spans="1:6" ht="12.75">
      <c r="A465" s="30" t="s">
        <v>0</v>
      </c>
      <c r="B465" s="30">
        <v>10</v>
      </c>
      <c r="C465" s="5">
        <v>1979</v>
      </c>
      <c r="D465" s="5">
        <v>5</v>
      </c>
      <c r="E465" s="28">
        <v>3.5096438</v>
      </c>
      <c r="F465" s="28">
        <v>27.20964369676687</v>
      </c>
    </row>
    <row r="466" spans="1:6" ht="12.75">
      <c r="A466" s="30" t="s">
        <v>0</v>
      </c>
      <c r="B466" s="30">
        <v>10</v>
      </c>
      <c r="C466" s="5">
        <v>1979</v>
      </c>
      <c r="D466" s="5">
        <v>6</v>
      </c>
      <c r="E466" s="28">
        <v>2.1308182</v>
      </c>
      <c r="F466" s="28">
        <v>13.530818144650954</v>
      </c>
    </row>
    <row r="467" spans="1:6" ht="12.75">
      <c r="A467" s="30" t="s">
        <v>0</v>
      </c>
      <c r="B467" s="30">
        <v>10</v>
      </c>
      <c r="C467" s="5">
        <v>1979</v>
      </c>
      <c r="D467" s="5">
        <v>7</v>
      </c>
      <c r="E467" s="28">
        <v>1.408368</v>
      </c>
      <c r="F467" s="28">
        <v>8.108368047879974</v>
      </c>
    </row>
    <row r="468" spans="1:6" ht="12.75">
      <c r="A468" s="30" t="s">
        <v>0</v>
      </c>
      <c r="B468" s="30">
        <v>10</v>
      </c>
      <c r="C468" s="5">
        <v>1979</v>
      </c>
      <c r="D468" s="5">
        <v>8</v>
      </c>
      <c r="E468" s="28">
        <v>0.8738808</v>
      </c>
      <c r="F468" s="28">
        <v>4.273880808688754</v>
      </c>
    </row>
    <row r="469" spans="1:6" ht="12.75">
      <c r="A469" s="30" t="s">
        <v>0</v>
      </c>
      <c r="B469" s="30">
        <v>10</v>
      </c>
      <c r="C469" s="5">
        <v>1979</v>
      </c>
      <c r="D469" s="5">
        <v>9</v>
      </c>
      <c r="E469" s="28">
        <v>0.46478</v>
      </c>
      <c r="F469" s="28">
        <v>5.8647799882441225</v>
      </c>
    </row>
    <row r="470" spans="1:6" ht="12.75">
      <c r="A470" s="30" t="s">
        <v>0</v>
      </c>
      <c r="B470" s="30">
        <v>10</v>
      </c>
      <c r="C470" s="5">
        <v>1979</v>
      </c>
      <c r="D470" s="5">
        <v>10</v>
      </c>
      <c r="E470" s="28">
        <v>1.661758</v>
      </c>
      <c r="F470" s="28">
        <v>7.661757987316405</v>
      </c>
    </row>
    <row r="471" spans="1:6" ht="12.75">
      <c r="A471" s="30" t="s">
        <v>0</v>
      </c>
      <c r="B471" s="30">
        <v>10</v>
      </c>
      <c r="C471" s="5">
        <v>1979</v>
      </c>
      <c r="D471" s="5">
        <v>11</v>
      </c>
      <c r="E471" s="28">
        <v>1.1556498</v>
      </c>
      <c r="F471" s="28">
        <v>13.355649823919423</v>
      </c>
    </row>
    <row r="472" spans="1:6" ht="12.75">
      <c r="A472" s="30" t="s">
        <v>0</v>
      </c>
      <c r="B472" s="30">
        <v>10</v>
      </c>
      <c r="C472" s="5">
        <v>1979</v>
      </c>
      <c r="D472" s="5">
        <v>12</v>
      </c>
      <c r="E472" s="28">
        <v>1.6333008</v>
      </c>
      <c r="F472" s="28">
        <v>13.3333007551947</v>
      </c>
    </row>
    <row r="473" spans="1:6" ht="12.75">
      <c r="A473" s="30" t="s">
        <v>0</v>
      </c>
      <c r="B473" s="30">
        <v>10</v>
      </c>
      <c r="C473" s="5">
        <v>1980</v>
      </c>
      <c r="D473" s="5">
        <v>1</v>
      </c>
      <c r="E473" s="28">
        <v>0.733947</v>
      </c>
      <c r="F473" s="28">
        <v>10.281946999999995</v>
      </c>
    </row>
    <row r="474" spans="1:6" ht="12.75">
      <c r="A474" s="30" t="s">
        <v>0</v>
      </c>
      <c r="B474" s="30">
        <v>10</v>
      </c>
      <c r="C474" s="5">
        <v>1980</v>
      </c>
      <c r="D474" s="5">
        <v>2</v>
      </c>
      <c r="E474" s="28">
        <v>0.0126243</v>
      </c>
      <c r="F474" s="28">
        <v>20.512624300000006</v>
      </c>
    </row>
    <row r="475" spans="1:6" ht="12.75">
      <c r="A475" s="30" t="s">
        <v>0</v>
      </c>
      <c r="B475" s="30">
        <v>10</v>
      </c>
      <c r="C475" s="5">
        <v>1980</v>
      </c>
      <c r="D475" s="5">
        <v>3</v>
      </c>
      <c r="E475" s="28">
        <v>0.4847715</v>
      </c>
      <c r="F475" s="28">
        <v>32.08477157681426</v>
      </c>
    </row>
    <row r="476" spans="1:6" ht="12.75">
      <c r="A476" s="30" t="s">
        <v>0</v>
      </c>
      <c r="B476" s="30">
        <v>10</v>
      </c>
      <c r="C476" s="5">
        <v>1980</v>
      </c>
      <c r="D476" s="5">
        <v>4</v>
      </c>
      <c r="E476" s="28">
        <v>0.086391</v>
      </c>
      <c r="F476" s="28">
        <v>23.986391000000012</v>
      </c>
    </row>
    <row r="477" spans="1:6" ht="12.75">
      <c r="A477" s="30" t="s">
        <v>0</v>
      </c>
      <c r="B477" s="30">
        <v>10</v>
      </c>
      <c r="C477" s="5">
        <v>1980</v>
      </c>
      <c r="D477" s="5">
        <v>5</v>
      </c>
      <c r="E477" s="28">
        <v>0.5024974</v>
      </c>
      <c r="F477" s="28">
        <v>30.4024974</v>
      </c>
    </row>
    <row r="478" spans="1:6" ht="12.75">
      <c r="A478" s="30" t="s">
        <v>0</v>
      </c>
      <c r="B478" s="30">
        <v>10</v>
      </c>
      <c r="C478" s="5">
        <v>1980</v>
      </c>
      <c r="D478" s="5">
        <v>6</v>
      </c>
      <c r="E478" s="28">
        <v>0.2971319</v>
      </c>
      <c r="F478" s="28">
        <v>23.397131900000012</v>
      </c>
    </row>
    <row r="479" spans="1:6" ht="12.75">
      <c r="A479" s="30" t="s">
        <v>0</v>
      </c>
      <c r="B479" s="30">
        <v>10</v>
      </c>
      <c r="C479" s="5">
        <v>1980</v>
      </c>
      <c r="D479" s="5">
        <v>7</v>
      </c>
      <c r="E479" s="28">
        <v>1.2052276</v>
      </c>
      <c r="F479" s="28">
        <v>5.105227599999999</v>
      </c>
    </row>
    <row r="480" spans="1:6" ht="12.75">
      <c r="A480" s="30" t="s">
        <v>0</v>
      </c>
      <c r="B480" s="30">
        <v>10</v>
      </c>
      <c r="C480" s="5">
        <v>1980</v>
      </c>
      <c r="D480" s="5">
        <v>8</v>
      </c>
      <c r="E480" s="28">
        <v>0.5864784</v>
      </c>
      <c r="F480" s="28">
        <v>4.88647838918946</v>
      </c>
    </row>
    <row r="481" spans="1:6" ht="12.75">
      <c r="A481" s="30" t="s">
        <v>0</v>
      </c>
      <c r="B481" s="30">
        <v>10</v>
      </c>
      <c r="C481" s="5">
        <v>1980</v>
      </c>
      <c r="D481" s="5">
        <v>9</v>
      </c>
      <c r="E481" s="28">
        <v>0.3416572</v>
      </c>
      <c r="F481" s="28">
        <v>3.741657218175579</v>
      </c>
    </row>
    <row r="482" spans="1:6" ht="12.75">
      <c r="A482" s="30" t="s">
        <v>0</v>
      </c>
      <c r="B482" s="30">
        <v>10</v>
      </c>
      <c r="C482" s="5">
        <v>1980</v>
      </c>
      <c r="D482" s="5">
        <v>10</v>
      </c>
      <c r="E482" s="28">
        <v>0.5570474</v>
      </c>
      <c r="F482" s="28">
        <v>3.0570474097583937</v>
      </c>
    </row>
    <row r="483" spans="1:6" ht="12.75">
      <c r="A483" s="30" t="s">
        <v>0</v>
      </c>
      <c r="B483" s="30">
        <v>10</v>
      </c>
      <c r="C483" s="5">
        <v>1980</v>
      </c>
      <c r="D483" s="5">
        <v>11</v>
      </c>
      <c r="E483" s="28">
        <v>0.677787</v>
      </c>
      <c r="F483" s="28">
        <v>5.677786973612613</v>
      </c>
    </row>
    <row r="484" spans="1:6" ht="12.75">
      <c r="A484" s="30" t="s">
        <v>0</v>
      </c>
      <c r="B484" s="30">
        <v>10</v>
      </c>
      <c r="C484" s="5">
        <v>1980</v>
      </c>
      <c r="D484" s="5">
        <v>12</v>
      </c>
      <c r="E484" s="28">
        <v>0.135285</v>
      </c>
      <c r="F484" s="28">
        <v>6.735285016738108</v>
      </c>
    </row>
    <row r="485" spans="1:6" ht="12.75">
      <c r="A485" s="30" t="s">
        <v>0</v>
      </c>
      <c r="B485" s="30">
        <v>10</v>
      </c>
      <c r="C485" s="5">
        <v>1981</v>
      </c>
      <c r="D485" s="5">
        <v>1</v>
      </c>
      <c r="E485" s="28">
        <v>0.1236064</v>
      </c>
      <c r="F485" s="28">
        <v>6.923606364003421</v>
      </c>
    </row>
    <row r="486" spans="1:6" ht="12.75">
      <c r="A486" s="30" t="s">
        <v>0</v>
      </c>
      <c r="B486" s="30">
        <v>10</v>
      </c>
      <c r="C486" s="5">
        <v>1981</v>
      </c>
      <c r="D486" s="5">
        <v>2</v>
      </c>
      <c r="E486" s="28">
        <v>0.35802</v>
      </c>
      <c r="F486" s="28">
        <v>6.158019985632757</v>
      </c>
    </row>
    <row r="487" spans="1:6" ht="12.75">
      <c r="A487" s="30" t="s">
        <v>0</v>
      </c>
      <c r="B487" s="30">
        <v>10</v>
      </c>
      <c r="C487" s="5">
        <v>1981</v>
      </c>
      <c r="D487" s="5">
        <v>3</v>
      </c>
      <c r="E487" s="28">
        <v>0.536121</v>
      </c>
      <c r="F487" s="28">
        <v>10.821120977012177</v>
      </c>
    </row>
    <row r="488" spans="1:6" ht="12.75">
      <c r="A488" s="30" t="s">
        <v>0</v>
      </c>
      <c r="B488" s="30">
        <v>10</v>
      </c>
      <c r="C488" s="5">
        <v>1981</v>
      </c>
      <c r="D488" s="5">
        <v>4</v>
      </c>
      <c r="E488" s="28">
        <v>0.7831684</v>
      </c>
      <c r="F488" s="28">
        <v>18.183168497660702</v>
      </c>
    </row>
    <row r="489" spans="1:6" ht="12.75">
      <c r="A489" s="30" t="s">
        <v>0</v>
      </c>
      <c r="B489" s="30">
        <v>10</v>
      </c>
      <c r="C489" s="5">
        <v>1981</v>
      </c>
      <c r="D489" s="5">
        <v>5</v>
      </c>
      <c r="E489" s="28">
        <v>0.565563</v>
      </c>
      <c r="F489" s="28">
        <v>14.965563034521804</v>
      </c>
    </row>
    <row r="490" spans="1:6" ht="12.75">
      <c r="A490" s="30" t="s">
        <v>0</v>
      </c>
      <c r="B490" s="30">
        <v>10</v>
      </c>
      <c r="C490" s="5">
        <v>1981</v>
      </c>
      <c r="D490" s="5">
        <v>6</v>
      </c>
      <c r="E490" s="28">
        <v>0.7895008</v>
      </c>
      <c r="F490" s="28">
        <v>5.989500813106859</v>
      </c>
    </row>
    <row r="491" spans="1:6" ht="12.75">
      <c r="A491" s="30" t="s">
        <v>0</v>
      </c>
      <c r="B491" s="30">
        <v>10</v>
      </c>
      <c r="C491" s="5">
        <v>1981</v>
      </c>
      <c r="D491" s="5">
        <v>7</v>
      </c>
      <c r="E491" s="28">
        <v>0.5126319</v>
      </c>
      <c r="F491" s="28">
        <v>3.712631916475288</v>
      </c>
    </row>
    <row r="492" spans="1:6" ht="12.75">
      <c r="A492" s="30" t="s">
        <v>0</v>
      </c>
      <c r="B492" s="30">
        <v>10</v>
      </c>
      <c r="C492" s="5">
        <v>1981</v>
      </c>
      <c r="D492" s="5">
        <v>8</v>
      </c>
      <c r="E492" s="28">
        <v>0.30894</v>
      </c>
      <c r="F492" s="28">
        <v>3.1089399779754867</v>
      </c>
    </row>
    <row r="493" spans="1:6" ht="12.75">
      <c r="A493" s="30" t="s">
        <v>0</v>
      </c>
      <c r="B493" s="30">
        <v>10</v>
      </c>
      <c r="C493" s="5">
        <v>1981</v>
      </c>
      <c r="D493" s="5">
        <v>9</v>
      </c>
      <c r="E493" s="28">
        <v>0.3518306</v>
      </c>
      <c r="F493" s="28">
        <v>2.251830604799518</v>
      </c>
    </row>
    <row r="494" spans="1:6" ht="12.75">
      <c r="A494" s="30" t="s">
        <v>0</v>
      </c>
      <c r="B494" s="30">
        <v>10</v>
      </c>
      <c r="C494" s="5">
        <v>1981</v>
      </c>
      <c r="D494" s="5">
        <v>10</v>
      </c>
      <c r="E494" s="28">
        <v>0.212888</v>
      </c>
      <c r="F494" s="28">
        <v>1.912887995317443</v>
      </c>
    </row>
    <row r="495" spans="1:6" ht="12.75">
      <c r="A495" s="30" t="s">
        <v>0</v>
      </c>
      <c r="B495" s="30">
        <v>10</v>
      </c>
      <c r="C495" s="5">
        <v>1981</v>
      </c>
      <c r="D495" s="5">
        <v>11</v>
      </c>
      <c r="E495" s="28">
        <v>0.1668695</v>
      </c>
      <c r="F495" s="28">
        <v>0.966869493620725</v>
      </c>
    </row>
    <row r="496" spans="1:6" ht="12.75">
      <c r="A496" s="30" t="s">
        <v>0</v>
      </c>
      <c r="B496" s="30">
        <v>10</v>
      </c>
      <c r="C496" s="5">
        <v>1981</v>
      </c>
      <c r="D496" s="5">
        <v>12</v>
      </c>
      <c r="E496" s="28">
        <v>2.7638845</v>
      </c>
      <c r="F496" s="28">
        <v>87.66388391828526</v>
      </c>
    </row>
    <row r="497" spans="1:6" ht="12.75">
      <c r="A497" s="30" t="s">
        <v>0</v>
      </c>
      <c r="B497" s="30">
        <v>10</v>
      </c>
      <c r="C497" s="5">
        <v>1982</v>
      </c>
      <c r="D497" s="5">
        <v>1</v>
      </c>
      <c r="E497" s="28">
        <v>0.9620188</v>
      </c>
      <c r="F497" s="28">
        <v>34.762018800000014</v>
      </c>
    </row>
    <row r="498" spans="1:6" ht="12.75">
      <c r="A498" s="30" t="s">
        <v>0</v>
      </c>
      <c r="B498" s="30">
        <v>10</v>
      </c>
      <c r="C498" s="5">
        <v>1982</v>
      </c>
      <c r="D498" s="5">
        <v>2</v>
      </c>
      <c r="E498" s="28">
        <v>2.0957068</v>
      </c>
      <c r="F498" s="28">
        <v>11.495706799999999</v>
      </c>
    </row>
    <row r="499" spans="1:6" ht="12.75">
      <c r="A499" s="30" t="s">
        <v>0</v>
      </c>
      <c r="B499" s="30">
        <v>10</v>
      </c>
      <c r="C499" s="5">
        <v>1982</v>
      </c>
      <c r="D499" s="5">
        <v>3</v>
      </c>
      <c r="E499" s="28">
        <v>1.4755813</v>
      </c>
      <c r="F499" s="28">
        <v>10.57558132314766</v>
      </c>
    </row>
    <row r="500" spans="1:6" ht="12.75">
      <c r="A500" s="30" t="s">
        <v>0</v>
      </c>
      <c r="B500" s="30">
        <v>10</v>
      </c>
      <c r="C500" s="5">
        <v>1982</v>
      </c>
      <c r="D500" s="5">
        <v>4</v>
      </c>
      <c r="E500" s="28">
        <v>0.8825856</v>
      </c>
      <c r="F500" s="28">
        <v>10.982585645139304</v>
      </c>
    </row>
    <row r="501" spans="1:6" ht="12.75">
      <c r="A501" s="30" t="s">
        <v>0</v>
      </c>
      <c r="B501" s="30">
        <v>10</v>
      </c>
      <c r="C501" s="5">
        <v>1982</v>
      </c>
      <c r="D501" s="5">
        <v>5</v>
      </c>
      <c r="E501" s="28">
        <v>1.281973</v>
      </c>
      <c r="F501" s="28">
        <v>7.981973000000002</v>
      </c>
    </row>
    <row r="502" spans="1:6" ht="12.75">
      <c r="A502" s="30" t="s">
        <v>0</v>
      </c>
      <c r="B502" s="30">
        <v>10</v>
      </c>
      <c r="C502" s="5">
        <v>1982</v>
      </c>
      <c r="D502" s="5">
        <v>6</v>
      </c>
      <c r="E502" s="28">
        <v>0.885316</v>
      </c>
      <c r="F502" s="28">
        <v>6.785315970024284</v>
      </c>
    </row>
    <row r="503" spans="1:6" ht="12.75">
      <c r="A503" s="30" t="s">
        <v>0</v>
      </c>
      <c r="B503" s="30">
        <v>10</v>
      </c>
      <c r="C503" s="5">
        <v>1982</v>
      </c>
      <c r="D503" s="5">
        <v>7</v>
      </c>
      <c r="E503" s="28">
        <v>0.446795</v>
      </c>
      <c r="F503" s="28">
        <v>5.5467949611458724</v>
      </c>
    </row>
    <row r="504" spans="1:6" ht="12.75">
      <c r="A504" s="30" t="s">
        <v>0</v>
      </c>
      <c r="B504" s="30">
        <v>10</v>
      </c>
      <c r="C504" s="5">
        <v>1982</v>
      </c>
      <c r="D504" s="5">
        <v>8</v>
      </c>
      <c r="E504" s="28">
        <v>0.1831456</v>
      </c>
      <c r="F504" s="28">
        <v>4.283145599999997</v>
      </c>
    </row>
    <row r="505" spans="1:6" ht="12.75">
      <c r="A505" s="30" t="s">
        <v>0</v>
      </c>
      <c r="B505" s="30">
        <v>10</v>
      </c>
      <c r="C505" s="5">
        <v>1982</v>
      </c>
      <c r="D505" s="5">
        <v>9</v>
      </c>
      <c r="E505" s="28">
        <v>0.4370186</v>
      </c>
      <c r="F505" s="28">
        <v>3.5370185923750004</v>
      </c>
    </row>
    <row r="506" spans="1:6" ht="12.75">
      <c r="A506" s="30" t="s">
        <v>0</v>
      </c>
      <c r="B506" s="30">
        <v>10</v>
      </c>
      <c r="C506" s="5">
        <v>1982</v>
      </c>
      <c r="D506" s="5">
        <v>10</v>
      </c>
      <c r="E506" s="28">
        <v>0.8345376</v>
      </c>
      <c r="F506" s="28">
        <v>3.9345375879652202</v>
      </c>
    </row>
    <row r="507" spans="1:6" ht="12.75">
      <c r="A507" s="30" t="s">
        <v>0</v>
      </c>
      <c r="B507" s="30">
        <v>10</v>
      </c>
      <c r="C507" s="5">
        <v>1982</v>
      </c>
      <c r="D507" s="5">
        <v>11</v>
      </c>
      <c r="E507" s="28">
        <v>1.6927638</v>
      </c>
      <c r="F507" s="28">
        <v>14.692763829538126</v>
      </c>
    </row>
    <row r="508" spans="1:6" ht="12.75">
      <c r="A508" s="30" t="s">
        <v>0</v>
      </c>
      <c r="B508" s="30">
        <v>10</v>
      </c>
      <c r="C508" s="5">
        <v>1982</v>
      </c>
      <c r="D508" s="5">
        <v>12</v>
      </c>
      <c r="E508" s="28">
        <v>0.9739972</v>
      </c>
      <c r="F508" s="28">
        <v>34.17399719999999</v>
      </c>
    </row>
    <row r="509" spans="1:6" ht="12.75">
      <c r="A509" s="30" t="s">
        <v>0</v>
      </c>
      <c r="B509" s="30">
        <v>10</v>
      </c>
      <c r="C509" s="5">
        <v>1983</v>
      </c>
      <c r="D509" s="5">
        <v>1</v>
      </c>
      <c r="E509" s="28">
        <v>0.781302</v>
      </c>
      <c r="F509" s="28">
        <v>8.081301980473187</v>
      </c>
    </row>
    <row r="510" spans="1:6" ht="12.75">
      <c r="A510" s="30" t="s">
        <v>0</v>
      </c>
      <c r="B510" s="30">
        <v>10</v>
      </c>
      <c r="C510" s="5">
        <v>1983</v>
      </c>
      <c r="D510" s="5">
        <v>2</v>
      </c>
      <c r="E510" s="28">
        <v>0.6377497</v>
      </c>
      <c r="F510" s="28">
        <v>8.541749719486877</v>
      </c>
    </row>
    <row r="511" spans="1:6" ht="12.75">
      <c r="A511" s="30" t="s">
        <v>0</v>
      </c>
      <c r="B511" s="30">
        <v>10</v>
      </c>
      <c r="C511" s="5">
        <v>1983</v>
      </c>
      <c r="D511" s="5">
        <v>3</v>
      </c>
      <c r="E511" s="28">
        <v>0.4495281</v>
      </c>
      <c r="F511" s="28">
        <v>10.849528100000011</v>
      </c>
    </row>
    <row r="512" spans="1:6" ht="12.75">
      <c r="A512" s="30" t="s">
        <v>0</v>
      </c>
      <c r="B512" s="30">
        <v>10</v>
      </c>
      <c r="C512" s="5">
        <v>1983</v>
      </c>
      <c r="D512" s="5">
        <v>4</v>
      </c>
      <c r="E512" s="28">
        <v>1.4986608</v>
      </c>
      <c r="F512" s="28">
        <v>21.798660654327296</v>
      </c>
    </row>
    <row r="513" spans="1:6" ht="12.75">
      <c r="A513" s="30" t="s">
        <v>0</v>
      </c>
      <c r="B513" s="30">
        <v>10</v>
      </c>
      <c r="C513" s="5">
        <v>1983</v>
      </c>
      <c r="D513" s="5">
        <v>5</v>
      </c>
      <c r="E513" s="28">
        <v>1.096531</v>
      </c>
      <c r="F513" s="28">
        <v>16.736530963272422</v>
      </c>
    </row>
    <row r="514" spans="1:6" ht="12.75">
      <c r="A514" s="30" t="s">
        <v>0</v>
      </c>
      <c r="B514" s="30">
        <v>10</v>
      </c>
      <c r="C514" s="5">
        <v>1983</v>
      </c>
      <c r="D514" s="5">
        <v>6</v>
      </c>
      <c r="E514" s="28">
        <v>1.2528376</v>
      </c>
      <c r="F514" s="28">
        <v>6.552837600000003</v>
      </c>
    </row>
    <row r="515" spans="1:6" ht="12.75">
      <c r="A515" s="30" t="s">
        <v>0</v>
      </c>
      <c r="B515" s="30">
        <v>10</v>
      </c>
      <c r="C515" s="5">
        <v>1983</v>
      </c>
      <c r="D515" s="5">
        <v>7</v>
      </c>
      <c r="E515" s="28">
        <v>0.8314566</v>
      </c>
      <c r="F515" s="28">
        <v>5.231456599999997</v>
      </c>
    </row>
    <row r="516" spans="1:6" ht="12.75">
      <c r="A516" s="30" t="s">
        <v>0</v>
      </c>
      <c r="B516" s="30">
        <v>10</v>
      </c>
      <c r="C516" s="5">
        <v>1983</v>
      </c>
      <c r="D516" s="5">
        <v>8</v>
      </c>
      <c r="E516" s="28">
        <v>1.1841256</v>
      </c>
      <c r="F516" s="28">
        <v>4.384125615731819</v>
      </c>
    </row>
    <row r="517" spans="1:6" ht="12.75">
      <c r="A517" s="30" t="s">
        <v>0</v>
      </c>
      <c r="B517" s="30">
        <v>10</v>
      </c>
      <c r="C517" s="5">
        <v>1983</v>
      </c>
      <c r="D517" s="5">
        <v>9</v>
      </c>
      <c r="E517" s="28">
        <v>0.5118141</v>
      </c>
      <c r="F517" s="28">
        <v>5.1118140756202095</v>
      </c>
    </row>
    <row r="518" spans="1:6" ht="12.75">
      <c r="A518" s="30" t="s">
        <v>0</v>
      </c>
      <c r="B518" s="30">
        <v>10</v>
      </c>
      <c r="C518" s="5">
        <v>1983</v>
      </c>
      <c r="D518" s="5">
        <v>10</v>
      </c>
      <c r="E518" s="28">
        <v>0.5401206</v>
      </c>
      <c r="F518" s="28">
        <v>0.7401206021169767</v>
      </c>
    </row>
    <row r="519" spans="1:6" ht="12.75">
      <c r="A519" s="30" t="s">
        <v>0</v>
      </c>
      <c r="B519" s="30">
        <v>10</v>
      </c>
      <c r="C519" s="5">
        <v>1983</v>
      </c>
      <c r="D519" s="5">
        <v>11</v>
      </c>
      <c r="E519" s="28">
        <v>0.639147</v>
      </c>
      <c r="F519" s="28">
        <v>3.53914698233796</v>
      </c>
    </row>
    <row r="520" spans="1:6" ht="12.75">
      <c r="A520" s="30" t="s">
        <v>0</v>
      </c>
      <c r="B520" s="30">
        <v>10</v>
      </c>
      <c r="C520" s="5">
        <v>1983</v>
      </c>
      <c r="D520" s="5">
        <v>12</v>
      </c>
      <c r="E520" s="28">
        <v>1.187466</v>
      </c>
      <c r="F520" s="28">
        <v>16.787465959570063</v>
      </c>
    </row>
    <row r="521" spans="1:6" ht="12.75">
      <c r="A521" s="30" t="s">
        <v>0</v>
      </c>
      <c r="B521" s="30">
        <v>10</v>
      </c>
      <c r="C521" s="5">
        <v>1984</v>
      </c>
      <c r="D521" s="5">
        <v>1</v>
      </c>
      <c r="E521" s="28">
        <v>0.623931</v>
      </c>
      <c r="F521" s="28">
        <v>8.938930999999995</v>
      </c>
    </row>
    <row r="522" spans="1:6" ht="12.75">
      <c r="A522" s="30" t="s">
        <v>0</v>
      </c>
      <c r="B522" s="30">
        <v>10</v>
      </c>
      <c r="C522" s="5">
        <v>1984</v>
      </c>
      <c r="D522" s="5">
        <v>2</v>
      </c>
      <c r="E522" s="28">
        <v>0.5899946</v>
      </c>
      <c r="F522" s="28">
        <v>8.94299461955328</v>
      </c>
    </row>
    <row r="523" spans="1:6" ht="12.75">
      <c r="A523" s="30" t="s">
        <v>0</v>
      </c>
      <c r="B523" s="30">
        <v>10</v>
      </c>
      <c r="C523" s="5">
        <v>1984</v>
      </c>
      <c r="D523" s="5">
        <v>3</v>
      </c>
      <c r="E523" s="28">
        <v>0.3447378</v>
      </c>
      <c r="F523" s="28">
        <v>25.744737742548256</v>
      </c>
    </row>
    <row r="524" spans="1:6" ht="12.75">
      <c r="A524" s="30" t="s">
        <v>0</v>
      </c>
      <c r="B524" s="30">
        <v>10</v>
      </c>
      <c r="C524" s="5">
        <v>1984</v>
      </c>
      <c r="D524" s="5">
        <v>4</v>
      </c>
      <c r="E524" s="28">
        <v>0.7296579</v>
      </c>
      <c r="F524" s="28">
        <v>12.036657849164465</v>
      </c>
    </row>
    <row r="525" spans="1:6" ht="12.75">
      <c r="A525" s="30" t="s">
        <v>0</v>
      </c>
      <c r="B525" s="30">
        <v>10</v>
      </c>
      <c r="C525" s="5">
        <v>1984</v>
      </c>
      <c r="D525" s="5">
        <v>5</v>
      </c>
      <c r="E525" s="28">
        <v>0.3828755</v>
      </c>
      <c r="F525" s="28">
        <v>24.582875499999997</v>
      </c>
    </row>
    <row r="526" spans="1:6" ht="12.75">
      <c r="A526" s="30" t="s">
        <v>0</v>
      </c>
      <c r="B526" s="30">
        <v>10</v>
      </c>
      <c r="C526" s="5">
        <v>1984</v>
      </c>
      <c r="D526" s="5">
        <v>6</v>
      </c>
      <c r="E526" s="28">
        <v>1.107778</v>
      </c>
      <c r="F526" s="28">
        <v>17.194778073428264</v>
      </c>
    </row>
    <row r="527" spans="1:6" ht="12.75">
      <c r="A527" s="30" t="s">
        <v>0</v>
      </c>
      <c r="B527" s="30">
        <v>10</v>
      </c>
      <c r="C527" s="5">
        <v>1984</v>
      </c>
      <c r="D527" s="5">
        <v>7</v>
      </c>
      <c r="E527" s="28">
        <v>1.0702575</v>
      </c>
      <c r="F527" s="28">
        <v>4.970257520320929</v>
      </c>
    </row>
    <row r="528" spans="1:6" ht="12.75">
      <c r="A528" s="30" t="s">
        <v>0</v>
      </c>
      <c r="B528" s="30">
        <v>10</v>
      </c>
      <c r="C528" s="5">
        <v>1984</v>
      </c>
      <c r="D528" s="5">
        <v>8</v>
      </c>
      <c r="E528" s="28">
        <v>0.5429856</v>
      </c>
      <c r="F528" s="28">
        <v>3.4429856151194014</v>
      </c>
    </row>
    <row r="529" spans="1:6" ht="12.75">
      <c r="A529" s="30" t="s">
        <v>0</v>
      </c>
      <c r="B529" s="30">
        <v>10</v>
      </c>
      <c r="C529" s="5">
        <v>1984</v>
      </c>
      <c r="D529" s="5">
        <v>9</v>
      </c>
      <c r="E529" s="28">
        <v>0.2823486</v>
      </c>
      <c r="F529" s="28">
        <v>2.3823485999999994</v>
      </c>
    </row>
    <row r="530" spans="1:6" ht="12.75">
      <c r="A530" s="30" t="s">
        <v>0</v>
      </c>
      <c r="B530" s="30">
        <v>10</v>
      </c>
      <c r="C530" s="5">
        <v>1984</v>
      </c>
      <c r="D530" s="5">
        <v>10</v>
      </c>
      <c r="E530" s="28">
        <v>0.459008</v>
      </c>
      <c r="F530" s="28">
        <v>4.55900798273629</v>
      </c>
    </row>
    <row r="531" spans="1:6" ht="12.75">
      <c r="A531" s="30" t="s">
        <v>0</v>
      </c>
      <c r="B531" s="30">
        <v>10</v>
      </c>
      <c r="C531" s="5">
        <v>1984</v>
      </c>
      <c r="D531" s="5">
        <v>11</v>
      </c>
      <c r="E531" s="28">
        <v>1.3441166</v>
      </c>
      <c r="F531" s="28">
        <v>49.344116600000056</v>
      </c>
    </row>
    <row r="532" spans="1:6" ht="12.75">
      <c r="A532" s="30" t="s">
        <v>0</v>
      </c>
      <c r="B532" s="30">
        <v>10</v>
      </c>
      <c r="C532" s="5">
        <v>1984</v>
      </c>
      <c r="D532" s="5">
        <v>12</v>
      </c>
      <c r="E532" s="28">
        <v>0.7308756</v>
      </c>
      <c r="F532" s="28">
        <v>11.035875573414238</v>
      </c>
    </row>
    <row r="533" spans="1:6" ht="12.75">
      <c r="A533" s="30" t="s">
        <v>0</v>
      </c>
      <c r="B533" s="30">
        <v>10</v>
      </c>
      <c r="C533" s="5">
        <v>1985</v>
      </c>
      <c r="D533" s="5">
        <v>1</v>
      </c>
      <c r="E533" s="28">
        <v>0.8870448</v>
      </c>
      <c r="F533" s="28">
        <v>12.721044644416391</v>
      </c>
    </row>
    <row r="534" spans="1:6" ht="12.75">
      <c r="A534" s="30" t="s">
        <v>0</v>
      </c>
      <c r="B534" s="30">
        <v>10</v>
      </c>
      <c r="C534" s="5">
        <v>1985</v>
      </c>
      <c r="D534" s="5">
        <v>2</v>
      </c>
      <c r="E534" s="28">
        <v>1.0972398</v>
      </c>
      <c r="F534" s="28">
        <v>70.49723965801108</v>
      </c>
    </row>
    <row r="535" spans="1:6" ht="12.75">
      <c r="A535" s="30" t="s">
        <v>0</v>
      </c>
      <c r="B535" s="30">
        <v>10</v>
      </c>
      <c r="C535" s="5">
        <v>1985</v>
      </c>
      <c r="D535" s="5">
        <v>3</v>
      </c>
      <c r="E535" s="28">
        <v>3.3445529</v>
      </c>
      <c r="F535" s="28">
        <v>26.54455284987693</v>
      </c>
    </row>
    <row r="536" spans="1:6" ht="12.75">
      <c r="A536" s="30" t="s">
        <v>0</v>
      </c>
      <c r="B536" s="30">
        <v>10</v>
      </c>
      <c r="C536" s="5">
        <v>1985</v>
      </c>
      <c r="D536" s="5">
        <v>4</v>
      </c>
      <c r="E536" s="28">
        <v>2.2917904</v>
      </c>
      <c r="F536" s="28">
        <v>46.49179030873998</v>
      </c>
    </row>
    <row r="537" spans="1:6" ht="12.75">
      <c r="A537" s="30" t="s">
        <v>0</v>
      </c>
      <c r="B537" s="30">
        <v>10</v>
      </c>
      <c r="C537" s="5">
        <v>1985</v>
      </c>
      <c r="D537" s="5">
        <v>5</v>
      </c>
      <c r="E537" s="28">
        <v>3.2345684</v>
      </c>
      <c r="F537" s="28">
        <v>16.7345684314682</v>
      </c>
    </row>
    <row r="538" spans="1:6" ht="12.75">
      <c r="A538" s="30" t="s">
        <v>0</v>
      </c>
      <c r="B538" s="30">
        <v>10</v>
      </c>
      <c r="C538" s="5">
        <v>1985</v>
      </c>
      <c r="D538" s="5">
        <v>6</v>
      </c>
      <c r="E538" s="28">
        <v>2.1961907</v>
      </c>
      <c r="F538" s="28">
        <v>11.996190724218641</v>
      </c>
    </row>
    <row r="539" spans="1:6" ht="12.75">
      <c r="A539" s="30" t="s">
        <v>0</v>
      </c>
      <c r="B539" s="30">
        <v>10</v>
      </c>
      <c r="C539" s="5">
        <v>1985</v>
      </c>
      <c r="D539" s="5">
        <v>7</v>
      </c>
      <c r="E539" s="28">
        <v>1.6887528</v>
      </c>
      <c r="F539" s="28">
        <v>4.988752791641477</v>
      </c>
    </row>
    <row r="540" spans="1:6" ht="12.75">
      <c r="A540" s="30" t="s">
        <v>0</v>
      </c>
      <c r="B540" s="30">
        <v>10</v>
      </c>
      <c r="C540" s="5">
        <v>1985</v>
      </c>
      <c r="D540" s="5">
        <v>8</v>
      </c>
      <c r="E540" s="28">
        <v>0.9526727</v>
      </c>
      <c r="F540" s="28">
        <v>3.6526727000000014</v>
      </c>
    </row>
    <row r="541" spans="1:6" ht="12.75">
      <c r="A541" s="30" t="s">
        <v>0</v>
      </c>
      <c r="B541" s="30">
        <v>10</v>
      </c>
      <c r="C541" s="5">
        <v>1985</v>
      </c>
      <c r="D541" s="5">
        <v>9</v>
      </c>
      <c r="E541" s="28">
        <v>0.4975192</v>
      </c>
      <c r="F541" s="28">
        <v>2.8975191999999987</v>
      </c>
    </row>
    <row r="542" spans="1:6" ht="12.75">
      <c r="A542" s="30" t="s">
        <v>0</v>
      </c>
      <c r="B542" s="30">
        <v>10</v>
      </c>
      <c r="C542" s="5">
        <v>1985</v>
      </c>
      <c r="D542" s="5">
        <v>10</v>
      </c>
      <c r="E542" s="28">
        <v>0.2517803</v>
      </c>
      <c r="F542" s="28">
        <v>2.1517803</v>
      </c>
    </row>
    <row r="543" spans="1:6" ht="12.75">
      <c r="A543" s="30" t="s">
        <v>0</v>
      </c>
      <c r="B543" s="30">
        <v>10</v>
      </c>
      <c r="C543" s="5">
        <v>1985</v>
      </c>
      <c r="D543" s="5">
        <v>11</v>
      </c>
      <c r="E543" s="28">
        <v>0.861575</v>
      </c>
      <c r="F543" s="28">
        <v>4.261575016108218</v>
      </c>
    </row>
    <row r="544" spans="1:6" ht="12.75">
      <c r="A544" s="30" t="s">
        <v>0</v>
      </c>
      <c r="B544" s="30">
        <v>10</v>
      </c>
      <c r="C544" s="5">
        <v>1985</v>
      </c>
      <c r="D544" s="5">
        <v>12</v>
      </c>
      <c r="E544" s="28">
        <v>1.5234009</v>
      </c>
      <c r="F544" s="28">
        <v>9.123400869860424</v>
      </c>
    </row>
    <row r="545" spans="1:6" ht="12.75">
      <c r="A545" s="30" t="s">
        <v>0</v>
      </c>
      <c r="B545" s="30">
        <v>10</v>
      </c>
      <c r="C545" s="5">
        <v>1986</v>
      </c>
      <c r="D545" s="5">
        <v>1</v>
      </c>
      <c r="E545" s="28">
        <v>0.6924402</v>
      </c>
      <c r="F545" s="28">
        <v>15.292440230763079</v>
      </c>
    </row>
    <row r="546" spans="1:6" ht="12.75">
      <c r="A546" s="30" t="s">
        <v>0</v>
      </c>
      <c r="B546" s="30">
        <v>10</v>
      </c>
      <c r="C546" s="5">
        <v>1986</v>
      </c>
      <c r="D546" s="5">
        <v>2</v>
      </c>
      <c r="E546" s="28">
        <v>1.2507985</v>
      </c>
      <c r="F546" s="28">
        <v>19.550798499999992</v>
      </c>
    </row>
    <row r="547" spans="1:6" ht="12.75">
      <c r="A547" s="30" t="s">
        <v>0</v>
      </c>
      <c r="B547" s="30">
        <v>10</v>
      </c>
      <c r="C547" s="5">
        <v>1986</v>
      </c>
      <c r="D547" s="5">
        <v>3</v>
      </c>
      <c r="E547" s="28">
        <v>0.4917295</v>
      </c>
      <c r="F547" s="28">
        <v>25.59172960832072</v>
      </c>
    </row>
    <row r="548" spans="1:6" ht="12.75">
      <c r="A548" s="30" t="s">
        <v>0</v>
      </c>
      <c r="B548" s="30">
        <v>10</v>
      </c>
      <c r="C548" s="5">
        <v>1986</v>
      </c>
      <c r="D548" s="5">
        <v>4</v>
      </c>
      <c r="E548" s="28">
        <v>2.02335</v>
      </c>
      <c r="F548" s="28">
        <v>22.223350084919744</v>
      </c>
    </row>
    <row r="549" spans="1:6" ht="12.75">
      <c r="A549" s="30" t="s">
        <v>0</v>
      </c>
      <c r="B549" s="30">
        <v>10</v>
      </c>
      <c r="C549" s="5">
        <v>1986</v>
      </c>
      <c r="D549" s="5">
        <v>5</v>
      </c>
      <c r="E549" s="28">
        <v>0.361336</v>
      </c>
      <c r="F549" s="28">
        <v>27.261335943993195</v>
      </c>
    </row>
    <row r="550" spans="1:6" ht="12.75">
      <c r="A550" s="30" t="s">
        <v>0</v>
      </c>
      <c r="B550" s="30">
        <v>10</v>
      </c>
      <c r="C550" s="5">
        <v>1986</v>
      </c>
      <c r="D550" s="5">
        <v>6</v>
      </c>
      <c r="E550" s="28">
        <v>1.277317</v>
      </c>
      <c r="F550" s="28">
        <v>5.577317010515139</v>
      </c>
    </row>
    <row r="551" spans="1:6" ht="12.75">
      <c r="A551" s="30" t="s">
        <v>0</v>
      </c>
      <c r="B551" s="30">
        <v>10</v>
      </c>
      <c r="C551" s="5">
        <v>1986</v>
      </c>
      <c r="D551" s="5">
        <v>7</v>
      </c>
      <c r="E551" s="28">
        <v>0.722708</v>
      </c>
      <c r="F551" s="28">
        <v>3.522707999999999</v>
      </c>
    </row>
    <row r="552" spans="1:6" ht="12.75">
      <c r="A552" s="30" t="s">
        <v>0</v>
      </c>
      <c r="B552" s="30">
        <v>10</v>
      </c>
      <c r="C552" s="5">
        <v>1986</v>
      </c>
      <c r="D552" s="5">
        <v>8</v>
      </c>
      <c r="E552" s="28">
        <v>0.3481725</v>
      </c>
      <c r="F552" s="28">
        <v>2.948172513511025</v>
      </c>
    </row>
    <row r="553" spans="1:6" ht="12.75">
      <c r="A553" s="30" t="s">
        <v>0</v>
      </c>
      <c r="B553" s="30">
        <v>10</v>
      </c>
      <c r="C553" s="5">
        <v>1986</v>
      </c>
      <c r="D553" s="5">
        <v>9</v>
      </c>
      <c r="E553" s="28">
        <v>0.3018752</v>
      </c>
      <c r="F553" s="28">
        <v>4.5018752117148075</v>
      </c>
    </row>
    <row r="554" spans="1:6" ht="12.75">
      <c r="A554" s="30" t="s">
        <v>0</v>
      </c>
      <c r="B554" s="30">
        <v>10</v>
      </c>
      <c r="C554" s="5">
        <v>1986</v>
      </c>
      <c r="D554" s="5">
        <v>10</v>
      </c>
      <c r="E554" s="28">
        <v>0.4335405</v>
      </c>
      <c r="F554" s="28">
        <v>4.533540499999999</v>
      </c>
    </row>
    <row r="555" spans="1:6" ht="12.75">
      <c r="A555" s="30" t="s">
        <v>0</v>
      </c>
      <c r="B555" s="30">
        <v>10</v>
      </c>
      <c r="C555" s="5">
        <v>1986</v>
      </c>
      <c r="D555" s="5">
        <v>11</v>
      </c>
      <c r="E555" s="28">
        <v>0.5306902</v>
      </c>
      <c r="F555" s="28">
        <v>1.430690202295354</v>
      </c>
    </row>
    <row r="556" spans="1:6" ht="12.75">
      <c r="A556" s="30" t="s">
        <v>0</v>
      </c>
      <c r="B556" s="30">
        <v>10</v>
      </c>
      <c r="C556" s="5">
        <v>1986</v>
      </c>
      <c r="D556" s="5">
        <v>12</v>
      </c>
      <c r="E556" s="28">
        <v>0.4964165</v>
      </c>
      <c r="F556" s="28">
        <v>2.7964164999999994</v>
      </c>
    </row>
    <row r="557" spans="1:6" ht="12.75">
      <c r="A557" s="30" t="s">
        <v>0</v>
      </c>
      <c r="B557" s="30">
        <v>10</v>
      </c>
      <c r="C557" s="5">
        <v>1987</v>
      </c>
      <c r="D557" s="5">
        <v>1</v>
      </c>
      <c r="E557" s="28">
        <v>0.3149286</v>
      </c>
      <c r="F557" s="28">
        <v>8.014928600000003</v>
      </c>
    </row>
    <row r="558" spans="1:6" ht="12.75">
      <c r="A558" s="30" t="s">
        <v>0</v>
      </c>
      <c r="B558" s="30">
        <v>10</v>
      </c>
      <c r="C558" s="5">
        <v>1987</v>
      </c>
      <c r="D558" s="5">
        <v>2</v>
      </c>
      <c r="E558" s="28">
        <v>0.5988736</v>
      </c>
      <c r="F558" s="28">
        <v>12.098873658004052</v>
      </c>
    </row>
    <row r="559" spans="1:6" ht="12.75">
      <c r="A559" s="30" t="s">
        <v>0</v>
      </c>
      <c r="B559" s="30">
        <v>10</v>
      </c>
      <c r="C559" s="5">
        <v>1987</v>
      </c>
      <c r="D559" s="5">
        <v>3</v>
      </c>
      <c r="E559" s="28">
        <v>0.7126665</v>
      </c>
      <c r="F559" s="28">
        <v>11.51266652624538</v>
      </c>
    </row>
    <row r="560" spans="1:6" ht="12.75">
      <c r="A560" s="30" t="s">
        <v>0</v>
      </c>
      <c r="B560" s="30">
        <v>10</v>
      </c>
      <c r="C560" s="5">
        <v>1987</v>
      </c>
      <c r="D560" s="5">
        <v>4</v>
      </c>
      <c r="E560" s="28">
        <v>1.0875975</v>
      </c>
      <c r="F560" s="28">
        <v>19.043597389747866</v>
      </c>
    </row>
    <row r="561" spans="1:6" ht="12.75">
      <c r="A561" s="30" t="s">
        <v>0</v>
      </c>
      <c r="B561" s="30">
        <v>10</v>
      </c>
      <c r="C561" s="5">
        <v>1987</v>
      </c>
      <c r="D561" s="5">
        <v>5</v>
      </c>
      <c r="E561" s="28">
        <v>1.2617904</v>
      </c>
      <c r="F561" s="28">
        <v>6.2617904000000015</v>
      </c>
    </row>
    <row r="562" spans="1:6" ht="12.75">
      <c r="A562" s="30" t="s">
        <v>0</v>
      </c>
      <c r="B562" s="30">
        <v>10</v>
      </c>
      <c r="C562" s="5">
        <v>1987</v>
      </c>
      <c r="D562" s="5">
        <v>6</v>
      </c>
      <c r="E562" s="28">
        <v>0.7453648</v>
      </c>
      <c r="F562" s="28">
        <v>5.845364812663916</v>
      </c>
    </row>
    <row r="563" spans="1:6" ht="12.75">
      <c r="A563" s="30" t="s">
        <v>0</v>
      </c>
      <c r="B563" s="30">
        <v>10</v>
      </c>
      <c r="C563" s="5">
        <v>1987</v>
      </c>
      <c r="D563" s="5">
        <v>7</v>
      </c>
      <c r="E563" s="28">
        <v>0.5857985</v>
      </c>
      <c r="F563" s="28">
        <v>11.08579850000001</v>
      </c>
    </row>
    <row r="564" spans="1:6" ht="12.75">
      <c r="A564" s="30" t="s">
        <v>0</v>
      </c>
      <c r="B564" s="30">
        <v>10</v>
      </c>
      <c r="C564" s="5">
        <v>1987</v>
      </c>
      <c r="D564" s="5">
        <v>8</v>
      </c>
      <c r="E564" s="28">
        <v>0.641574</v>
      </c>
      <c r="F564" s="28">
        <v>3.8415739746646027</v>
      </c>
    </row>
    <row r="565" spans="1:6" ht="12.75">
      <c r="A565" s="30" t="s">
        <v>0</v>
      </c>
      <c r="B565" s="30">
        <v>10</v>
      </c>
      <c r="C565" s="5">
        <v>1987</v>
      </c>
      <c r="D565" s="5">
        <v>9</v>
      </c>
      <c r="E565" s="28">
        <v>0.4020436</v>
      </c>
      <c r="F565" s="28">
        <v>2.9020435939509874</v>
      </c>
    </row>
    <row r="566" spans="1:6" ht="12.75">
      <c r="A566" s="30" t="s">
        <v>0</v>
      </c>
      <c r="B566" s="30">
        <v>10</v>
      </c>
      <c r="C566" s="5">
        <v>1987</v>
      </c>
      <c r="D566" s="5">
        <v>10</v>
      </c>
      <c r="E566" s="28">
        <v>0.9124115</v>
      </c>
      <c r="F566" s="28">
        <v>7.812411486323481</v>
      </c>
    </row>
    <row r="567" spans="1:6" ht="12.75">
      <c r="A567" s="30" t="s">
        <v>0</v>
      </c>
      <c r="B567" s="30">
        <v>10</v>
      </c>
      <c r="C567" s="5">
        <v>1987</v>
      </c>
      <c r="D567" s="5">
        <v>11</v>
      </c>
      <c r="E567" s="28">
        <v>0.5464741</v>
      </c>
      <c r="F567" s="28">
        <v>7.1464741178206275</v>
      </c>
    </row>
    <row r="568" spans="1:6" ht="12.75">
      <c r="A568" s="30" t="s">
        <v>0</v>
      </c>
      <c r="B568" s="30">
        <v>10</v>
      </c>
      <c r="C568" s="5">
        <v>1987</v>
      </c>
      <c r="D568" s="5">
        <v>12</v>
      </c>
      <c r="E568" s="28">
        <v>0.1823893</v>
      </c>
      <c r="F568" s="28">
        <v>23.082389299999992</v>
      </c>
    </row>
    <row r="569" spans="1:6" ht="12.75">
      <c r="A569" s="30" t="s">
        <v>0</v>
      </c>
      <c r="B569" s="30">
        <v>10</v>
      </c>
      <c r="C569" s="5">
        <v>1988</v>
      </c>
      <c r="D569" s="5">
        <v>1</v>
      </c>
      <c r="E569" s="28">
        <v>0.5781972</v>
      </c>
      <c r="F569" s="28">
        <v>35.878197286172764</v>
      </c>
    </row>
    <row r="570" spans="1:6" ht="12.75">
      <c r="A570" s="30" t="s">
        <v>0</v>
      </c>
      <c r="B570" s="30">
        <v>10</v>
      </c>
      <c r="C570" s="5">
        <v>1988</v>
      </c>
      <c r="D570" s="5">
        <v>2</v>
      </c>
      <c r="E570" s="28">
        <v>1.0907368</v>
      </c>
      <c r="F570" s="28">
        <v>16.204736761409674</v>
      </c>
    </row>
    <row r="571" spans="1:6" ht="12.75">
      <c r="A571" s="30" t="s">
        <v>0</v>
      </c>
      <c r="B571" s="30">
        <v>10</v>
      </c>
      <c r="C571" s="5">
        <v>1988</v>
      </c>
      <c r="D571" s="5">
        <v>3</v>
      </c>
      <c r="E571" s="28">
        <v>0.5295625</v>
      </c>
      <c r="F571" s="28">
        <v>11.729562500000007</v>
      </c>
    </row>
    <row r="572" spans="1:6" ht="12.75">
      <c r="A572" s="30" t="s">
        <v>0</v>
      </c>
      <c r="B572" s="30">
        <v>10</v>
      </c>
      <c r="C572" s="5">
        <v>1988</v>
      </c>
      <c r="D572" s="5">
        <v>4</v>
      </c>
      <c r="E572" s="28">
        <v>1.22404</v>
      </c>
      <c r="F572" s="28">
        <v>43.32404038845892</v>
      </c>
    </row>
    <row r="573" spans="1:6" ht="12.75">
      <c r="A573" s="30" t="s">
        <v>0</v>
      </c>
      <c r="B573" s="30">
        <v>10</v>
      </c>
      <c r="C573" s="5">
        <v>1988</v>
      </c>
      <c r="D573" s="5">
        <v>5</v>
      </c>
      <c r="E573" s="28">
        <v>1.1153132</v>
      </c>
      <c r="F573" s="28">
        <v>23.71531326151855</v>
      </c>
    </row>
    <row r="574" spans="1:6" ht="12.75">
      <c r="A574" s="30" t="s">
        <v>0</v>
      </c>
      <c r="B574" s="30">
        <v>10</v>
      </c>
      <c r="C574" s="5">
        <v>1988</v>
      </c>
      <c r="D574" s="5">
        <v>6</v>
      </c>
      <c r="E574" s="28">
        <v>1.4135391</v>
      </c>
      <c r="F574" s="28">
        <v>23.71353898180267</v>
      </c>
    </row>
    <row r="575" spans="1:6" ht="12.75">
      <c r="A575" s="30" t="s">
        <v>0</v>
      </c>
      <c r="B575" s="30">
        <v>10</v>
      </c>
      <c r="C575" s="5">
        <v>1988</v>
      </c>
      <c r="D575" s="5">
        <v>7</v>
      </c>
      <c r="E575" s="28">
        <v>0.9264119</v>
      </c>
      <c r="F575" s="28">
        <v>10.526411951418458</v>
      </c>
    </row>
    <row r="576" spans="1:6" ht="12.75">
      <c r="A576" s="30" t="s">
        <v>0</v>
      </c>
      <c r="B576" s="30">
        <v>10</v>
      </c>
      <c r="C576" s="5">
        <v>1988</v>
      </c>
      <c r="D576" s="5">
        <v>8</v>
      </c>
      <c r="E576" s="28">
        <v>0.731084</v>
      </c>
      <c r="F576" s="28">
        <v>4.231084009387872</v>
      </c>
    </row>
    <row r="577" spans="1:6" ht="12.75">
      <c r="A577" s="30" t="s">
        <v>0</v>
      </c>
      <c r="B577" s="30">
        <v>10</v>
      </c>
      <c r="C577" s="5">
        <v>1988</v>
      </c>
      <c r="D577" s="5">
        <v>9</v>
      </c>
      <c r="E577" s="28">
        <v>0.3533196</v>
      </c>
      <c r="F577" s="28">
        <v>3.1533195999999997</v>
      </c>
    </row>
    <row r="578" spans="1:6" ht="12.75">
      <c r="A578" s="30" t="s">
        <v>0</v>
      </c>
      <c r="B578" s="30">
        <v>10</v>
      </c>
      <c r="C578" s="5">
        <v>1988</v>
      </c>
      <c r="D578" s="5">
        <v>10</v>
      </c>
      <c r="E578" s="28">
        <v>0.4070736</v>
      </c>
      <c r="F578" s="28">
        <v>5.607073612069063</v>
      </c>
    </row>
    <row r="579" spans="1:6" ht="12.75">
      <c r="A579" s="30" t="s">
        <v>0</v>
      </c>
      <c r="B579" s="30">
        <v>10</v>
      </c>
      <c r="C579" s="5">
        <v>1988</v>
      </c>
      <c r="D579" s="5">
        <v>11</v>
      </c>
      <c r="E579" s="28">
        <v>0.2263044</v>
      </c>
      <c r="F579" s="28">
        <v>4.426304411821162</v>
      </c>
    </row>
    <row r="580" spans="1:6" ht="12.75">
      <c r="A580" s="30" t="s">
        <v>0</v>
      </c>
      <c r="B580" s="30">
        <v>10</v>
      </c>
      <c r="C580" s="5">
        <v>1988</v>
      </c>
      <c r="D580" s="5">
        <v>12</v>
      </c>
      <c r="E580" s="28">
        <v>0.164176</v>
      </c>
      <c r="F580" s="28">
        <v>2.418176</v>
      </c>
    </row>
    <row r="581" spans="1:6" ht="12.75">
      <c r="A581" s="30" t="s">
        <v>0</v>
      </c>
      <c r="B581" s="30">
        <v>10</v>
      </c>
      <c r="C581" s="5">
        <v>1989</v>
      </c>
      <c r="D581" s="5">
        <v>1</v>
      </c>
      <c r="E581" s="28">
        <v>0.0405183</v>
      </c>
      <c r="F581" s="28">
        <v>3.640518319342437</v>
      </c>
    </row>
    <row r="582" spans="1:6" ht="12.75">
      <c r="A582" s="30" t="s">
        <v>0</v>
      </c>
      <c r="B582" s="30">
        <v>10</v>
      </c>
      <c r="C582" s="5">
        <v>1989</v>
      </c>
      <c r="D582" s="5">
        <v>2</v>
      </c>
      <c r="E582" s="28">
        <v>1.529775</v>
      </c>
      <c r="F582" s="28">
        <v>2.9297750069189594</v>
      </c>
    </row>
    <row r="583" spans="1:6" ht="12.75">
      <c r="A583" s="30" t="s">
        <v>0</v>
      </c>
      <c r="B583" s="30">
        <v>10</v>
      </c>
      <c r="C583" s="5">
        <v>1989</v>
      </c>
      <c r="D583" s="5">
        <v>3</v>
      </c>
      <c r="E583" s="28">
        <v>0.3582417</v>
      </c>
      <c r="F583" s="28">
        <v>5.489241713612195</v>
      </c>
    </row>
    <row r="584" spans="1:6" ht="12.75">
      <c r="A584" s="30" t="s">
        <v>0</v>
      </c>
      <c r="B584" s="30">
        <v>10</v>
      </c>
      <c r="C584" s="5">
        <v>1989</v>
      </c>
      <c r="D584" s="5">
        <v>4</v>
      </c>
      <c r="E584" s="28">
        <v>0.5615223</v>
      </c>
      <c r="F584" s="28">
        <v>22.4615223</v>
      </c>
    </row>
    <row r="585" spans="1:6" ht="12.75">
      <c r="A585" s="30" t="s">
        <v>0</v>
      </c>
      <c r="B585" s="30">
        <v>10</v>
      </c>
      <c r="C585" s="5">
        <v>1989</v>
      </c>
      <c r="D585" s="5">
        <v>5</v>
      </c>
      <c r="E585" s="28">
        <v>1.7017171</v>
      </c>
      <c r="F585" s="28">
        <v>14.501717099999992</v>
      </c>
    </row>
    <row r="586" spans="1:6" ht="12.75">
      <c r="A586" s="30" t="s">
        <v>0</v>
      </c>
      <c r="B586" s="30">
        <v>10</v>
      </c>
      <c r="C586" s="5">
        <v>1989</v>
      </c>
      <c r="D586" s="5">
        <v>6</v>
      </c>
      <c r="E586" s="28">
        <v>0.649509</v>
      </c>
      <c r="F586" s="28">
        <v>9.149508999999997</v>
      </c>
    </row>
    <row r="587" spans="1:6" ht="12.75">
      <c r="A587" s="30" t="s">
        <v>0</v>
      </c>
      <c r="B587" s="30">
        <v>10</v>
      </c>
      <c r="C587" s="5">
        <v>1989</v>
      </c>
      <c r="D587" s="5">
        <v>7</v>
      </c>
      <c r="E587" s="28">
        <v>0.6619788</v>
      </c>
      <c r="F587" s="28">
        <v>3.361978799999999</v>
      </c>
    </row>
    <row r="588" spans="1:6" ht="12.75">
      <c r="A588" s="30" t="s">
        <v>0</v>
      </c>
      <c r="B588" s="30">
        <v>10</v>
      </c>
      <c r="C588" s="5">
        <v>1989</v>
      </c>
      <c r="D588" s="5">
        <v>8</v>
      </c>
      <c r="E588" s="28">
        <v>0.2715887</v>
      </c>
      <c r="F588" s="28">
        <v>3.671588700000001</v>
      </c>
    </row>
    <row r="589" spans="1:6" ht="12.75">
      <c r="A589" s="30" t="s">
        <v>0</v>
      </c>
      <c r="B589" s="30">
        <v>10</v>
      </c>
      <c r="C589" s="5">
        <v>1989</v>
      </c>
      <c r="D589" s="5">
        <v>9</v>
      </c>
      <c r="E589" s="28">
        <v>0.0091274</v>
      </c>
      <c r="F589" s="28">
        <v>4.109127443060024</v>
      </c>
    </row>
    <row r="590" spans="1:6" ht="12.75">
      <c r="A590" s="30" t="s">
        <v>0</v>
      </c>
      <c r="B590" s="30">
        <v>10</v>
      </c>
      <c r="C590" s="5">
        <v>1989</v>
      </c>
      <c r="D590" s="5">
        <v>10</v>
      </c>
      <c r="E590" s="28">
        <v>0.0439398</v>
      </c>
      <c r="F590" s="28">
        <v>2.743939799999999</v>
      </c>
    </row>
    <row r="591" spans="1:6" ht="12.75">
      <c r="A591" s="30" t="s">
        <v>0</v>
      </c>
      <c r="B591" s="30">
        <v>10</v>
      </c>
      <c r="C591" s="5">
        <v>1989</v>
      </c>
      <c r="D591" s="5">
        <v>11</v>
      </c>
      <c r="E591" s="28">
        <v>1.1096788</v>
      </c>
      <c r="F591" s="28">
        <v>5.3096787999999995</v>
      </c>
    </row>
    <row r="592" spans="1:6" ht="12.75">
      <c r="A592" s="30" t="s">
        <v>0</v>
      </c>
      <c r="B592" s="30">
        <v>10</v>
      </c>
      <c r="C592" s="5">
        <v>1989</v>
      </c>
      <c r="D592" s="5">
        <v>12</v>
      </c>
      <c r="E592" s="28">
        <v>2.5710402</v>
      </c>
      <c r="F592" s="28">
        <v>27.67104025513929</v>
      </c>
    </row>
    <row r="593" spans="1:6" ht="12.75">
      <c r="A593" s="30" t="s">
        <v>0</v>
      </c>
      <c r="B593" s="30">
        <v>10</v>
      </c>
      <c r="C593" s="5">
        <v>1990</v>
      </c>
      <c r="D593" s="5">
        <v>1</v>
      </c>
      <c r="E593" s="28">
        <v>1.4609415</v>
      </c>
      <c r="F593" s="28">
        <v>14.260941563834924</v>
      </c>
    </row>
    <row r="594" spans="1:6" ht="12.75">
      <c r="A594" s="30" t="s">
        <v>0</v>
      </c>
      <c r="B594" s="30">
        <v>10</v>
      </c>
      <c r="C594" s="5">
        <v>1990</v>
      </c>
      <c r="D594" s="5">
        <v>2</v>
      </c>
      <c r="E594" s="28">
        <v>0.500449</v>
      </c>
      <c r="F594" s="28">
        <v>14.500449000000003</v>
      </c>
    </row>
    <row r="595" spans="1:6" ht="12.75">
      <c r="A595" s="30" t="s">
        <v>0</v>
      </c>
      <c r="B595" s="30">
        <v>10</v>
      </c>
      <c r="C595" s="5">
        <v>1990</v>
      </c>
      <c r="D595" s="5">
        <v>3</v>
      </c>
      <c r="E595" s="28">
        <v>0.7236306</v>
      </c>
      <c r="F595" s="28">
        <v>5.323630588089624</v>
      </c>
    </row>
    <row r="596" spans="1:6" ht="12.75">
      <c r="A596" s="30" t="s">
        <v>0</v>
      </c>
      <c r="B596" s="30">
        <v>10</v>
      </c>
      <c r="C596" s="5">
        <v>1990</v>
      </c>
      <c r="D596" s="5">
        <v>4</v>
      </c>
      <c r="E596" s="28">
        <v>0.60604</v>
      </c>
      <c r="F596" s="28">
        <v>7.206039969001291</v>
      </c>
    </row>
    <row r="597" spans="1:6" ht="12.75">
      <c r="A597" s="30" t="s">
        <v>0</v>
      </c>
      <c r="B597" s="30">
        <v>10</v>
      </c>
      <c r="C597" s="5">
        <v>1990</v>
      </c>
      <c r="D597" s="5">
        <v>5</v>
      </c>
      <c r="E597" s="28">
        <v>0.647388</v>
      </c>
      <c r="F597" s="28">
        <v>8.647387999999996</v>
      </c>
    </row>
    <row r="598" spans="1:6" ht="12.75">
      <c r="A598" s="30" t="s">
        <v>0</v>
      </c>
      <c r="B598" s="30">
        <v>10</v>
      </c>
      <c r="C598" s="5">
        <v>1990</v>
      </c>
      <c r="D598" s="5">
        <v>6</v>
      </c>
      <c r="E598" s="28">
        <v>0.8988566</v>
      </c>
      <c r="F598" s="28">
        <v>5.998856612925955</v>
      </c>
    </row>
    <row r="599" spans="1:6" ht="12.75">
      <c r="A599" s="30" t="s">
        <v>0</v>
      </c>
      <c r="B599" s="30">
        <v>10</v>
      </c>
      <c r="C599" s="5">
        <v>1990</v>
      </c>
      <c r="D599" s="5">
        <v>7</v>
      </c>
      <c r="E599" s="28">
        <v>0.5687186</v>
      </c>
      <c r="F599" s="28">
        <v>3.3687185926587495</v>
      </c>
    </row>
    <row r="600" spans="1:6" ht="12.75">
      <c r="A600" s="30" t="s">
        <v>0</v>
      </c>
      <c r="B600" s="30">
        <v>10</v>
      </c>
      <c r="C600" s="5">
        <v>1990</v>
      </c>
      <c r="D600" s="5">
        <v>8</v>
      </c>
      <c r="E600" s="28">
        <v>0.281494</v>
      </c>
      <c r="F600" s="28">
        <v>2.781494</v>
      </c>
    </row>
    <row r="601" spans="1:6" ht="12.75">
      <c r="A601" s="30" t="s">
        <v>0</v>
      </c>
      <c r="B601" s="30">
        <v>10</v>
      </c>
      <c r="C601" s="5">
        <v>1990</v>
      </c>
      <c r="D601" s="5">
        <v>9</v>
      </c>
      <c r="E601" s="28">
        <v>0.0900848</v>
      </c>
      <c r="F601" s="28">
        <v>2.9900847999999995</v>
      </c>
    </row>
    <row r="602" spans="1:6" ht="12.75">
      <c r="A602" s="30" t="s">
        <v>0</v>
      </c>
      <c r="B602" s="30">
        <v>10</v>
      </c>
      <c r="C602" s="5">
        <v>1990</v>
      </c>
      <c r="D602" s="5">
        <v>10</v>
      </c>
      <c r="E602" s="28">
        <v>1.1508372</v>
      </c>
      <c r="F602" s="28">
        <v>7.85083717803987</v>
      </c>
    </row>
    <row r="603" spans="1:6" ht="12.75">
      <c r="A603" s="30" t="s">
        <v>0</v>
      </c>
      <c r="B603" s="30">
        <v>10</v>
      </c>
      <c r="C603" s="5">
        <v>1990</v>
      </c>
      <c r="D603" s="5">
        <v>11</v>
      </c>
      <c r="E603" s="28">
        <v>0.6105009</v>
      </c>
      <c r="F603" s="28">
        <v>10.71050094994373</v>
      </c>
    </row>
    <row r="604" spans="1:6" ht="12.75">
      <c r="A604" s="30" t="s">
        <v>0</v>
      </c>
      <c r="B604" s="30">
        <v>10</v>
      </c>
      <c r="C604" s="5">
        <v>1990</v>
      </c>
      <c r="D604" s="5">
        <v>12</v>
      </c>
      <c r="E604" s="28">
        <v>0.7698652</v>
      </c>
      <c r="F604" s="28">
        <v>10.969865270835825</v>
      </c>
    </row>
    <row r="605" spans="1:6" ht="12.75">
      <c r="A605" s="30" t="s">
        <v>0</v>
      </c>
      <c r="B605" s="30">
        <v>10</v>
      </c>
      <c r="C605" s="5">
        <v>1991</v>
      </c>
      <c r="D605" s="5">
        <v>1</v>
      </c>
      <c r="E605" s="28">
        <v>0.5488076</v>
      </c>
      <c r="F605" s="28">
        <v>8.129807636227758</v>
      </c>
    </row>
    <row r="606" spans="1:6" ht="12.75">
      <c r="A606" s="30" t="s">
        <v>0</v>
      </c>
      <c r="B606" s="30">
        <v>10</v>
      </c>
      <c r="C606" s="5">
        <v>1991</v>
      </c>
      <c r="D606" s="5">
        <v>2</v>
      </c>
      <c r="E606" s="28">
        <v>1.1038848</v>
      </c>
      <c r="F606" s="28">
        <v>13.50388471349755</v>
      </c>
    </row>
    <row r="607" spans="1:6" ht="12.75">
      <c r="A607" s="30" t="s">
        <v>0</v>
      </c>
      <c r="B607" s="30">
        <v>10</v>
      </c>
      <c r="C607" s="5">
        <v>1991</v>
      </c>
      <c r="D607" s="5">
        <v>3</v>
      </c>
      <c r="E607" s="28">
        <v>0.1826055</v>
      </c>
      <c r="F607" s="28">
        <v>40.582605499999936</v>
      </c>
    </row>
    <row r="608" spans="1:6" ht="12.75">
      <c r="A608" s="30" t="s">
        <v>0</v>
      </c>
      <c r="B608" s="30">
        <v>10</v>
      </c>
      <c r="C608" s="5">
        <v>1991</v>
      </c>
      <c r="D608" s="5">
        <v>4</v>
      </c>
      <c r="E608" s="28">
        <v>1.9430558</v>
      </c>
      <c r="F608" s="28">
        <v>42.44305621148701</v>
      </c>
    </row>
    <row r="609" spans="1:6" ht="12.75">
      <c r="A609" s="30" t="s">
        <v>0</v>
      </c>
      <c r="B609" s="30">
        <v>10</v>
      </c>
      <c r="C609" s="5">
        <v>1991</v>
      </c>
      <c r="D609" s="5">
        <v>5</v>
      </c>
      <c r="E609" s="28">
        <v>1.3832225</v>
      </c>
      <c r="F609" s="28">
        <v>17.983222418686914</v>
      </c>
    </row>
    <row r="610" spans="1:6" ht="12.75">
      <c r="A610" s="30" t="s">
        <v>0</v>
      </c>
      <c r="B610" s="30">
        <v>10</v>
      </c>
      <c r="C610" s="5">
        <v>1991</v>
      </c>
      <c r="D610" s="5">
        <v>6</v>
      </c>
      <c r="E610" s="28">
        <v>0.8199193</v>
      </c>
      <c r="F610" s="28">
        <v>10.21991932341704</v>
      </c>
    </row>
    <row r="611" spans="1:6" ht="12.75">
      <c r="A611" s="30" t="s">
        <v>0</v>
      </c>
      <c r="B611" s="30">
        <v>10</v>
      </c>
      <c r="C611" s="5">
        <v>1991</v>
      </c>
      <c r="D611" s="5">
        <v>7</v>
      </c>
      <c r="E611" s="28">
        <v>0.6413455</v>
      </c>
      <c r="F611" s="28">
        <v>4.341345471709145</v>
      </c>
    </row>
    <row r="612" spans="1:6" ht="12.75">
      <c r="A612" s="30" t="s">
        <v>0</v>
      </c>
      <c r="B612" s="30">
        <v>10</v>
      </c>
      <c r="C612" s="5">
        <v>1991</v>
      </c>
      <c r="D612" s="5">
        <v>8</v>
      </c>
      <c r="E612" s="28">
        <v>0.2734236</v>
      </c>
      <c r="F612" s="28">
        <v>3.4734236084260184</v>
      </c>
    </row>
    <row r="613" spans="1:6" ht="12.75">
      <c r="A613" s="30" t="s">
        <v>0</v>
      </c>
      <c r="B613" s="30">
        <v>10</v>
      </c>
      <c r="C613" s="5">
        <v>1991</v>
      </c>
      <c r="D613" s="5">
        <v>9</v>
      </c>
      <c r="E613" s="28">
        <v>0.3142524</v>
      </c>
      <c r="F613" s="28">
        <v>6.714252383623268</v>
      </c>
    </row>
    <row r="614" spans="1:6" ht="12.75">
      <c r="A614" s="30" t="s">
        <v>0</v>
      </c>
      <c r="B614" s="30">
        <v>10</v>
      </c>
      <c r="C614" s="5">
        <v>1991</v>
      </c>
      <c r="D614" s="5">
        <v>10</v>
      </c>
      <c r="E614" s="28">
        <v>0.8263584</v>
      </c>
      <c r="F614" s="28">
        <v>5.226358410471721</v>
      </c>
    </row>
    <row r="615" spans="1:6" ht="12.75">
      <c r="A615" s="30" t="s">
        <v>0</v>
      </c>
      <c r="B615" s="30">
        <v>10</v>
      </c>
      <c r="C615" s="5">
        <v>1991</v>
      </c>
      <c r="D615" s="5">
        <v>11</v>
      </c>
      <c r="E615" s="28">
        <v>0.9260856</v>
      </c>
      <c r="F615" s="28">
        <v>18.30108563445952</v>
      </c>
    </row>
    <row r="616" spans="1:6" ht="12.75">
      <c r="A616" s="30" t="s">
        <v>0</v>
      </c>
      <c r="B616" s="30">
        <v>10</v>
      </c>
      <c r="C616" s="5">
        <v>1991</v>
      </c>
      <c r="D616" s="5">
        <v>12</v>
      </c>
      <c r="E616" s="28">
        <v>0.13748</v>
      </c>
      <c r="F616" s="28">
        <v>9.03748</v>
      </c>
    </row>
    <row r="617" spans="1:6" ht="12.75">
      <c r="A617" s="30" t="s">
        <v>0</v>
      </c>
      <c r="B617" s="30">
        <v>10</v>
      </c>
      <c r="C617" s="5">
        <v>1992</v>
      </c>
      <c r="D617" s="5">
        <v>1</v>
      </c>
      <c r="E617" s="28">
        <v>0.5963958</v>
      </c>
      <c r="F617" s="28">
        <v>4.696395778576689</v>
      </c>
    </row>
    <row r="618" spans="1:6" ht="12.75">
      <c r="A618" s="30" t="s">
        <v>0</v>
      </c>
      <c r="B618" s="30">
        <v>10</v>
      </c>
      <c r="C618" s="5">
        <v>1992</v>
      </c>
      <c r="D618" s="5">
        <v>2</v>
      </c>
      <c r="E618" s="28">
        <v>0.4999736</v>
      </c>
      <c r="F618" s="28">
        <v>3.9999736089031503</v>
      </c>
    </row>
    <row r="619" spans="1:6" ht="12.75">
      <c r="A619" s="30" t="s">
        <v>0</v>
      </c>
      <c r="B619" s="30">
        <v>10</v>
      </c>
      <c r="C619" s="5">
        <v>1992</v>
      </c>
      <c r="D619" s="5">
        <v>3</v>
      </c>
      <c r="E619" s="28">
        <v>0.7813866</v>
      </c>
      <c r="F619" s="28">
        <v>4.581386590364491</v>
      </c>
    </row>
    <row r="620" spans="1:6" ht="12.75">
      <c r="A620" s="30" t="s">
        <v>0</v>
      </c>
      <c r="B620" s="30">
        <v>10</v>
      </c>
      <c r="C620" s="5">
        <v>1992</v>
      </c>
      <c r="D620" s="5">
        <v>4</v>
      </c>
      <c r="E620" s="28">
        <v>0.5652416</v>
      </c>
      <c r="F620" s="28">
        <v>9.435241581570216</v>
      </c>
    </row>
    <row r="621" spans="1:6" ht="12.75">
      <c r="A621" s="30" t="s">
        <v>0</v>
      </c>
      <c r="B621" s="30">
        <v>10</v>
      </c>
      <c r="C621" s="5">
        <v>1992</v>
      </c>
      <c r="D621" s="5">
        <v>5</v>
      </c>
      <c r="E621" s="28">
        <v>0.336685</v>
      </c>
      <c r="F621" s="28">
        <v>15.036684935522537</v>
      </c>
    </row>
    <row r="622" spans="1:6" ht="12.75">
      <c r="A622" s="30" t="s">
        <v>0</v>
      </c>
      <c r="B622" s="30">
        <v>10</v>
      </c>
      <c r="C622" s="5">
        <v>1992</v>
      </c>
      <c r="D622" s="5">
        <v>6</v>
      </c>
      <c r="E622" s="28">
        <v>0.9181032</v>
      </c>
      <c r="F622" s="28">
        <v>12.918103199999996</v>
      </c>
    </row>
    <row r="623" spans="1:6" ht="12.75">
      <c r="A623" s="30" t="s">
        <v>0</v>
      </c>
      <c r="B623" s="30">
        <v>10</v>
      </c>
      <c r="C623" s="5">
        <v>1992</v>
      </c>
      <c r="D623" s="5">
        <v>7</v>
      </c>
      <c r="E623" s="28">
        <v>0.7512499</v>
      </c>
      <c r="F623" s="28">
        <v>8.451249839004197</v>
      </c>
    </row>
    <row r="624" spans="1:6" ht="12.75">
      <c r="A624" s="30" t="s">
        <v>0</v>
      </c>
      <c r="B624" s="30">
        <v>10</v>
      </c>
      <c r="C624" s="5">
        <v>1992</v>
      </c>
      <c r="D624" s="5">
        <v>8</v>
      </c>
      <c r="E624" s="28">
        <v>0.3349586</v>
      </c>
      <c r="F624" s="28">
        <v>7.034958582995396</v>
      </c>
    </row>
    <row r="625" spans="1:6" ht="12.75">
      <c r="A625" s="30" t="s">
        <v>0</v>
      </c>
      <c r="B625" s="30">
        <v>10</v>
      </c>
      <c r="C625" s="5">
        <v>1992</v>
      </c>
      <c r="D625" s="5">
        <v>9</v>
      </c>
      <c r="E625" s="28">
        <v>0.2186028</v>
      </c>
      <c r="F625" s="28">
        <v>6.018602827764908</v>
      </c>
    </row>
    <row r="626" spans="1:6" ht="12.75">
      <c r="A626" s="30" t="s">
        <v>0</v>
      </c>
      <c r="B626" s="30">
        <v>10</v>
      </c>
      <c r="C626" s="5">
        <v>1992</v>
      </c>
      <c r="D626" s="5">
        <v>10</v>
      </c>
      <c r="E626" s="28">
        <v>1.5333063</v>
      </c>
      <c r="F626" s="28">
        <v>14.433306212831303</v>
      </c>
    </row>
    <row r="627" spans="1:6" ht="12.75">
      <c r="A627" s="30" t="s">
        <v>0</v>
      </c>
      <c r="B627" s="30">
        <v>10</v>
      </c>
      <c r="C627" s="5">
        <v>1992</v>
      </c>
      <c r="D627" s="5">
        <v>11</v>
      </c>
      <c r="E627" s="28">
        <v>0.5456558</v>
      </c>
      <c r="F627" s="28">
        <v>10.345655724059371</v>
      </c>
    </row>
    <row r="628" spans="1:6" ht="12.75">
      <c r="A628" s="30" t="s">
        <v>0</v>
      </c>
      <c r="B628" s="30">
        <v>10</v>
      </c>
      <c r="C628" s="5">
        <v>1992</v>
      </c>
      <c r="D628" s="5">
        <v>12</v>
      </c>
      <c r="E628" s="28">
        <v>0.9133278</v>
      </c>
      <c r="F628" s="28">
        <v>35.3133277285878</v>
      </c>
    </row>
    <row r="629" spans="1:6" ht="12.75">
      <c r="A629" s="30" t="s">
        <v>0</v>
      </c>
      <c r="B629" s="30">
        <v>10</v>
      </c>
      <c r="C629" s="5">
        <v>1993</v>
      </c>
      <c r="D629" s="5">
        <v>1</v>
      </c>
      <c r="E629" s="28">
        <v>0.8349588</v>
      </c>
      <c r="F629" s="28">
        <v>8.734958841156244</v>
      </c>
    </row>
    <row r="630" spans="1:6" ht="12.75">
      <c r="A630" s="30" t="s">
        <v>0</v>
      </c>
      <c r="B630" s="30">
        <v>10</v>
      </c>
      <c r="C630" s="5">
        <v>1993</v>
      </c>
      <c r="D630" s="5">
        <v>2</v>
      </c>
      <c r="E630" s="28">
        <v>0.6801066</v>
      </c>
      <c r="F630" s="28">
        <v>5.180106611510441</v>
      </c>
    </row>
    <row r="631" spans="1:6" ht="12.75">
      <c r="A631" s="30" t="s">
        <v>0</v>
      </c>
      <c r="B631" s="30">
        <v>10</v>
      </c>
      <c r="C631" s="5">
        <v>1993</v>
      </c>
      <c r="D631" s="5">
        <v>3</v>
      </c>
      <c r="E631" s="28">
        <v>0.457263</v>
      </c>
      <c r="F631" s="28">
        <v>7.857263000000005</v>
      </c>
    </row>
    <row r="632" spans="1:6" ht="12.75">
      <c r="A632" s="30" t="s">
        <v>0</v>
      </c>
      <c r="B632" s="30">
        <v>10</v>
      </c>
      <c r="C632" s="5">
        <v>1993</v>
      </c>
      <c r="D632" s="5">
        <v>4</v>
      </c>
      <c r="E632" s="28">
        <v>0.9042936</v>
      </c>
      <c r="F632" s="28">
        <v>8.9042935626115</v>
      </c>
    </row>
    <row r="633" spans="1:6" ht="12.75">
      <c r="A633" s="30" t="s">
        <v>0</v>
      </c>
      <c r="B633" s="30">
        <v>10</v>
      </c>
      <c r="C633" s="5">
        <v>1993</v>
      </c>
      <c r="D633" s="5">
        <v>5</v>
      </c>
      <c r="E633" s="28">
        <v>3.1069332</v>
      </c>
      <c r="F633" s="28">
        <v>38.70693328856397</v>
      </c>
    </row>
    <row r="634" spans="1:6" ht="12.75">
      <c r="A634" s="30" t="s">
        <v>0</v>
      </c>
      <c r="B634" s="30">
        <v>10</v>
      </c>
      <c r="C634" s="5">
        <v>1993</v>
      </c>
      <c r="D634" s="5">
        <v>6</v>
      </c>
      <c r="E634" s="28">
        <v>1.4101248</v>
      </c>
      <c r="F634" s="28">
        <v>13.610124830186907</v>
      </c>
    </row>
    <row r="635" spans="1:6" ht="12.75">
      <c r="A635" s="30" t="s">
        <v>0</v>
      </c>
      <c r="B635" s="30">
        <v>10</v>
      </c>
      <c r="C635" s="5">
        <v>1993</v>
      </c>
      <c r="D635" s="5">
        <v>7</v>
      </c>
      <c r="E635" s="28">
        <v>0.8482707</v>
      </c>
      <c r="F635" s="28">
        <v>8.148270700000001</v>
      </c>
    </row>
    <row r="636" spans="1:6" ht="12.75">
      <c r="A636" s="30" t="s">
        <v>0</v>
      </c>
      <c r="B636" s="30">
        <v>10</v>
      </c>
      <c r="C636" s="5">
        <v>1993</v>
      </c>
      <c r="D636" s="5">
        <v>8</v>
      </c>
      <c r="E636" s="28">
        <v>0.2400508</v>
      </c>
      <c r="F636" s="28">
        <v>7.040050782206771</v>
      </c>
    </row>
    <row r="637" spans="1:6" ht="12.75">
      <c r="A637" s="30" t="s">
        <v>0</v>
      </c>
      <c r="B637" s="30">
        <v>10</v>
      </c>
      <c r="C637" s="5">
        <v>1993</v>
      </c>
      <c r="D637" s="5">
        <v>9</v>
      </c>
      <c r="E637" s="28">
        <v>0.15184</v>
      </c>
      <c r="F637" s="28">
        <v>6.951840000000009</v>
      </c>
    </row>
    <row r="638" spans="1:6" ht="12.75">
      <c r="A638" s="30" t="s">
        <v>0</v>
      </c>
      <c r="B638" s="30">
        <v>10</v>
      </c>
      <c r="C638" s="5">
        <v>1993</v>
      </c>
      <c r="D638" s="5">
        <v>10</v>
      </c>
      <c r="E638" s="28">
        <v>2.328116</v>
      </c>
      <c r="F638" s="28">
        <v>26.728115893686223</v>
      </c>
    </row>
    <row r="639" spans="1:6" ht="12.75">
      <c r="A639" s="30" t="s">
        <v>0</v>
      </c>
      <c r="B639" s="30">
        <v>10</v>
      </c>
      <c r="C639" s="5">
        <v>1993</v>
      </c>
      <c r="D639" s="5">
        <v>11</v>
      </c>
      <c r="E639" s="28">
        <v>0.946772</v>
      </c>
      <c r="F639" s="28">
        <v>13.646771968718038</v>
      </c>
    </row>
    <row r="640" spans="1:6" ht="12.75">
      <c r="A640" s="30" t="s">
        <v>0</v>
      </c>
      <c r="B640" s="30">
        <v>10</v>
      </c>
      <c r="C640" s="5">
        <v>1993</v>
      </c>
      <c r="D640" s="5">
        <v>12</v>
      </c>
      <c r="E640" s="28">
        <v>0.8012746</v>
      </c>
      <c r="F640" s="28">
        <v>11.401274625362571</v>
      </c>
    </row>
    <row r="641" spans="1:6" ht="12.75">
      <c r="A641" s="30" t="s">
        <v>0</v>
      </c>
      <c r="B641" s="30">
        <v>10</v>
      </c>
      <c r="C641" s="5">
        <v>1994</v>
      </c>
      <c r="D641" s="5">
        <v>1</v>
      </c>
      <c r="E641" s="28">
        <v>0.1665201</v>
      </c>
      <c r="F641" s="28">
        <v>47.26652032522918</v>
      </c>
    </row>
    <row r="642" spans="1:6" ht="12.75">
      <c r="A642" s="30" t="s">
        <v>0</v>
      </c>
      <c r="B642" s="30">
        <v>10</v>
      </c>
      <c r="C642" s="5">
        <v>1994</v>
      </c>
      <c r="D642" s="5">
        <v>2</v>
      </c>
      <c r="E642" s="28">
        <v>3.3167624</v>
      </c>
      <c r="F642" s="28">
        <v>24.11676235120775</v>
      </c>
    </row>
    <row r="643" spans="1:6" ht="12.75">
      <c r="A643" s="30" t="s">
        <v>0</v>
      </c>
      <c r="B643" s="30">
        <v>10</v>
      </c>
      <c r="C643" s="5">
        <v>1994</v>
      </c>
      <c r="D643" s="5">
        <v>3</v>
      </c>
      <c r="E643" s="28">
        <v>1.636032</v>
      </c>
      <c r="F643" s="28">
        <v>21.036032000000013</v>
      </c>
    </row>
    <row r="644" spans="1:6" ht="12.75">
      <c r="A644" s="30" t="s">
        <v>0</v>
      </c>
      <c r="B644" s="30">
        <v>10</v>
      </c>
      <c r="C644" s="5">
        <v>1994</v>
      </c>
      <c r="D644" s="5">
        <v>4</v>
      </c>
      <c r="E644" s="28">
        <v>1.4189908</v>
      </c>
      <c r="F644" s="28">
        <v>8.418990745737098</v>
      </c>
    </row>
    <row r="645" spans="1:6" ht="12.75">
      <c r="A645" s="30" t="s">
        <v>0</v>
      </c>
      <c r="B645" s="30">
        <v>10</v>
      </c>
      <c r="C645" s="5">
        <v>1994</v>
      </c>
      <c r="D645" s="5">
        <v>5</v>
      </c>
      <c r="E645" s="28">
        <v>1.3877011</v>
      </c>
      <c r="F645" s="28">
        <v>21.587701100000018</v>
      </c>
    </row>
    <row r="646" spans="1:6" ht="12.75">
      <c r="A646" s="30" t="s">
        <v>0</v>
      </c>
      <c r="B646" s="30">
        <v>10</v>
      </c>
      <c r="C646" s="5">
        <v>1994</v>
      </c>
      <c r="D646" s="5">
        <v>6</v>
      </c>
      <c r="E646" s="28">
        <v>1.5385964</v>
      </c>
      <c r="F646" s="28">
        <v>6.6385963602644225</v>
      </c>
    </row>
    <row r="647" spans="1:6" ht="12.75">
      <c r="A647" s="30" t="s">
        <v>0</v>
      </c>
      <c r="B647" s="30">
        <v>10</v>
      </c>
      <c r="C647" s="5">
        <v>1994</v>
      </c>
      <c r="D647" s="5">
        <v>7</v>
      </c>
      <c r="E647" s="28">
        <v>1.0635021</v>
      </c>
      <c r="F647" s="28">
        <v>2.8635020952855124</v>
      </c>
    </row>
    <row r="648" spans="1:6" ht="12.75">
      <c r="A648" s="30" t="s">
        <v>0</v>
      </c>
      <c r="B648" s="30">
        <v>10</v>
      </c>
      <c r="C648" s="5">
        <v>1994</v>
      </c>
      <c r="D648" s="5">
        <v>8</v>
      </c>
      <c r="E648" s="28">
        <v>0.6143475</v>
      </c>
      <c r="F648" s="28">
        <v>2.2143475</v>
      </c>
    </row>
    <row r="649" spans="1:6" ht="12.75">
      <c r="A649" s="30" t="s">
        <v>0</v>
      </c>
      <c r="B649" s="30">
        <v>10</v>
      </c>
      <c r="C649" s="5">
        <v>1994</v>
      </c>
      <c r="D649" s="5">
        <v>9</v>
      </c>
      <c r="E649" s="28">
        <v>0.5590032</v>
      </c>
      <c r="F649" s="28">
        <v>1.8590031972449512</v>
      </c>
    </row>
    <row r="650" spans="1:6" ht="12.75">
      <c r="A650" s="30" t="s">
        <v>0</v>
      </c>
      <c r="B650" s="30">
        <v>10</v>
      </c>
      <c r="C650" s="5">
        <v>1994</v>
      </c>
      <c r="D650" s="5">
        <v>10</v>
      </c>
      <c r="E650" s="28">
        <v>1.6633134</v>
      </c>
      <c r="F650" s="28">
        <v>6.0633133896633495</v>
      </c>
    </row>
    <row r="651" spans="1:6" ht="12.75">
      <c r="A651" s="30" t="s">
        <v>0</v>
      </c>
      <c r="B651" s="30">
        <v>10</v>
      </c>
      <c r="C651" s="5">
        <v>1994</v>
      </c>
      <c r="D651" s="5">
        <v>11</v>
      </c>
      <c r="E651" s="28">
        <v>1.0386669</v>
      </c>
      <c r="F651" s="28">
        <v>12.238666873264174</v>
      </c>
    </row>
    <row r="652" spans="1:6" ht="12.75">
      <c r="A652" s="30" t="s">
        <v>0</v>
      </c>
      <c r="B652" s="30">
        <v>10</v>
      </c>
      <c r="C652" s="5">
        <v>1994</v>
      </c>
      <c r="D652" s="5">
        <v>12</v>
      </c>
      <c r="E652" s="28">
        <v>1.9164263</v>
      </c>
      <c r="F652" s="28">
        <v>8.21642628175685</v>
      </c>
    </row>
    <row r="653" spans="1:6" ht="12.75">
      <c r="A653" s="30" t="s">
        <v>0</v>
      </c>
      <c r="B653" s="30">
        <v>10</v>
      </c>
      <c r="C653" s="5">
        <v>1995</v>
      </c>
      <c r="D653" s="5">
        <v>1</v>
      </c>
      <c r="E653" s="28">
        <v>1.3372104</v>
      </c>
      <c r="F653" s="28">
        <v>23.468210447959578</v>
      </c>
    </row>
    <row r="654" spans="1:6" ht="12.75">
      <c r="A654" s="30" t="s">
        <v>0</v>
      </c>
      <c r="B654" s="30">
        <v>10</v>
      </c>
      <c r="C654" s="5">
        <v>1995</v>
      </c>
      <c r="D654" s="5">
        <v>2</v>
      </c>
      <c r="E654" s="28">
        <v>1.690948</v>
      </c>
      <c r="F654" s="28">
        <v>36.390947931576186</v>
      </c>
    </row>
    <row r="655" spans="1:6" ht="12.75">
      <c r="A655" s="30" t="s">
        <v>0</v>
      </c>
      <c r="B655" s="30">
        <v>10</v>
      </c>
      <c r="C655" s="5">
        <v>1995</v>
      </c>
      <c r="D655" s="5">
        <v>3</v>
      </c>
      <c r="E655" s="28">
        <v>1.300845</v>
      </c>
      <c r="F655" s="28">
        <v>18.700844915567217</v>
      </c>
    </row>
    <row r="656" spans="1:6" ht="12.75">
      <c r="A656" s="30" t="s">
        <v>0</v>
      </c>
      <c r="B656" s="30">
        <v>10</v>
      </c>
      <c r="C656" s="5">
        <v>1995</v>
      </c>
      <c r="D656" s="5">
        <v>4</v>
      </c>
      <c r="E656" s="28">
        <v>1.6150473</v>
      </c>
      <c r="F656" s="28">
        <v>5.9150473415767415</v>
      </c>
    </row>
    <row r="657" spans="1:6" ht="12.75">
      <c r="A657" s="30" t="s">
        <v>0</v>
      </c>
      <c r="B657" s="30">
        <v>10</v>
      </c>
      <c r="C657" s="5">
        <v>1995</v>
      </c>
      <c r="D657" s="5">
        <v>5</v>
      </c>
      <c r="E657" s="28">
        <v>1.3598442</v>
      </c>
      <c r="F657" s="28">
        <v>9.759844200000003</v>
      </c>
    </row>
    <row r="658" spans="1:6" ht="12.75">
      <c r="A658" s="30" t="s">
        <v>0</v>
      </c>
      <c r="B658" s="30">
        <v>10</v>
      </c>
      <c r="C658" s="5">
        <v>1995</v>
      </c>
      <c r="D658" s="5">
        <v>6</v>
      </c>
      <c r="E658" s="28">
        <v>1.1611054</v>
      </c>
      <c r="F658" s="28">
        <v>4.0611053926703855</v>
      </c>
    </row>
    <row r="659" spans="1:6" ht="12.75">
      <c r="A659" s="30" t="s">
        <v>0</v>
      </c>
      <c r="B659" s="30">
        <v>10</v>
      </c>
      <c r="C659" s="5">
        <v>1995</v>
      </c>
      <c r="D659" s="5">
        <v>7</v>
      </c>
      <c r="E659" s="28">
        <v>0.6581817</v>
      </c>
      <c r="F659" s="28">
        <v>3.258181699999999</v>
      </c>
    </row>
    <row r="660" spans="1:6" ht="12.75">
      <c r="A660" s="30" t="s">
        <v>0</v>
      </c>
      <c r="B660" s="30">
        <v>10</v>
      </c>
      <c r="C660" s="5">
        <v>1995</v>
      </c>
      <c r="D660" s="5">
        <v>8</v>
      </c>
      <c r="E660" s="28">
        <v>0.3692868</v>
      </c>
      <c r="F660" s="28">
        <v>3.3692868000000007</v>
      </c>
    </row>
    <row r="661" spans="1:6" ht="12.75">
      <c r="A661" s="30" t="s">
        <v>0</v>
      </c>
      <c r="B661" s="30">
        <v>10</v>
      </c>
      <c r="C661" s="5">
        <v>1995</v>
      </c>
      <c r="D661" s="5">
        <v>9</v>
      </c>
      <c r="E661" s="28">
        <v>0.318504</v>
      </c>
      <c r="F661" s="28">
        <v>3.118503993266372</v>
      </c>
    </row>
    <row r="662" spans="1:6" ht="12.75">
      <c r="A662" s="30" t="s">
        <v>0</v>
      </c>
      <c r="B662" s="30">
        <v>10</v>
      </c>
      <c r="C662" s="5">
        <v>1995</v>
      </c>
      <c r="D662" s="5">
        <v>10</v>
      </c>
      <c r="E662" s="28">
        <v>0.2711732</v>
      </c>
      <c r="F662" s="28">
        <v>1.7711732039653085</v>
      </c>
    </row>
    <row r="663" spans="1:6" ht="12.75">
      <c r="A663" s="30" t="s">
        <v>0</v>
      </c>
      <c r="B663" s="30">
        <v>10</v>
      </c>
      <c r="C663" s="5">
        <v>1995</v>
      </c>
      <c r="D663" s="5">
        <v>11</v>
      </c>
      <c r="E663" s="28">
        <v>1.2244264</v>
      </c>
      <c r="F663" s="28">
        <v>5.8244264000000046</v>
      </c>
    </row>
    <row r="664" spans="1:6" ht="12.75">
      <c r="A664" s="30" t="s">
        <v>0</v>
      </c>
      <c r="B664" s="30">
        <v>10</v>
      </c>
      <c r="C664" s="5">
        <v>1995</v>
      </c>
      <c r="D664" s="5">
        <v>12</v>
      </c>
      <c r="E664" s="28">
        <v>6.382308</v>
      </c>
      <c r="F664" s="28">
        <v>90.2823078266664</v>
      </c>
    </row>
    <row r="665" spans="1:6" ht="12.75">
      <c r="A665" s="30" t="s">
        <v>0</v>
      </c>
      <c r="B665" s="30">
        <v>10</v>
      </c>
      <c r="C665" s="5">
        <v>1996</v>
      </c>
      <c r="D665" s="5">
        <v>1</v>
      </c>
      <c r="E665" s="28">
        <v>3.4942137</v>
      </c>
      <c r="F665" s="28">
        <v>69.69421339011527</v>
      </c>
    </row>
    <row r="666" spans="1:6" ht="12.75">
      <c r="A666" s="30" t="s">
        <v>0</v>
      </c>
      <c r="B666" s="30">
        <v>10</v>
      </c>
      <c r="C666" s="5">
        <v>1996</v>
      </c>
      <c r="D666" s="5">
        <v>2</v>
      </c>
      <c r="E666" s="28">
        <v>2.1889029</v>
      </c>
      <c r="F666" s="28">
        <v>41.18890298856871</v>
      </c>
    </row>
    <row r="667" spans="1:6" ht="12.75">
      <c r="A667" s="30" t="s">
        <v>0</v>
      </c>
      <c r="B667" s="30">
        <v>10</v>
      </c>
      <c r="C667" s="5">
        <v>1996</v>
      </c>
      <c r="D667" s="5">
        <v>3</v>
      </c>
      <c r="E667" s="28">
        <v>3.47655</v>
      </c>
      <c r="F667" s="28">
        <v>19.37655011138314</v>
      </c>
    </row>
    <row r="668" spans="1:6" ht="12.75">
      <c r="A668" s="30" t="s">
        <v>0</v>
      </c>
      <c r="B668" s="30">
        <v>10</v>
      </c>
      <c r="C668" s="5">
        <v>1996</v>
      </c>
      <c r="D668" s="5">
        <v>4</v>
      </c>
      <c r="E668" s="28">
        <v>2.3603407</v>
      </c>
      <c r="F668" s="28">
        <v>26.460340759280587</v>
      </c>
    </row>
    <row r="669" spans="1:6" ht="12.75">
      <c r="A669" s="30" t="s">
        <v>0</v>
      </c>
      <c r="B669" s="30">
        <v>10</v>
      </c>
      <c r="C669" s="5">
        <v>1996</v>
      </c>
      <c r="D669" s="5">
        <v>5</v>
      </c>
      <c r="E669" s="28">
        <v>2.5894854</v>
      </c>
      <c r="F669" s="28">
        <v>16.8894854308446</v>
      </c>
    </row>
    <row r="670" spans="1:6" ht="12.75">
      <c r="A670" s="30" t="s">
        <v>0</v>
      </c>
      <c r="B670" s="30">
        <v>10</v>
      </c>
      <c r="C670" s="5">
        <v>1996</v>
      </c>
      <c r="D670" s="5">
        <v>6</v>
      </c>
      <c r="E670" s="28">
        <v>2.162898</v>
      </c>
      <c r="F670" s="28">
        <v>5.962898000000002</v>
      </c>
    </row>
    <row r="671" spans="1:6" ht="12.75">
      <c r="A671" s="30" t="s">
        <v>0</v>
      </c>
      <c r="B671" s="30">
        <v>10</v>
      </c>
      <c r="C671" s="5">
        <v>1996</v>
      </c>
      <c r="D671" s="5">
        <v>7</v>
      </c>
      <c r="E671" s="28">
        <v>1.3362272</v>
      </c>
      <c r="F671" s="28">
        <v>3.236227199999999</v>
      </c>
    </row>
    <row r="672" spans="1:6" ht="12.75">
      <c r="A672" s="30" t="s">
        <v>0</v>
      </c>
      <c r="B672" s="30">
        <v>10</v>
      </c>
      <c r="C672" s="5">
        <v>1996</v>
      </c>
      <c r="D672" s="5">
        <v>8</v>
      </c>
      <c r="E672" s="28">
        <v>0.6564008</v>
      </c>
      <c r="F672" s="28">
        <v>3.3564008070452935</v>
      </c>
    </row>
    <row r="673" spans="1:6" ht="12.75">
      <c r="A673" s="30" t="s">
        <v>0</v>
      </c>
      <c r="B673" s="30">
        <v>10</v>
      </c>
      <c r="C673" s="5">
        <v>1996</v>
      </c>
      <c r="D673" s="5">
        <v>9</v>
      </c>
      <c r="E673" s="28">
        <v>0.4839016</v>
      </c>
      <c r="F673" s="28">
        <v>2.583901599999999</v>
      </c>
    </row>
    <row r="674" spans="1:6" ht="12.75">
      <c r="A674" s="30" t="s">
        <v>0</v>
      </c>
      <c r="B674" s="30">
        <v>10</v>
      </c>
      <c r="C674" s="5">
        <v>1996</v>
      </c>
      <c r="D674" s="5">
        <v>10</v>
      </c>
      <c r="E674" s="28">
        <v>0.2213072</v>
      </c>
      <c r="F674" s="28">
        <v>3.2213072159658043</v>
      </c>
    </row>
    <row r="675" spans="1:6" ht="12.75">
      <c r="A675" s="30" t="s">
        <v>0</v>
      </c>
      <c r="B675" s="30">
        <v>10</v>
      </c>
      <c r="C675" s="5">
        <v>1996</v>
      </c>
      <c r="D675" s="5">
        <v>11</v>
      </c>
      <c r="E675" s="28">
        <v>0.596626</v>
      </c>
      <c r="F675" s="28">
        <v>22.69662595673315</v>
      </c>
    </row>
    <row r="676" spans="1:6" ht="12.75">
      <c r="A676" s="31" t="s">
        <v>0</v>
      </c>
      <c r="B676" s="31">
        <v>10</v>
      </c>
      <c r="C676">
        <v>1996</v>
      </c>
      <c r="D676">
        <v>12</v>
      </c>
      <c r="E676" s="28">
        <v>1.7821377</v>
      </c>
      <c r="F676" s="28">
        <v>41.6821378950265</v>
      </c>
    </row>
    <row r="677" spans="1:6" ht="12.75">
      <c r="A677" s="31" t="s">
        <v>0</v>
      </c>
      <c r="B677" s="31">
        <v>10</v>
      </c>
      <c r="C677">
        <v>1997</v>
      </c>
      <c r="D677">
        <v>1</v>
      </c>
      <c r="E677" s="28">
        <v>1.0979892</v>
      </c>
      <c r="F677" s="28">
        <v>56.09798919999997</v>
      </c>
    </row>
    <row r="678" spans="1:6" ht="12.75">
      <c r="A678" s="31" t="s">
        <v>0</v>
      </c>
      <c r="B678" s="31">
        <v>10</v>
      </c>
      <c r="C678">
        <v>1997</v>
      </c>
      <c r="D678">
        <v>2</v>
      </c>
      <c r="E678" s="28">
        <v>1.3309776</v>
      </c>
      <c r="F678" s="28">
        <v>20.330977644617434</v>
      </c>
    </row>
    <row r="679" spans="1:6" ht="12.75">
      <c r="A679" s="31" t="s">
        <v>0</v>
      </c>
      <c r="B679" s="31">
        <v>10</v>
      </c>
      <c r="C679">
        <v>1997</v>
      </c>
      <c r="D679">
        <v>3</v>
      </c>
      <c r="E679" s="28">
        <v>1.0425591</v>
      </c>
      <c r="F679" s="28">
        <v>10.242559100000005</v>
      </c>
    </row>
    <row r="680" spans="1:6" ht="12.75">
      <c r="A680" s="31" t="s">
        <v>0</v>
      </c>
      <c r="B680" s="31">
        <v>10</v>
      </c>
      <c r="C680">
        <v>1997</v>
      </c>
      <c r="D680">
        <v>4</v>
      </c>
      <c r="E680" s="28">
        <v>1.0724805</v>
      </c>
      <c r="F680" s="28">
        <v>6.67248052827826</v>
      </c>
    </row>
    <row r="681" spans="1:6" ht="12.75">
      <c r="A681" s="31" t="s">
        <v>0</v>
      </c>
      <c r="B681" s="31">
        <v>10</v>
      </c>
      <c r="C681">
        <v>1997</v>
      </c>
      <c r="D681">
        <v>5</v>
      </c>
      <c r="E681" s="28">
        <v>1.981899</v>
      </c>
      <c r="F681" s="28">
        <v>10.881898979190483</v>
      </c>
    </row>
    <row r="682" spans="1:6" ht="12.75">
      <c r="A682" s="31" t="s">
        <v>0</v>
      </c>
      <c r="B682" s="31">
        <v>10</v>
      </c>
      <c r="C682">
        <v>1997</v>
      </c>
      <c r="D682">
        <v>6</v>
      </c>
      <c r="E682" s="28">
        <v>0.8365845</v>
      </c>
      <c r="F682" s="28">
        <v>14.636584572023878</v>
      </c>
    </row>
    <row r="683" spans="1:6" ht="12.75">
      <c r="A683" s="31" t="s">
        <v>0</v>
      </c>
      <c r="B683" s="31">
        <v>10</v>
      </c>
      <c r="C683">
        <v>1997</v>
      </c>
      <c r="D683">
        <v>7</v>
      </c>
      <c r="E683" s="28">
        <v>1.3889721</v>
      </c>
      <c r="F683" s="28">
        <v>7.888972083013085</v>
      </c>
    </row>
    <row r="684" spans="1:6" ht="12.75">
      <c r="A684" s="31" t="s">
        <v>0</v>
      </c>
      <c r="B684" s="31">
        <v>10</v>
      </c>
      <c r="C684">
        <v>1997</v>
      </c>
      <c r="D684">
        <v>8</v>
      </c>
      <c r="E684" s="28">
        <v>0.9913502</v>
      </c>
      <c r="F684" s="28">
        <v>5.991350226718247</v>
      </c>
    </row>
    <row r="685" spans="1:6" ht="12.75">
      <c r="A685" s="31" t="s">
        <v>0</v>
      </c>
      <c r="B685" s="31">
        <v>10</v>
      </c>
      <c r="C685">
        <v>1997</v>
      </c>
      <c r="D685">
        <v>9</v>
      </c>
      <c r="E685" s="28">
        <v>0.599654</v>
      </c>
      <c r="F685" s="28">
        <v>4.799653988887055</v>
      </c>
    </row>
    <row r="686" spans="1:6" ht="12.75">
      <c r="A686" s="31" t="s">
        <v>0</v>
      </c>
      <c r="B686" s="31">
        <v>10</v>
      </c>
      <c r="C686">
        <v>1997</v>
      </c>
      <c r="D686">
        <v>10</v>
      </c>
      <c r="E686" s="28">
        <v>0.5242527</v>
      </c>
      <c r="F686" s="28">
        <v>3.2242526933146753</v>
      </c>
    </row>
    <row r="687" spans="1:6" ht="12.75">
      <c r="A687" s="31" t="s">
        <v>0</v>
      </c>
      <c r="B687" s="31">
        <v>10</v>
      </c>
      <c r="C687">
        <v>1997</v>
      </c>
      <c r="D687">
        <v>11</v>
      </c>
      <c r="E687" s="28">
        <v>1.8207442</v>
      </c>
      <c r="F687" s="28">
        <v>30.820744396729</v>
      </c>
    </row>
    <row r="688" spans="1:6" ht="12.75">
      <c r="A688" s="31" t="s">
        <v>0</v>
      </c>
      <c r="B688" s="31">
        <v>10</v>
      </c>
      <c r="C688">
        <v>1997</v>
      </c>
      <c r="D688">
        <v>12</v>
      </c>
      <c r="E688" s="28">
        <v>0.9999765</v>
      </c>
      <c r="F688" s="28">
        <v>59.4999763808282</v>
      </c>
    </row>
    <row r="689" spans="1:6" ht="12.75">
      <c r="A689" s="31" t="s">
        <v>0</v>
      </c>
      <c r="B689" s="31">
        <v>10</v>
      </c>
      <c r="C689">
        <v>1998</v>
      </c>
      <c r="D689">
        <v>1</v>
      </c>
      <c r="E689" s="28">
        <v>1.61891</v>
      </c>
      <c r="F689" s="28">
        <v>28.318909933059224</v>
      </c>
    </row>
    <row r="690" spans="1:6" ht="12.75">
      <c r="A690" s="31" t="s">
        <v>0</v>
      </c>
      <c r="B690" s="31">
        <v>10</v>
      </c>
      <c r="C690">
        <v>1998</v>
      </c>
      <c r="D690">
        <v>2</v>
      </c>
      <c r="E690" s="28">
        <v>1.6374577</v>
      </c>
      <c r="F690" s="28">
        <v>13.837457669462092</v>
      </c>
    </row>
    <row r="691" spans="1:6" ht="12.75">
      <c r="A691" s="31" t="s">
        <v>0</v>
      </c>
      <c r="B691" s="31">
        <v>10</v>
      </c>
      <c r="C691">
        <v>1998</v>
      </c>
      <c r="D691">
        <v>3</v>
      </c>
      <c r="E691" s="28">
        <v>1.621653</v>
      </c>
      <c r="F691" s="28">
        <v>7.721652985849384</v>
      </c>
    </row>
    <row r="692" spans="1:6" ht="12.75">
      <c r="A692" s="31" t="s">
        <v>0</v>
      </c>
      <c r="B692" s="31">
        <v>10</v>
      </c>
      <c r="C692">
        <v>1998</v>
      </c>
      <c r="D692">
        <v>4</v>
      </c>
      <c r="E692" s="28">
        <v>1.0753006</v>
      </c>
      <c r="F692" s="28">
        <v>34.87530067893591</v>
      </c>
    </row>
    <row r="693" spans="1:6" ht="12.75">
      <c r="A693" s="31" t="s">
        <v>0</v>
      </c>
      <c r="B693" s="31">
        <v>10</v>
      </c>
      <c r="C693">
        <v>1998</v>
      </c>
      <c r="D693">
        <v>5</v>
      </c>
      <c r="E693" s="28">
        <v>2.55618</v>
      </c>
      <c r="F693" s="28">
        <v>25.256180000000004</v>
      </c>
    </row>
    <row r="694" spans="1:6" ht="12.75">
      <c r="A694" s="31" t="s">
        <v>0</v>
      </c>
      <c r="B694" s="31">
        <v>10</v>
      </c>
      <c r="C694">
        <v>1998</v>
      </c>
      <c r="D694">
        <v>6</v>
      </c>
      <c r="E694" s="28">
        <v>1.5230901</v>
      </c>
      <c r="F694" s="28">
        <v>19.223090055780407</v>
      </c>
    </row>
    <row r="695" spans="1:6" ht="12.75">
      <c r="A695" s="31" t="s">
        <v>0</v>
      </c>
      <c r="B695" s="31">
        <v>10</v>
      </c>
      <c r="C695">
        <v>1998</v>
      </c>
      <c r="D695">
        <v>7</v>
      </c>
      <c r="E695" s="28">
        <v>1.4207406</v>
      </c>
      <c r="F695" s="28">
        <v>7.020740629287828</v>
      </c>
    </row>
    <row r="696" spans="1:6" ht="12.75">
      <c r="A696" s="31" t="s">
        <v>0</v>
      </c>
      <c r="B696" s="31">
        <v>10</v>
      </c>
      <c r="C696">
        <v>1998</v>
      </c>
      <c r="D696">
        <v>8</v>
      </c>
      <c r="E696" s="28">
        <v>0.8660048</v>
      </c>
      <c r="F696" s="28">
        <v>3.866004807775581</v>
      </c>
    </row>
    <row r="697" spans="1:6" ht="12.75">
      <c r="A697" s="31" t="s">
        <v>0</v>
      </c>
      <c r="B697" s="31">
        <v>10</v>
      </c>
      <c r="C697">
        <v>1998</v>
      </c>
      <c r="D697">
        <v>9</v>
      </c>
      <c r="E697" s="28">
        <v>0.748748</v>
      </c>
      <c r="F697" s="28">
        <v>5.048747999999998</v>
      </c>
    </row>
    <row r="698" spans="1:6" ht="12.75">
      <c r="A698" s="31" t="s">
        <v>0</v>
      </c>
      <c r="B698" s="31">
        <v>10</v>
      </c>
      <c r="C698">
        <v>1998</v>
      </c>
      <c r="D698">
        <v>10</v>
      </c>
      <c r="E698" s="28">
        <v>0.4136803</v>
      </c>
      <c r="F698" s="28">
        <v>4.413680269056812</v>
      </c>
    </row>
    <row r="699" spans="1:6" ht="12.75">
      <c r="A699" s="31" t="s">
        <v>0</v>
      </c>
      <c r="B699" s="31">
        <v>10</v>
      </c>
      <c r="C699">
        <v>1998</v>
      </c>
      <c r="D699">
        <v>11</v>
      </c>
      <c r="E699" s="28">
        <v>0.2443946</v>
      </c>
      <c r="F699" s="28">
        <v>5.644394613483459</v>
      </c>
    </row>
    <row r="700" spans="1:6" ht="12.75">
      <c r="A700" s="31" t="s">
        <v>0</v>
      </c>
      <c r="B700" s="31">
        <v>10</v>
      </c>
      <c r="C700">
        <v>1998</v>
      </c>
      <c r="D700">
        <v>12</v>
      </c>
      <c r="E700" s="28">
        <v>0.2331208</v>
      </c>
      <c r="F700" s="28">
        <v>5.233120813308648</v>
      </c>
    </row>
    <row r="701" spans="1:6" ht="12.75">
      <c r="A701" s="31" t="s">
        <v>0</v>
      </c>
      <c r="B701" s="31">
        <v>10</v>
      </c>
      <c r="C701">
        <v>1999</v>
      </c>
      <c r="D701">
        <v>1</v>
      </c>
      <c r="E701" s="28">
        <v>0.3042394</v>
      </c>
      <c r="F701" s="28">
        <v>8.504239399999994</v>
      </c>
    </row>
    <row r="702" spans="1:6" ht="12.75">
      <c r="A702" s="31" t="s">
        <v>0</v>
      </c>
      <c r="B702" s="31">
        <v>10</v>
      </c>
      <c r="C702">
        <v>1999</v>
      </c>
      <c r="D702">
        <v>2</v>
      </c>
      <c r="E702" s="28">
        <v>0.330309</v>
      </c>
      <c r="F702" s="28">
        <v>7.030308966794376</v>
      </c>
    </row>
    <row r="703" spans="1:6" ht="12.75">
      <c r="A703" s="31" t="s">
        <v>0</v>
      </c>
      <c r="B703" s="31">
        <v>10</v>
      </c>
      <c r="C703">
        <v>1999</v>
      </c>
      <c r="D703">
        <v>3</v>
      </c>
      <c r="E703" s="28">
        <v>0.405891</v>
      </c>
      <c r="F703" s="28">
        <v>7.231890982874449</v>
      </c>
    </row>
    <row r="704" spans="1:6" ht="12.75">
      <c r="A704" s="31" t="s">
        <v>0</v>
      </c>
      <c r="B704" s="31">
        <v>10</v>
      </c>
      <c r="C704">
        <v>1999</v>
      </c>
      <c r="D704">
        <v>4</v>
      </c>
      <c r="E704" s="28">
        <v>0.4204515</v>
      </c>
      <c r="F704" s="28">
        <v>14.320451470967344</v>
      </c>
    </row>
    <row r="705" spans="1:6" ht="12.75">
      <c r="A705" s="31" t="s">
        <v>0</v>
      </c>
      <c r="B705" s="31">
        <v>10</v>
      </c>
      <c r="C705">
        <v>1999</v>
      </c>
      <c r="D705">
        <v>5</v>
      </c>
      <c r="E705" s="28">
        <v>0.3119872</v>
      </c>
      <c r="F705" s="28">
        <v>13.911987169932654</v>
      </c>
    </row>
    <row r="706" spans="1:6" ht="12.75">
      <c r="A706" s="31" t="s">
        <v>0</v>
      </c>
      <c r="B706" s="31">
        <v>10</v>
      </c>
      <c r="C706">
        <v>1999</v>
      </c>
      <c r="D706">
        <v>6</v>
      </c>
      <c r="E706" s="28">
        <v>0.4975016</v>
      </c>
      <c r="F706" s="28">
        <v>7.297501599999996</v>
      </c>
    </row>
    <row r="707" spans="1:6" ht="12.75">
      <c r="A707" s="31" t="s">
        <v>0</v>
      </c>
      <c r="B707" s="31">
        <v>10</v>
      </c>
      <c r="C707">
        <v>1999</v>
      </c>
      <c r="D707">
        <v>7</v>
      </c>
      <c r="E707" s="28">
        <v>0.6795459</v>
      </c>
      <c r="F707" s="28">
        <v>6.2795459000000085</v>
      </c>
    </row>
    <row r="708" spans="1:6" ht="12.75">
      <c r="A708" s="31" t="s">
        <v>0</v>
      </c>
      <c r="B708" s="31">
        <v>10</v>
      </c>
      <c r="C708">
        <v>1999</v>
      </c>
      <c r="D708">
        <v>8</v>
      </c>
      <c r="E708" s="28">
        <v>0.4034056</v>
      </c>
      <c r="F708" s="28">
        <v>3.603405599999999</v>
      </c>
    </row>
    <row r="709" spans="1:6" ht="12.75">
      <c r="A709" s="31" t="s">
        <v>0</v>
      </c>
      <c r="B709" s="31">
        <v>10</v>
      </c>
      <c r="C709">
        <v>1999</v>
      </c>
      <c r="D709">
        <v>9</v>
      </c>
      <c r="E709" s="28">
        <v>0.580246</v>
      </c>
      <c r="F709" s="28">
        <v>4.480245999999999</v>
      </c>
    </row>
    <row r="710" spans="1:6" ht="12.75">
      <c r="A710" s="31" t="s">
        <v>0</v>
      </c>
      <c r="B710" s="31">
        <v>10</v>
      </c>
      <c r="C710">
        <v>1999</v>
      </c>
      <c r="D710">
        <v>10</v>
      </c>
      <c r="E710" s="28">
        <v>1.4059008</v>
      </c>
      <c r="F710" s="28">
        <v>16.105900800000008</v>
      </c>
    </row>
    <row r="711" spans="1:6" ht="12.75">
      <c r="A711" s="31" t="s">
        <v>0</v>
      </c>
      <c r="B711" s="31">
        <v>10</v>
      </c>
      <c r="C711">
        <v>1999</v>
      </c>
      <c r="D711">
        <v>11</v>
      </c>
      <c r="E711" s="28">
        <v>0.7567376</v>
      </c>
      <c r="F711" s="28">
        <v>10.656737600000007</v>
      </c>
    </row>
    <row r="712" spans="1:6" ht="12.75">
      <c r="A712" s="31" t="s">
        <v>0</v>
      </c>
      <c r="B712" s="31">
        <v>10</v>
      </c>
      <c r="C712">
        <v>1999</v>
      </c>
      <c r="D712">
        <v>12</v>
      </c>
      <c r="E712" s="28">
        <v>1.1361987</v>
      </c>
      <c r="F712" s="28">
        <v>20.032198661826556</v>
      </c>
    </row>
    <row r="713" spans="1:6" ht="12.75">
      <c r="A713" s="31" t="s">
        <v>0</v>
      </c>
      <c r="B713" s="31">
        <v>10</v>
      </c>
      <c r="C713">
        <v>2000</v>
      </c>
      <c r="D713">
        <v>1</v>
      </c>
      <c r="E713" s="28">
        <v>0.509545</v>
      </c>
      <c r="F713" s="28">
        <v>7.3815449644073</v>
      </c>
    </row>
    <row r="714" spans="1:6" ht="12.75">
      <c r="A714" s="31" t="s">
        <v>0</v>
      </c>
      <c r="B714" s="31">
        <v>10</v>
      </c>
      <c r="C714">
        <v>2000</v>
      </c>
      <c r="D714">
        <v>2</v>
      </c>
      <c r="E714" s="28">
        <v>0.3934656</v>
      </c>
      <c r="F714" s="28">
        <v>6.408465599999996</v>
      </c>
    </row>
    <row r="715" spans="1:6" ht="12.75">
      <c r="A715" s="31" t="s">
        <v>0</v>
      </c>
      <c r="B715" s="31">
        <v>10</v>
      </c>
      <c r="C715">
        <v>2000</v>
      </c>
      <c r="D715">
        <v>3</v>
      </c>
      <c r="E715" s="28">
        <v>0.2559654</v>
      </c>
      <c r="F715" s="28">
        <v>7.6559653999999995</v>
      </c>
    </row>
    <row r="716" spans="1:6" ht="12.75">
      <c r="A716" s="31" t="s">
        <v>0</v>
      </c>
      <c r="B716" s="31">
        <v>10</v>
      </c>
      <c r="C716">
        <v>2000</v>
      </c>
      <c r="D716">
        <v>4</v>
      </c>
      <c r="E716" s="28">
        <v>0.1692405</v>
      </c>
      <c r="F716" s="28">
        <v>37.06924042886004</v>
      </c>
    </row>
    <row r="717" spans="1:6" ht="12.75">
      <c r="A717" s="31" t="s">
        <v>0</v>
      </c>
      <c r="B717" s="31">
        <v>10</v>
      </c>
      <c r="C717">
        <v>2000</v>
      </c>
      <c r="D717">
        <v>5</v>
      </c>
      <c r="E717" s="28">
        <v>0.4925767</v>
      </c>
      <c r="F717" s="28">
        <v>19.492576741410716</v>
      </c>
    </row>
    <row r="718" spans="1:6" ht="12.75">
      <c r="A718" s="31" t="s">
        <v>0</v>
      </c>
      <c r="B718" s="31">
        <v>10</v>
      </c>
      <c r="C718">
        <v>2000</v>
      </c>
      <c r="D718">
        <v>6</v>
      </c>
      <c r="E718" s="28">
        <v>0.596122</v>
      </c>
      <c r="F718" s="28">
        <v>8.896122020685132</v>
      </c>
    </row>
    <row r="719" spans="1:6" ht="12.75">
      <c r="A719" s="31" t="s">
        <v>0</v>
      </c>
      <c r="B719" s="31">
        <v>10</v>
      </c>
      <c r="C719">
        <v>2000</v>
      </c>
      <c r="D719">
        <v>7</v>
      </c>
      <c r="E719" s="28">
        <v>0.302148</v>
      </c>
      <c r="F719" s="28">
        <v>5.802148000000003</v>
      </c>
    </row>
    <row r="720" spans="1:6" ht="12.75">
      <c r="A720" s="31" t="s">
        <v>0</v>
      </c>
      <c r="B720" s="31">
        <v>10</v>
      </c>
      <c r="C720">
        <v>2000</v>
      </c>
      <c r="D720">
        <v>8</v>
      </c>
      <c r="E720" s="28">
        <v>0.07154</v>
      </c>
      <c r="F720" s="28">
        <v>4.371540000000001</v>
      </c>
    </row>
    <row r="721" spans="1:6" ht="12.75">
      <c r="A721" s="31" t="s">
        <v>0</v>
      </c>
      <c r="B721" s="31">
        <v>10</v>
      </c>
      <c r="C721">
        <v>2000</v>
      </c>
      <c r="D721">
        <v>9</v>
      </c>
      <c r="E721" s="28">
        <v>0.0451647</v>
      </c>
      <c r="F721" s="28">
        <v>3.045164691907781</v>
      </c>
    </row>
    <row r="722" spans="1:6" ht="12.75">
      <c r="A722" s="31" t="s">
        <v>0</v>
      </c>
      <c r="B722" s="31">
        <v>10</v>
      </c>
      <c r="C722">
        <v>2000</v>
      </c>
      <c r="D722">
        <v>10</v>
      </c>
      <c r="E722" s="28">
        <v>0.2053856</v>
      </c>
      <c r="F722" s="28">
        <v>4.605385581533775</v>
      </c>
    </row>
    <row r="723" spans="1:6" ht="12.75">
      <c r="A723" s="31" t="s">
        <v>0</v>
      </c>
      <c r="B723" s="31">
        <v>10</v>
      </c>
      <c r="C723">
        <v>2000</v>
      </c>
      <c r="D723">
        <v>11</v>
      </c>
      <c r="E723" s="28">
        <v>0.5130216</v>
      </c>
      <c r="F723" s="28">
        <v>47.913021599999986</v>
      </c>
    </row>
    <row r="724" spans="1:6" ht="12.75">
      <c r="A724" s="31" t="s">
        <v>0</v>
      </c>
      <c r="B724" s="31">
        <v>10</v>
      </c>
      <c r="C724">
        <v>2000</v>
      </c>
      <c r="D724">
        <v>12</v>
      </c>
      <c r="E724" s="28">
        <v>0.7752879</v>
      </c>
      <c r="F724" s="28">
        <v>61.97528778053433</v>
      </c>
    </row>
    <row r="725" spans="1:6" ht="12.75">
      <c r="A725" s="31" t="s">
        <v>0</v>
      </c>
      <c r="B725" s="31">
        <v>10</v>
      </c>
      <c r="C725">
        <v>2001</v>
      </c>
      <c r="D725">
        <v>1</v>
      </c>
      <c r="E725" s="28">
        <v>6.189122</v>
      </c>
      <c r="F725" s="28">
        <v>122.88912177532937</v>
      </c>
    </row>
    <row r="726" spans="1:6" ht="12.75">
      <c r="A726" s="31" t="s">
        <v>0</v>
      </c>
      <c r="B726" s="31">
        <v>10</v>
      </c>
      <c r="C726">
        <v>2001</v>
      </c>
      <c r="D726">
        <v>2</v>
      </c>
      <c r="E726" s="28">
        <v>3.5730396</v>
      </c>
      <c r="F726" s="28">
        <v>41.67303969379546</v>
      </c>
    </row>
    <row r="727" spans="1:6" ht="12.75">
      <c r="A727" s="31" t="s">
        <v>0</v>
      </c>
      <c r="B727" s="31">
        <v>10</v>
      </c>
      <c r="C727">
        <v>2001</v>
      </c>
      <c r="D727">
        <v>3</v>
      </c>
      <c r="E727" s="28">
        <v>5.3786278</v>
      </c>
      <c r="F727" s="28">
        <v>138.77862780000004</v>
      </c>
    </row>
    <row r="728" spans="1:6" ht="12.75">
      <c r="A728" s="31" t="s">
        <v>0</v>
      </c>
      <c r="B728" s="31">
        <v>10</v>
      </c>
      <c r="C728">
        <v>2001</v>
      </c>
      <c r="D728">
        <v>4</v>
      </c>
      <c r="E728" s="28">
        <v>4.4308</v>
      </c>
      <c r="F728" s="28">
        <v>23.430800044572326</v>
      </c>
    </row>
    <row r="729" spans="1:6" ht="12.75">
      <c r="A729" s="31" t="s">
        <v>0</v>
      </c>
      <c r="B729" s="31">
        <v>10</v>
      </c>
      <c r="C729">
        <v>2001</v>
      </c>
      <c r="D729">
        <v>5</v>
      </c>
      <c r="E729" s="28">
        <v>3.065679</v>
      </c>
      <c r="F729" s="28">
        <v>14.465678974416992</v>
      </c>
    </row>
    <row r="730" spans="1:6" ht="12.75">
      <c r="A730" s="31" t="s">
        <v>0</v>
      </c>
      <c r="B730" s="31">
        <v>10</v>
      </c>
      <c r="C730">
        <v>2001</v>
      </c>
      <c r="D730">
        <v>6</v>
      </c>
      <c r="E730" s="28">
        <v>2.1811525</v>
      </c>
      <c r="F730" s="28">
        <v>4.581152511902877</v>
      </c>
    </row>
    <row r="731" spans="1:6" ht="12.75">
      <c r="A731" s="31" t="s">
        <v>0</v>
      </c>
      <c r="B731" s="31">
        <v>10</v>
      </c>
      <c r="C731">
        <v>2001</v>
      </c>
      <c r="D731">
        <v>7</v>
      </c>
      <c r="E731" s="28">
        <v>1.2497805</v>
      </c>
      <c r="F731" s="28">
        <v>4.049780493228681</v>
      </c>
    </row>
    <row r="732" spans="1:6" ht="12.75">
      <c r="A732" s="31" t="s">
        <v>0</v>
      </c>
      <c r="B732" s="31">
        <v>10</v>
      </c>
      <c r="C732">
        <v>2001</v>
      </c>
      <c r="D732">
        <v>8</v>
      </c>
      <c r="E732" s="28">
        <v>0.7844326</v>
      </c>
      <c r="F732" s="28">
        <v>2.38443260418222</v>
      </c>
    </row>
    <row r="733" spans="1:6" ht="12.75">
      <c r="A733" s="31" t="s">
        <v>0</v>
      </c>
      <c r="B733" s="31">
        <v>10</v>
      </c>
      <c r="C733">
        <v>2001</v>
      </c>
      <c r="D733">
        <v>9</v>
      </c>
      <c r="E733" s="28">
        <v>0.4488408</v>
      </c>
      <c r="F733" s="28">
        <v>1.9488407960858485</v>
      </c>
    </row>
    <row r="734" spans="1:6" ht="12.75">
      <c r="A734" s="31" t="s">
        <v>0</v>
      </c>
      <c r="B734" s="31">
        <v>10</v>
      </c>
      <c r="C734">
        <v>2001</v>
      </c>
      <c r="D734">
        <v>10</v>
      </c>
      <c r="E734" s="28">
        <v>0.8686895</v>
      </c>
      <c r="F734" s="28">
        <v>5.368689490401703</v>
      </c>
    </row>
    <row r="735" spans="1:6" ht="12.75">
      <c r="A735" s="31" t="s">
        <v>0</v>
      </c>
      <c r="B735" s="31">
        <v>10</v>
      </c>
      <c r="C735">
        <v>2001</v>
      </c>
      <c r="D735">
        <v>11</v>
      </c>
      <c r="E735" s="28">
        <v>0.5145411</v>
      </c>
      <c r="F735" s="28">
        <v>4.014541090610608</v>
      </c>
    </row>
    <row r="736" spans="1:6" ht="12.75">
      <c r="A736" s="31" t="s">
        <v>0</v>
      </c>
      <c r="B736" s="31">
        <v>10</v>
      </c>
      <c r="C736">
        <v>2001</v>
      </c>
      <c r="D736">
        <v>12</v>
      </c>
      <c r="E736" s="28">
        <v>0.283335</v>
      </c>
      <c r="F736" s="28">
        <v>3.083335007412358</v>
      </c>
    </row>
    <row r="737" spans="1:6" ht="12.75">
      <c r="A737" s="31" t="s">
        <v>0</v>
      </c>
      <c r="B737" s="31">
        <v>10</v>
      </c>
      <c r="C737">
        <v>2002</v>
      </c>
      <c r="D737">
        <v>1</v>
      </c>
      <c r="E737" s="28">
        <v>0.1012544</v>
      </c>
      <c r="F737" s="28">
        <v>5.00125438763061</v>
      </c>
    </row>
    <row r="738" spans="1:6" ht="12.75">
      <c r="A738" s="31" t="s">
        <v>0</v>
      </c>
      <c r="B738" s="31">
        <v>10</v>
      </c>
      <c r="C738">
        <v>2002</v>
      </c>
      <c r="D738">
        <v>2</v>
      </c>
      <c r="E738" s="28">
        <v>0.07569</v>
      </c>
      <c r="F738" s="28">
        <v>5.3756900110710495</v>
      </c>
    </row>
    <row r="739" spans="1:6" ht="12.75">
      <c r="A739" s="31" t="s">
        <v>0</v>
      </c>
      <c r="B739" s="31">
        <v>10</v>
      </c>
      <c r="C739">
        <v>2002</v>
      </c>
      <c r="D739">
        <v>3</v>
      </c>
      <c r="E739" s="28">
        <v>0.3027948</v>
      </c>
      <c r="F739" s="28">
        <v>5.516794799999997</v>
      </c>
    </row>
    <row r="740" spans="1:6" ht="12.75">
      <c r="A740" s="31" t="s">
        <v>0</v>
      </c>
      <c r="B740" s="31">
        <v>10</v>
      </c>
      <c r="C740">
        <v>2002</v>
      </c>
      <c r="D740">
        <v>4</v>
      </c>
      <c r="E740" s="28">
        <v>0.0172608</v>
      </c>
      <c r="F740" s="28">
        <v>7.917260782877111</v>
      </c>
    </row>
    <row r="741" spans="1:6" ht="12.75">
      <c r="A741" s="31" t="s">
        <v>0</v>
      </c>
      <c r="B741" s="31">
        <v>10</v>
      </c>
      <c r="C741">
        <v>2002</v>
      </c>
      <c r="D741">
        <v>5</v>
      </c>
      <c r="E741" s="28">
        <v>0.3323589</v>
      </c>
      <c r="F741" s="28">
        <v>6.432358870559931</v>
      </c>
    </row>
    <row r="742" spans="1:6" ht="12.75">
      <c r="A742" s="31" t="s">
        <v>0</v>
      </c>
      <c r="B742" s="31">
        <v>10</v>
      </c>
      <c r="C742">
        <v>2002</v>
      </c>
      <c r="D742">
        <v>6</v>
      </c>
      <c r="E742" s="28">
        <v>0.0929247</v>
      </c>
      <c r="F742" s="28">
        <v>5.692924713447672</v>
      </c>
    </row>
    <row r="743" spans="1:6" ht="12.75">
      <c r="A743" s="31" t="s">
        <v>0</v>
      </c>
      <c r="B743" s="31">
        <v>10</v>
      </c>
      <c r="C743">
        <v>2002</v>
      </c>
      <c r="D743">
        <v>7</v>
      </c>
      <c r="E743" s="28">
        <v>0.2009706</v>
      </c>
      <c r="F743" s="28">
        <v>2.500970599999999</v>
      </c>
    </row>
    <row r="744" spans="1:6" ht="12.75">
      <c r="A744" s="31" t="s">
        <v>0</v>
      </c>
      <c r="B744" s="31">
        <v>10</v>
      </c>
      <c r="C744">
        <v>2002</v>
      </c>
      <c r="D744">
        <v>8</v>
      </c>
      <c r="E744" s="28">
        <v>0.151119</v>
      </c>
      <c r="F744" s="28">
        <v>2.5511189999999995</v>
      </c>
    </row>
    <row r="745" spans="1:6" ht="12.75">
      <c r="A745" s="31" t="s">
        <v>0</v>
      </c>
      <c r="B745" s="31">
        <v>10</v>
      </c>
      <c r="C745">
        <v>2002</v>
      </c>
      <c r="D745">
        <v>9</v>
      </c>
      <c r="E745" s="28">
        <v>0.14859</v>
      </c>
      <c r="F745" s="28">
        <v>2.39759</v>
      </c>
    </row>
    <row r="746" spans="1:6" ht="12.75">
      <c r="A746" s="31" t="s">
        <v>0</v>
      </c>
      <c r="B746" s="31">
        <v>10</v>
      </c>
      <c r="C746">
        <v>2002</v>
      </c>
      <c r="D746">
        <v>10</v>
      </c>
      <c r="E746" s="28">
        <v>0.5744925</v>
      </c>
      <c r="F746" s="28">
        <v>5.374492500000004</v>
      </c>
    </row>
    <row r="747" spans="1:6" ht="12.75">
      <c r="A747" s="31" t="s">
        <v>0</v>
      </c>
      <c r="B747" s="31">
        <v>10</v>
      </c>
      <c r="C747">
        <v>2002</v>
      </c>
      <c r="D747">
        <v>11</v>
      </c>
      <c r="E747" s="28">
        <v>0.944772</v>
      </c>
      <c r="F747" s="28">
        <v>17.244772000000005</v>
      </c>
    </row>
    <row r="748" spans="1:6" ht="12.75">
      <c r="A748" s="31" t="s">
        <v>0</v>
      </c>
      <c r="B748" s="31">
        <v>10</v>
      </c>
      <c r="C748">
        <v>2002</v>
      </c>
      <c r="D748">
        <v>12</v>
      </c>
      <c r="E748" s="28">
        <v>0.4268394</v>
      </c>
      <c r="F748" s="28">
        <v>43.62683940000002</v>
      </c>
    </row>
    <row r="749" spans="1:6" ht="12.75">
      <c r="A749" s="31" t="s">
        <v>0</v>
      </c>
      <c r="B749" s="31">
        <v>10</v>
      </c>
      <c r="C749">
        <v>2003</v>
      </c>
      <c r="D749">
        <v>1</v>
      </c>
      <c r="E749" s="28">
        <v>1.6797744</v>
      </c>
      <c r="F749" s="28">
        <v>71.37977425028964</v>
      </c>
    </row>
    <row r="750" spans="1:6" ht="12.75">
      <c r="A750" s="31" t="s">
        <v>0</v>
      </c>
      <c r="B750" s="31">
        <v>10</v>
      </c>
      <c r="C750">
        <v>2003</v>
      </c>
      <c r="D750">
        <v>2</v>
      </c>
      <c r="E750" s="28">
        <v>2.1566308</v>
      </c>
      <c r="F750" s="28">
        <v>43.15663079999995</v>
      </c>
    </row>
    <row r="751" spans="1:6" ht="12.75">
      <c r="A751" s="31" t="s">
        <v>0</v>
      </c>
      <c r="B751" s="31">
        <v>10</v>
      </c>
      <c r="C751">
        <v>2003</v>
      </c>
      <c r="D751">
        <v>3</v>
      </c>
      <c r="E751" s="28">
        <v>1.323378</v>
      </c>
      <c r="F751" s="28">
        <v>41.823378362982055</v>
      </c>
    </row>
    <row r="752" spans="1:6" ht="12.75">
      <c r="A752" s="31" t="s">
        <v>0</v>
      </c>
      <c r="B752" s="31">
        <v>10</v>
      </c>
      <c r="C752">
        <v>2003</v>
      </c>
      <c r="D752">
        <v>4</v>
      </c>
      <c r="E752" s="28">
        <v>1.757514</v>
      </c>
      <c r="F752" s="28">
        <v>32.757514143146324</v>
      </c>
    </row>
    <row r="753" spans="1:6" ht="12.75">
      <c r="A753" s="31" t="s">
        <v>0</v>
      </c>
      <c r="B753" s="31">
        <v>10</v>
      </c>
      <c r="C753">
        <v>2003</v>
      </c>
      <c r="D753">
        <v>5</v>
      </c>
      <c r="E753" s="28">
        <v>1.1891568</v>
      </c>
      <c r="F753" s="28">
        <v>20.08915675184146</v>
      </c>
    </row>
    <row r="754" spans="1:6" ht="12.75">
      <c r="A754" s="31" t="s">
        <v>0</v>
      </c>
      <c r="B754" s="31">
        <v>10</v>
      </c>
      <c r="C754">
        <v>2003</v>
      </c>
      <c r="D754">
        <v>6</v>
      </c>
      <c r="E754" s="28">
        <v>1.3473211</v>
      </c>
      <c r="F754" s="28">
        <v>6.347321087238419</v>
      </c>
    </row>
    <row r="755" spans="1:6" ht="12.75">
      <c r="A755" s="31" t="s">
        <v>0</v>
      </c>
      <c r="B755" s="31">
        <v>10</v>
      </c>
      <c r="C755">
        <v>2003</v>
      </c>
      <c r="D755">
        <v>7</v>
      </c>
      <c r="E755" s="28">
        <v>0.9284079</v>
      </c>
      <c r="F755" s="28">
        <v>2.228407896582511</v>
      </c>
    </row>
    <row r="756" spans="1:6" ht="12.75">
      <c r="A756" s="31" t="s">
        <v>0</v>
      </c>
      <c r="B756" s="31">
        <v>10</v>
      </c>
      <c r="C756">
        <v>2003</v>
      </c>
      <c r="D756">
        <v>8</v>
      </c>
      <c r="E756" s="28">
        <v>0.5442417</v>
      </c>
      <c r="F756" s="28">
        <v>2.5442416839190662</v>
      </c>
    </row>
    <row r="757" spans="1:6" ht="12.75">
      <c r="A757" s="31" t="s">
        <v>0</v>
      </c>
      <c r="B757" s="31">
        <v>10</v>
      </c>
      <c r="C757">
        <v>2003</v>
      </c>
      <c r="D757">
        <v>9</v>
      </c>
      <c r="E757" s="28">
        <v>0.5101188</v>
      </c>
      <c r="F757" s="28">
        <v>7.610118779648125</v>
      </c>
    </row>
    <row r="758" spans="1:6" ht="12.75">
      <c r="A758" s="31" t="s">
        <v>0</v>
      </c>
      <c r="B758" s="31">
        <v>10</v>
      </c>
      <c r="C758">
        <v>2003</v>
      </c>
      <c r="D758">
        <v>10</v>
      </c>
      <c r="E758" s="28">
        <v>2.6785002</v>
      </c>
      <c r="F758" s="28">
        <v>11.77850017758218</v>
      </c>
    </row>
    <row r="759" spans="1:6" ht="12.75">
      <c r="A759" s="31" t="s">
        <v>0</v>
      </c>
      <c r="B759" s="31">
        <v>10</v>
      </c>
      <c r="C759">
        <v>2003</v>
      </c>
      <c r="D759">
        <v>11</v>
      </c>
      <c r="E759" s="28">
        <v>1.0567914</v>
      </c>
      <c r="F759" s="28">
        <v>23.45679134420744</v>
      </c>
    </row>
    <row r="760" spans="1:6" ht="12.75">
      <c r="A760" s="31" t="s">
        <v>0</v>
      </c>
      <c r="B760" s="31">
        <v>10</v>
      </c>
      <c r="C760">
        <v>2003</v>
      </c>
      <c r="D760">
        <v>12</v>
      </c>
      <c r="E760" s="28">
        <v>1.0669545</v>
      </c>
      <c r="F760" s="28">
        <v>18.063954499999998</v>
      </c>
    </row>
    <row r="761" spans="1:6" ht="12.75">
      <c r="A761" s="31" t="s">
        <v>0</v>
      </c>
      <c r="B761" s="31">
        <v>10</v>
      </c>
      <c r="C761">
        <v>2004</v>
      </c>
      <c r="D761">
        <v>1</v>
      </c>
      <c r="E761" s="28">
        <v>0.9011906</v>
      </c>
      <c r="F761" s="28">
        <v>42.901190599999985</v>
      </c>
    </row>
    <row r="762" spans="1:6" ht="12.75">
      <c r="A762" s="31" t="s">
        <v>0</v>
      </c>
      <c r="B762" s="31">
        <v>10</v>
      </c>
      <c r="C762">
        <v>2004</v>
      </c>
      <c r="D762">
        <v>2</v>
      </c>
      <c r="E762" s="28">
        <v>1.48212</v>
      </c>
      <c r="F762" s="28">
        <v>25.182120065800508</v>
      </c>
    </row>
    <row r="763" spans="1:6" ht="12.75">
      <c r="A763" s="31" t="s">
        <v>0</v>
      </c>
      <c r="B763" s="31">
        <v>10</v>
      </c>
      <c r="C763">
        <v>2004</v>
      </c>
      <c r="D763">
        <v>3</v>
      </c>
      <c r="E763" s="28">
        <v>2.7439938</v>
      </c>
      <c r="F763" s="28">
        <v>28.04399368581979</v>
      </c>
    </row>
    <row r="764" spans="1:6" ht="12.75">
      <c r="A764" s="31" t="s">
        <v>0</v>
      </c>
      <c r="B764" s="31">
        <v>10</v>
      </c>
      <c r="C764">
        <v>2004</v>
      </c>
      <c r="D764">
        <v>4</v>
      </c>
      <c r="E764" s="28">
        <v>2.7873576</v>
      </c>
      <c r="F764" s="28">
        <v>32.18735753341351</v>
      </c>
    </row>
    <row r="765" spans="1:6" ht="12.75">
      <c r="A765" s="31" t="s">
        <v>0</v>
      </c>
      <c r="B765" s="31">
        <v>10</v>
      </c>
      <c r="C765">
        <v>2004</v>
      </c>
      <c r="D765">
        <v>5</v>
      </c>
      <c r="E765" s="28">
        <v>1.9681284</v>
      </c>
      <c r="F765" s="28">
        <v>25.76812840000001</v>
      </c>
    </row>
    <row r="766" spans="1:6" ht="12.75">
      <c r="A766" s="31" t="s">
        <v>0</v>
      </c>
      <c r="B766" s="31">
        <v>10</v>
      </c>
      <c r="C766">
        <v>2004</v>
      </c>
      <c r="D766">
        <v>6</v>
      </c>
      <c r="E766" s="28">
        <v>2.054333</v>
      </c>
      <c r="F766" s="28">
        <v>7.254333026629493</v>
      </c>
    </row>
    <row r="767" spans="1:6" ht="12.75">
      <c r="A767" s="31" t="s">
        <v>0</v>
      </c>
      <c r="B767" s="31">
        <v>10</v>
      </c>
      <c r="C767">
        <v>2004</v>
      </c>
      <c r="D767">
        <v>7</v>
      </c>
      <c r="E767" s="28">
        <v>1.3061136</v>
      </c>
      <c r="F767" s="28">
        <v>3.9061135934259643</v>
      </c>
    </row>
    <row r="768" spans="1:6" ht="12.75">
      <c r="A768" s="31" t="s">
        <v>0</v>
      </c>
      <c r="B768" s="31">
        <v>10</v>
      </c>
      <c r="C768">
        <v>2004</v>
      </c>
      <c r="D768">
        <v>8</v>
      </c>
      <c r="E768" s="28">
        <v>0.61946</v>
      </c>
      <c r="F768" s="28">
        <v>4.3194599901740345</v>
      </c>
    </row>
    <row r="769" spans="1:6" ht="12.75">
      <c r="A769" s="31" t="s">
        <v>0</v>
      </c>
      <c r="B769" s="31">
        <v>10</v>
      </c>
      <c r="C769">
        <v>2004</v>
      </c>
      <c r="D769">
        <v>9</v>
      </c>
      <c r="E769" s="28">
        <v>0.476005</v>
      </c>
      <c r="F769" s="28">
        <v>2.0760050171849773</v>
      </c>
    </row>
    <row r="770" spans="1:6" ht="12.75">
      <c r="A770" s="31" t="s">
        <v>0</v>
      </c>
      <c r="B770" s="31">
        <v>10</v>
      </c>
      <c r="C770">
        <v>2004</v>
      </c>
      <c r="D770">
        <v>10</v>
      </c>
      <c r="E770" s="28">
        <v>1.2966789</v>
      </c>
      <c r="F770" s="28">
        <v>6.596678887979083</v>
      </c>
    </row>
    <row r="771" spans="1:6" ht="12.75">
      <c r="A771" s="31" t="s">
        <v>0</v>
      </c>
      <c r="B771" s="31">
        <v>10</v>
      </c>
      <c r="C771">
        <v>2004</v>
      </c>
      <c r="D771">
        <v>11</v>
      </c>
      <c r="E771" s="28">
        <v>0.4420251</v>
      </c>
      <c r="F771" s="28">
        <v>6.24202508484748</v>
      </c>
    </row>
    <row r="772" spans="1:6" ht="12.75">
      <c r="A772" s="31" t="s">
        <v>0</v>
      </c>
      <c r="B772" s="31">
        <v>10</v>
      </c>
      <c r="C772">
        <v>2004</v>
      </c>
      <c r="D772">
        <v>12</v>
      </c>
      <c r="E772" s="28">
        <v>0.4816338</v>
      </c>
      <c r="F772" s="28">
        <v>5.481633816177448</v>
      </c>
    </row>
    <row r="773" spans="1:6" ht="12.75">
      <c r="A773" s="31" t="s">
        <v>0</v>
      </c>
      <c r="B773" s="31">
        <v>10</v>
      </c>
      <c r="C773">
        <v>2005</v>
      </c>
      <c r="D773">
        <v>1</v>
      </c>
      <c r="E773" s="28">
        <v>0.433636</v>
      </c>
      <c r="F773" s="28">
        <v>5.3336359999999985</v>
      </c>
    </row>
    <row r="774" spans="1:6" ht="12.75">
      <c r="A774" s="31" t="s">
        <v>0</v>
      </c>
      <c r="B774" s="31">
        <v>10</v>
      </c>
      <c r="C774">
        <v>2005</v>
      </c>
      <c r="D774">
        <v>2</v>
      </c>
      <c r="E774" s="28">
        <v>0.2094026</v>
      </c>
      <c r="F774" s="28">
        <v>4.409402599999997</v>
      </c>
    </row>
    <row r="775" spans="1:6" ht="12.75">
      <c r="A775" s="31" t="s">
        <v>0</v>
      </c>
      <c r="B775" s="31">
        <v>10</v>
      </c>
      <c r="C775">
        <v>2005</v>
      </c>
      <c r="D775">
        <v>3</v>
      </c>
      <c r="E775" s="28">
        <v>0.329117</v>
      </c>
      <c r="F775" s="28">
        <v>6.444117048417015</v>
      </c>
    </row>
    <row r="776" spans="1:6" ht="12.75">
      <c r="A776" s="31" t="s">
        <v>0</v>
      </c>
      <c r="B776" s="31">
        <v>10</v>
      </c>
      <c r="C776">
        <v>2005</v>
      </c>
      <c r="D776">
        <v>4</v>
      </c>
      <c r="E776" s="28">
        <v>0.4613752</v>
      </c>
      <c r="F776" s="28">
        <v>8.181375181171294</v>
      </c>
    </row>
    <row r="777" spans="1:6" ht="12.75">
      <c r="A777" s="31" t="s">
        <v>0</v>
      </c>
      <c r="B777" s="31">
        <v>10</v>
      </c>
      <c r="C777">
        <v>2005</v>
      </c>
      <c r="D777">
        <v>5</v>
      </c>
      <c r="E777" s="28">
        <v>0.3176277</v>
      </c>
      <c r="F777" s="28">
        <v>8.117627700000002</v>
      </c>
    </row>
    <row r="778" spans="1:6" ht="12.75">
      <c r="A778" s="31" t="s">
        <v>0</v>
      </c>
      <c r="B778" s="31">
        <v>10</v>
      </c>
      <c r="C778">
        <v>2005</v>
      </c>
      <c r="D778">
        <v>6</v>
      </c>
      <c r="E778" s="28">
        <v>0.5819364</v>
      </c>
      <c r="F778" s="28">
        <v>2.1819364</v>
      </c>
    </row>
    <row r="779" spans="1:6" ht="12.75">
      <c r="A779" s="31" t="s">
        <v>0</v>
      </c>
      <c r="B779" s="31">
        <v>10</v>
      </c>
      <c r="C779">
        <v>2005</v>
      </c>
      <c r="D779">
        <v>7</v>
      </c>
      <c r="E779" s="28">
        <v>0.3772132</v>
      </c>
      <c r="F779" s="28">
        <v>1.3772131946725663</v>
      </c>
    </row>
    <row r="780" spans="1:6" ht="12.75">
      <c r="A780" s="31" t="s">
        <v>0</v>
      </c>
      <c r="B780" s="31">
        <v>10</v>
      </c>
      <c r="C780">
        <v>2005</v>
      </c>
      <c r="D780">
        <v>8</v>
      </c>
      <c r="E780" s="28">
        <v>0.2429147</v>
      </c>
      <c r="F780" s="28">
        <v>1.042914704270588</v>
      </c>
    </row>
    <row r="781" spans="1:6" ht="12.75">
      <c r="A781" s="31" t="s">
        <v>0</v>
      </c>
      <c r="B781" s="31">
        <v>10</v>
      </c>
      <c r="C781">
        <v>2005</v>
      </c>
      <c r="D781">
        <v>9</v>
      </c>
      <c r="E781" s="28">
        <v>0.161405</v>
      </c>
      <c r="F781" s="28">
        <v>0.8614049981248295</v>
      </c>
    </row>
    <row r="782" spans="1:6" ht="12.75">
      <c r="A782" s="31" t="s">
        <v>0</v>
      </c>
      <c r="B782" s="31">
        <v>10</v>
      </c>
      <c r="C782">
        <v>2005</v>
      </c>
      <c r="D782">
        <v>10</v>
      </c>
      <c r="E782" s="28">
        <v>2.5567269</v>
      </c>
      <c r="F782" s="28">
        <v>5.356726893707759</v>
      </c>
    </row>
    <row r="783" spans="1:6" ht="12.75">
      <c r="A783" s="31" t="s">
        <v>0</v>
      </c>
      <c r="B783" s="31">
        <v>10</v>
      </c>
      <c r="C783">
        <v>2005</v>
      </c>
      <c r="D783">
        <v>11</v>
      </c>
      <c r="E783" s="28">
        <v>1.8626118</v>
      </c>
      <c r="F783" s="28">
        <v>6.7626117735476665</v>
      </c>
    </row>
    <row r="784" spans="1:6" ht="12.75">
      <c r="A784" s="31" t="s">
        <v>0</v>
      </c>
      <c r="B784" s="31">
        <v>10</v>
      </c>
      <c r="C784">
        <v>2005</v>
      </c>
      <c r="D784">
        <v>12</v>
      </c>
      <c r="E784" s="28">
        <v>2.4404571</v>
      </c>
      <c r="F784" s="28">
        <v>9.840457082798022</v>
      </c>
    </row>
    <row r="785" spans="1:6" ht="12.75">
      <c r="A785" s="31" t="s">
        <v>0</v>
      </c>
      <c r="B785" s="31">
        <v>10</v>
      </c>
      <c r="C785">
        <v>2006</v>
      </c>
      <c r="D785">
        <v>1</v>
      </c>
      <c r="E785" s="28">
        <v>0.4583148</v>
      </c>
      <c r="F785" s="28">
        <v>7.858314761296863</v>
      </c>
    </row>
    <row r="786" spans="1:6" ht="12.75">
      <c r="A786" s="31" t="s">
        <v>0</v>
      </c>
      <c r="B786" s="31">
        <v>10</v>
      </c>
      <c r="C786">
        <v>2006</v>
      </c>
      <c r="D786">
        <v>2</v>
      </c>
      <c r="E786" s="28">
        <v>1.4733091</v>
      </c>
      <c r="F786" s="28">
        <v>6.873309140367144</v>
      </c>
    </row>
    <row r="787" spans="1:6" ht="12.75">
      <c r="A787" s="31" t="s">
        <v>0</v>
      </c>
      <c r="B787" s="31">
        <v>10</v>
      </c>
      <c r="C787">
        <v>2006</v>
      </c>
      <c r="D787">
        <v>3</v>
      </c>
      <c r="E787" s="28">
        <v>1.2220754</v>
      </c>
      <c r="F787" s="28">
        <v>21.797075441921308</v>
      </c>
    </row>
    <row r="788" spans="1:6" ht="12.75">
      <c r="A788" s="31" t="s">
        <v>0</v>
      </c>
      <c r="B788" s="31">
        <v>10</v>
      </c>
      <c r="C788">
        <v>2006</v>
      </c>
      <c r="D788">
        <v>4</v>
      </c>
      <c r="E788" s="28">
        <v>0.4058082</v>
      </c>
      <c r="F788" s="28">
        <v>20.905808104162567</v>
      </c>
    </row>
    <row r="789" spans="1:6" ht="12.75">
      <c r="A789" s="31" t="s">
        <v>0</v>
      </c>
      <c r="B789" s="31">
        <v>10</v>
      </c>
      <c r="C789">
        <v>2006</v>
      </c>
      <c r="D789">
        <v>5</v>
      </c>
      <c r="E789" s="28">
        <v>0.952517</v>
      </c>
      <c r="F789" s="28">
        <v>7.7525170000000045</v>
      </c>
    </row>
    <row r="790" spans="1:6" ht="12.75">
      <c r="A790" s="31" t="s">
        <v>0</v>
      </c>
      <c r="B790" s="31">
        <v>10</v>
      </c>
      <c r="C790">
        <v>2006</v>
      </c>
      <c r="D790">
        <v>6</v>
      </c>
      <c r="E790" s="28">
        <v>1.4378672</v>
      </c>
      <c r="F790" s="28">
        <v>6.637867224028723</v>
      </c>
    </row>
    <row r="791" spans="1:6" ht="12.75">
      <c r="A791" s="31" t="s">
        <v>0</v>
      </c>
      <c r="B791" s="31">
        <v>10</v>
      </c>
      <c r="C791">
        <v>2006</v>
      </c>
      <c r="D791">
        <v>7</v>
      </c>
      <c r="E791" s="28">
        <v>0.7510644</v>
      </c>
      <c r="F791" s="28">
        <v>3.7510643999999984</v>
      </c>
    </row>
    <row r="792" spans="1:6" ht="12.75">
      <c r="A792" s="31" t="s">
        <v>0</v>
      </c>
      <c r="B792" s="31">
        <v>10</v>
      </c>
      <c r="C792">
        <v>2006</v>
      </c>
      <c r="D792">
        <v>8</v>
      </c>
      <c r="E792" s="28">
        <v>0.5143278</v>
      </c>
      <c r="F792" s="28">
        <v>1.714327803168168</v>
      </c>
    </row>
    <row r="793" spans="1:6" ht="12.75">
      <c r="A793" s="31" t="s">
        <v>0</v>
      </c>
      <c r="B793" s="31">
        <v>10</v>
      </c>
      <c r="C793">
        <v>2006</v>
      </c>
      <c r="D793">
        <v>9</v>
      </c>
      <c r="E793" s="28">
        <v>0.3649923</v>
      </c>
      <c r="F793" s="28">
        <v>2.46499231445037</v>
      </c>
    </row>
    <row r="794" spans="5:7" ht="12.75">
      <c r="E794" s="27">
        <f>AVERAGE(E2:E793)*12</f>
        <v>13.783285107575757</v>
      </c>
      <c r="F794" s="27">
        <f>AVERAGE(F2:F793)*12</f>
        <v>192.82380023929255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307 - Río Duero desde la presa del embalse de Cuerda del Pozo hasta el embalse de Campillo de Buitrago, y arroyo Rozarza.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307</v>
      </c>
      <c r="B6" s="30">
        <f>'De la BASE'!B2</f>
        <v>10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1.6990564</v>
      </c>
      <c r="F6" s="9">
        <f>IF('De la BASE'!F2&gt;0,'De la BASE'!F2,'De la BASE'!F2+0.001)</f>
        <v>25.266056335680325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307</v>
      </c>
      <c r="B7" s="30">
        <f>'De la BASE'!B3</f>
        <v>10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1.2538174</v>
      </c>
      <c r="F7" s="9">
        <f>IF('De la BASE'!F3&gt;0,'De la BASE'!F3,'De la BASE'!F3+0.001)</f>
        <v>23.119817544012754</v>
      </c>
      <c r="G7" s="15">
        <v>14916</v>
      </c>
      <c r="H7" s="8">
        <f>CORREL(E6:E796,E7:E797)</f>
        <v>0.49556950694572727</v>
      </c>
      <c r="I7" s="8" t="s">
        <v>119</v>
      </c>
      <c r="J7" s="8"/>
      <c r="K7" s="8"/>
      <c r="L7" s="24"/>
    </row>
    <row r="8" spans="1:13" ht="12.75">
      <c r="A8" s="30" t="str">
        <f>'De la BASE'!A4</f>
        <v>307</v>
      </c>
      <c r="B8" s="30">
        <f>'De la BASE'!B4</f>
        <v>10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0.8111592</v>
      </c>
      <c r="F8" s="9">
        <f>IF('De la BASE'!F4&gt;0,'De la BASE'!F4,'De la BASE'!F4+0.001)</f>
        <v>11.675159172098166</v>
      </c>
      <c r="G8" s="15">
        <v>14946</v>
      </c>
      <c r="H8" s="8">
        <f>CORREL(E486:E796,E487:E797)</f>
        <v>0.5403932174906966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307</v>
      </c>
      <c r="B9" s="30">
        <f>'De la BASE'!B5</f>
        <v>10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1.2715889</v>
      </c>
      <c r="F9" s="9">
        <f>IF('De la BASE'!F5&gt;0,'De la BASE'!F5,'De la BASE'!F5+0.001)</f>
        <v>16.062588900000005</v>
      </c>
      <c r="G9" s="15">
        <v>14977</v>
      </c>
    </row>
    <row r="10" spans="1:11" ht="12.75">
      <c r="A10" s="30" t="str">
        <f>'De la BASE'!A6</f>
        <v>307</v>
      </c>
      <c r="B10" s="30">
        <f>'De la BASE'!B6</f>
        <v>10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6.6704508</v>
      </c>
      <c r="F10" s="9">
        <f>IF('De la BASE'!F6&gt;0,'De la BASE'!F6,'De la BASE'!F6+0.001)</f>
        <v>82.63645065972233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307</v>
      </c>
      <c r="B11" s="30">
        <f>'De la BASE'!B7</f>
        <v>10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5.1302262</v>
      </c>
      <c r="F11" s="9">
        <f>IF('De la BASE'!F7&gt;0,'De la BASE'!F7,'De la BASE'!F7+0.001)</f>
        <v>79.30922575738016</v>
      </c>
      <c r="G11" s="15">
        <v>15036</v>
      </c>
      <c r="H11" s="8">
        <f>CORREL(F6:F796,F7:F797)</f>
        <v>0.5339660320933479</v>
      </c>
      <c r="I11" s="8" t="s">
        <v>119</v>
      </c>
      <c r="J11" s="8"/>
      <c r="K11" s="8"/>
    </row>
    <row r="12" spans="1:11" ht="12.75">
      <c r="A12" s="30" t="str">
        <f>'De la BASE'!A8</f>
        <v>307</v>
      </c>
      <c r="B12" s="30">
        <f>'De la BASE'!B8</f>
        <v>10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3.422926</v>
      </c>
      <c r="F12" s="9">
        <f>IF('De la BASE'!F8&gt;0,'De la BASE'!F8,'De la BASE'!F8+0.001)</f>
        <v>58.596925763049</v>
      </c>
      <c r="G12" s="15">
        <v>15067</v>
      </c>
      <c r="H12" s="8">
        <f>CORREL(F486:F796,F487:F797)</f>
        <v>0.47925588271775116</v>
      </c>
      <c r="I12" s="8" t="s">
        <v>120</v>
      </c>
      <c r="J12" s="8"/>
      <c r="K12" s="8"/>
    </row>
    <row r="13" spans="1:9" ht="12.75">
      <c r="A13" s="30" t="str">
        <f>'De la BASE'!A9</f>
        <v>307</v>
      </c>
      <c r="B13" s="30">
        <f>'De la BASE'!B9</f>
        <v>10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4.4882343</v>
      </c>
      <c r="F13" s="9">
        <f>IF('De la BASE'!F9&gt;0,'De la BASE'!F9,'De la BASE'!F9+0.001)</f>
        <v>73.10023429999991</v>
      </c>
      <c r="G13" s="15">
        <v>15097</v>
      </c>
      <c r="H13" s="6"/>
      <c r="I13" s="6"/>
    </row>
    <row r="14" spans="1:13" ht="12.75">
      <c r="A14" s="30" t="str">
        <f>'De la BASE'!A10</f>
        <v>307</v>
      </c>
      <c r="B14" s="30">
        <f>'De la BASE'!B10</f>
        <v>10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2.2844725</v>
      </c>
      <c r="F14" s="9">
        <f>IF('De la BASE'!F10&gt;0,'De la BASE'!F10,'De la BASE'!F10+0.001)</f>
        <v>35.922472573017835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307</v>
      </c>
      <c r="B15" s="30">
        <f>'De la BASE'!B11</f>
        <v>10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1.4587965</v>
      </c>
      <c r="F15" s="9">
        <f>IF('De la BASE'!F11&gt;0,'De la BASE'!F11,'De la BASE'!F11+0.001)</f>
        <v>22.48479659593075</v>
      </c>
      <c r="G15" s="15">
        <v>15158</v>
      </c>
      <c r="I15" s="7"/>
    </row>
    <row r="16" spans="1:9" ht="12.75">
      <c r="A16" s="30" t="str">
        <f>'De la BASE'!A12</f>
        <v>307</v>
      </c>
      <c r="B16" s="30">
        <f>'De la BASE'!B12</f>
        <v>10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0.8473752</v>
      </c>
      <c r="F16" s="9">
        <f>IF('De la BASE'!F12&gt;0,'De la BASE'!F12,'De la BASE'!F12+0.001)</f>
        <v>12.795375170154037</v>
      </c>
      <c r="G16" s="15">
        <v>15189</v>
      </c>
      <c r="H16" s="7"/>
      <c r="I16" s="7"/>
    </row>
    <row r="17" spans="1:9" ht="12.75">
      <c r="A17" s="30" t="str">
        <f>'De la BASE'!A13</f>
        <v>307</v>
      </c>
      <c r="B17" s="30">
        <f>'De la BASE'!B13</f>
        <v>10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0.6165908</v>
      </c>
      <c r="F17" s="9">
        <f>IF('De la BASE'!F13&gt;0,'De la BASE'!F13,'De la BASE'!F13+0.001)</f>
        <v>9.774590778577672</v>
      </c>
      <c r="G17" s="15">
        <v>15220</v>
      </c>
      <c r="H17" s="7"/>
      <c r="I17" s="7"/>
    </row>
    <row r="18" spans="1:9" ht="12.75">
      <c r="A18" s="30" t="str">
        <f>'De la BASE'!A14</f>
        <v>307</v>
      </c>
      <c r="B18" s="30">
        <f>'De la BASE'!B14</f>
        <v>10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0.3662496</v>
      </c>
      <c r="F18" s="9">
        <f>IF('De la BASE'!F14&gt;0,'De la BASE'!F14,'De la BASE'!F14+0.001)</f>
        <v>5.6612495861648515</v>
      </c>
      <c r="G18" s="15">
        <v>15250</v>
      </c>
      <c r="H18" s="7"/>
      <c r="I18" s="7"/>
    </row>
    <row r="19" spans="1:8" ht="12.75">
      <c r="A19" s="30" t="str">
        <f>'De la BASE'!A15</f>
        <v>307</v>
      </c>
      <c r="B19" s="30">
        <f>'De la BASE'!B15</f>
        <v>10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0.57072</v>
      </c>
      <c r="F19" s="9">
        <f>IF('De la BASE'!F15&gt;0,'De la BASE'!F15,'De la BASE'!F15+0.001)</f>
        <v>12.420719973864363</v>
      </c>
      <c r="G19" s="15">
        <v>15281</v>
      </c>
      <c r="H19" s="7"/>
    </row>
    <row r="20" spans="1:7" ht="12.75">
      <c r="A20" s="30" t="str">
        <f>'De la BASE'!A16</f>
        <v>307</v>
      </c>
      <c r="B20" s="30">
        <f>'De la BASE'!B16</f>
        <v>10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0.3774201</v>
      </c>
      <c r="F20" s="9">
        <f>IF('De la BASE'!F16&gt;0,'De la BASE'!F16,'De la BASE'!F16+0.001)</f>
        <v>5.693420085780931</v>
      </c>
      <c r="G20" s="15">
        <v>15311</v>
      </c>
    </row>
    <row r="21" spans="1:7" ht="12.75">
      <c r="A21" s="30" t="str">
        <f>'De la BASE'!A17</f>
        <v>307</v>
      </c>
      <c r="B21" s="30">
        <f>'De la BASE'!B17</f>
        <v>10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0.3396501</v>
      </c>
      <c r="F21" s="9">
        <f>IF('De la BASE'!F17&gt;0,'De la BASE'!F17,'De la BASE'!F17+0.001)</f>
        <v>5.1436500791778625</v>
      </c>
      <c r="G21" s="15">
        <v>15342</v>
      </c>
    </row>
    <row r="22" spans="1:7" ht="12.75">
      <c r="A22" s="30" t="str">
        <f>'De la BASE'!A18</f>
        <v>307</v>
      </c>
      <c r="B22" s="30">
        <f>'De la BASE'!B18</f>
        <v>10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0.3255707</v>
      </c>
      <c r="F22" s="9">
        <f>IF('De la BASE'!F18&gt;0,'De la BASE'!F18,'De la BASE'!F18+0.001)</f>
        <v>5.0885707344916</v>
      </c>
      <c r="G22" s="15">
        <v>15373</v>
      </c>
    </row>
    <row r="23" spans="1:7" ht="12.75">
      <c r="A23" s="30" t="str">
        <f>'De la BASE'!A19</f>
        <v>307</v>
      </c>
      <c r="B23" s="30">
        <f>'De la BASE'!B19</f>
        <v>10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0.79569</v>
      </c>
      <c r="F23" s="9">
        <f>IF('De la BASE'!F19&gt;0,'De la BASE'!F19,'De la BASE'!F19+0.001)</f>
        <v>16.27868999999999</v>
      </c>
      <c r="G23" s="15">
        <v>15401</v>
      </c>
    </row>
    <row r="24" spans="1:7" ht="12.75">
      <c r="A24" s="30" t="str">
        <f>'De la BASE'!A20</f>
        <v>307</v>
      </c>
      <c r="B24" s="30">
        <f>'De la BASE'!B20</f>
        <v>10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1.1635272</v>
      </c>
      <c r="F24" s="9">
        <f>IF('De la BASE'!F20&gt;0,'De la BASE'!F20,'De la BASE'!F20+0.001)</f>
        <v>23.54752724627252</v>
      </c>
      <c r="G24" s="15">
        <v>15432</v>
      </c>
    </row>
    <row r="25" spans="1:7" ht="12.75">
      <c r="A25" s="30" t="str">
        <f>'De la BASE'!A21</f>
        <v>307</v>
      </c>
      <c r="B25" s="30">
        <f>'De la BASE'!B21</f>
        <v>10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0.801102</v>
      </c>
      <c r="F25" s="9">
        <f>IF('De la BASE'!F21&gt;0,'De la BASE'!F21,'De la BASE'!F21+0.001)</f>
        <v>13.130101973008014</v>
      </c>
      <c r="G25" s="15">
        <v>15462</v>
      </c>
    </row>
    <row r="26" spans="1:7" ht="12.75">
      <c r="A26" s="30" t="str">
        <f>'De la BASE'!A22</f>
        <v>307</v>
      </c>
      <c r="B26" s="30">
        <f>'De la BASE'!B22</f>
        <v>10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0.7800439</v>
      </c>
      <c r="F26" s="9">
        <f>IF('De la BASE'!F22&gt;0,'De la BASE'!F22,'De la BASE'!F22+0.001)</f>
        <v>12.000043899999998</v>
      </c>
      <c r="G26" s="15">
        <v>15493</v>
      </c>
    </row>
    <row r="27" spans="1:7" ht="12.75">
      <c r="A27" s="30" t="str">
        <f>'De la BASE'!A23</f>
        <v>307</v>
      </c>
      <c r="B27" s="30">
        <f>'De la BASE'!B23</f>
        <v>10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0.4700416</v>
      </c>
      <c r="F27" s="9">
        <f>IF('De la BASE'!F23&gt;0,'De la BASE'!F23,'De la BASE'!F23+0.001)</f>
        <v>7.029041650020724</v>
      </c>
      <c r="G27" s="15">
        <v>15523</v>
      </c>
    </row>
    <row r="28" spans="1:7" ht="12.75">
      <c r="A28" s="30" t="str">
        <f>'De la BASE'!A24</f>
        <v>307</v>
      </c>
      <c r="B28" s="30">
        <f>'De la BASE'!B24</f>
        <v>10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0.321575</v>
      </c>
      <c r="F28" s="9">
        <f>IF('De la BASE'!F24&gt;0,'De la BASE'!F24,'De la BASE'!F24+0.001)</f>
        <v>4.931575000000001</v>
      </c>
      <c r="G28" s="15">
        <v>15554</v>
      </c>
    </row>
    <row r="29" spans="1:7" ht="12.75">
      <c r="A29" s="30" t="str">
        <f>'De la BASE'!A25</f>
        <v>307</v>
      </c>
      <c r="B29" s="30">
        <f>'De la BASE'!B25</f>
        <v>10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0.4664308</v>
      </c>
      <c r="F29" s="9">
        <f>IF('De la BASE'!F25&gt;0,'De la BASE'!F25,'De la BASE'!F25+0.001)</f>
        <v>6.744430826981889</v>
      </c>
      <c r="G29" s="15">
        <v>15585</v>
      </c>
    </row>
    <row r="30" spans="1:7" ht="12.75">
      <c r="A30" s="30" t="str">
        <f>'De la BASE'!A26</f>
        <v>307</v>
      </c>
      <c r="B30" s="30">
        <f>'De la BASE'!B26</f>
        <v>10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1.0343898</v>
      </c>
      <c r="F30" s="9">
        <f>IF('De la BASE'!F26&gt;0,'De la BASE'!F26,'De la BASE'!F26+0.001)</f>
        <v>14.874389765422444</v>
      </c>
      <c r="G30" s="15">
        <v>15615</v>
      </c>
    </row>
    <row r="31" spans="1:7" ht="12.75">
      <c r="A31" s="30" t="str">
        <f>'De la BASE'!A27</f>
        <v>307</v>
      </c>
      <c r="B31" s="30">
        <f>'De la BASE'!B27</f>
        <v>10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0.5666029</v>
      </c>
      <c r="F31" s="9">
        <f>IF('De la BASE'!F27&gt;0,'De la BASE'!F27,'De la BASE'!F27+0.001)</f>
        <v>9.075602962396637</v>
      </c>
      <c r="G31" s="15">
        <v>15646</v>
      </c>
    </row>
    <row r="32" spans="1:7" ht="12.75">
      <c r="A32" s="30" t="str">
        <f>'De la BASE'!A28</f>
        <v>307</v>
      </c>
      <c r="B32" s="30">
        <f>'De la BASE'!B28</f>
        <v>10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1.0871329</v>
      </c>
      <c r="F32" s="9">
        <f>IF('De la BASE'!F28&gt;0,'De la BASE'!F28,'De la BASE'!F28+0.001)</f>
        <v>16.30613286579818</v>
      </c>
      <c r="G32" s="15">
        <v>15676</v>
      </c>
    </row>
    <row r="33" spans="1:7" ht="12.75">
      <c r="A33" s="30" t="str">
        <f>'De la BASE'!A29</f>
        <v>307</v>
      </c>
      <c r="B33" s="30">
        <f>'De la BASE'!B29</f>
        <v>10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3.7017724</v>
      </c>
      <c r="F33" s="9">
        <f>IF('De la BASE'!F29&gt;0,'De la BASE'!F29,'De la BASE'!F29+0.001)</f>
        <v>49.83177239999998</v>
      </c>
      <c r="G33" s="15">
        <v>15707</v>
      </c>
    </row>
    <row r="34" spans="1:7" ht="12.75">
      <c r="A34" s="30" t="str">
        <f>'De la BASE'!A30</f>
        <v>307</v>
      </c>
      <c r="B34" s="30">
        <f>'De la BASE'!B30</f>
        <v>10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1.2316486</v>
      </c>
      <c r="F34" s="9">
        <f>IF('De la BASE'!F30&gt;0,'De la BASE'!F30,'De la BASE'!F30+0.001)</f>
        <v>18.670648515723578</v>
      </c>
      <c r="G34" s="15">
        <v>15738</v>
      </c>
    </row>
    <row r="35" spans="1:7" ht="12.75">
      <c r="A35" s="30" t="str">
        <f>'De la BASE'!A31</f>
        <v>307</v>
      </c>
      <c r="B35" s="30">
        <f>'De la BASE'!B31</f>
        <v>10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0.9972041</v>
      </c>
      <c r="F35" s="9">
        <f>IF('De la BASE'!F31&gt;0,'De la BASE'!F31,'De la BASE'!F31+0.001)</f>
        <v>17.381204061548242</v>
      </c>
      <c r="G35" s="15">
        <v>15766</v>
      </c>
    </row>
    <row r="36" spans="1:7" ht="12.75">
      <c r="A36" s="30" t="str">
        <f>'De la BASE'!A32</f>
        <v>307</v>
      </c>
      <c r="B36" s="30">
        <f>'De la BASE'!B32</f>
        <v>10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1.8130713</v>
      </c>
      <c r="F36" s="9">
        <f>IF('De la BASE'!F32&gt;0,'De la BASE'!F32,'De la BASE'!F32+0.001)</f>
        <v>33.926071300000004</v>
      </c>
      <c r="G36" s="15">
        <v>15797</v>
      </c>
    </row>
    <row r="37" spans="1:7" ht="12.75">
      <c r="A37" s="30" t="str">
        <f>'De la BASE'!A33</f>
        <v>307</v>
      </c>
      <c r="B37" s="30">
        <f>'De la BASE'!B33</f>
        <v>10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0.9879887</v>
      </c>
      <c r="F37" s="9">
        <f>IF('De la BASE'!F33&gt;0,'De la BASE'!F33,'De la BASE'!F33+0.001)</f>
        <v>16.227988628595266</v>
      </c>
      <c r="G37" s="15">
        <v>15827</v>
      </c>
    </row>
    <row r="38" spans="1:7" ht="12.75">
      <c r="A38" s="30" t="str">
        <f>'De la BASE'!A34</f>
        <v>307</v>
      </c>
      <c r="B38" s="30">
        <f>'De la BASE'!B34</f>
        <v>10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0.601668</v>
      </c>
      <c r="F38" s="9">
        <f>IF('De la BASE'!F34&gt;0,'De la BASE'!F34,'De la BASE'!F34+0.001)</f>
        <v>9.033667978823779</v>
      </c>
      <c r="G38" s="15">
        <v>15858</v>
      </c>
    </row>
    <row r="39" spans="1:7" ht="12.75">
      <c r="A39" s="30" t="str">
        <f>'De la BASE'!A35</f>
        <v>307</v>
      </c>
      <c r="B39" s="30">
        <f>'De la BASE'!B35</f>
        <v>10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0.5286939</v>
      </c>
      <c r="F39" s="9">
        <f>IF('De la BASE'!F35&gt;0,'De la BASE'!F35,'De la BASE'!F35+0.001)</f>
        <v>8.279693845160669</v>
      </c>
      <c r="G39" s="15">
        <v>15888</v>
      </c>
    </row>
    <row r="40" spans="1:7" ht="12.75">
      <c r="A40" s="30" t="str">
        <f>'De la BASE'!A36</f>
        <v>307</v>
      </c>
      <c r="B40" s="30">
        <f>'De la BASE'!B36</f>
        <v>10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0.3104287</v>
      </c>
      <c r="F40" s="9">
        <f>IF('De la BASE'!F36&gt;0,'De la BASE'!F36,'De la BASE'!F36+0.001)</f>
        <v>4.665428711449928</v>
      </c>
      <c r="G40" s="15">
        <v>15919</v>
      </c>
    </row>
    <row r="41" spans="1:7" ht="12.75">
      <c r="A41" s="30" t="str">
        <f>'De la BASE'!A37</f>
        <v>307</v>
      </c>
      <c r="B41" s="30">
        <f>'De la BASE'!B37</f>
        <v>10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0.2822193</v>
      </c>
      <c r="F41" s="9">
        <f>IF('De la BASE'!F37&gt;0,'De la BASE'!F37,'De la BASE'!F37+0.001)</f>
        <v>4.299219279974819</v>
      </c>
      <c r="G41" s="15">
        <v>15950</v>
      </c>
    </row>
    <row r="42" spans="1:7" ht="12.75">
      <c r="A42" s="30" t="str">
        <f>'De la BASE'!A38</f>
        <v>307</v>
      </c>
      <c r="B42" s="30">
        <f>'De la BASE'!B38</f>
        <v>10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0.3995322</v>
      </c>
      <c r="F42" s="9">
        <f>IF('De la BASE'!F38&gt;0,'De la BASE'!F38,'De la BASE'!F38+0.001)</f>
        <v>7.45753221559593</v>
      </c>
      <c r="G42" s="15">
        <v>15980</v>
      </c>
    </row>
    <row r="43" spans="1:7" ht="12.75">
      <c r="A43" s="30" t="str">
        <f>'De la BASE'!A39</f>
        <v>307</v>
      </c>
      <c r="B43" s="30">
        <f>'De la BASE'!B39</f>
        <v>10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0.545889</v>
      </c>
      <c r="F43" s="9">
        <f>IF('De la BASE'!F39&gt;0,'De la BASE'!F39,'De la BASE'!F39+0.001)</f>
        <v>10.016888964595251</v>
      </c>
      <c r="G43" s="15">
        <v>16011</v>
      </c>
    </row>
    <row r="44" spans="1:7" ht="12.75">
      <c r="A44" s="30" t="str">
        <f>'De la BASE'!A40</f>
        <v>307</v>
      </c>
      <c r="B44" s="30">
        <f>'De la BASE'!B40</f>
        <v>10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0.8523984</v>
      </c>
      <c r="F44" s="9">
        <f>IF('De la BASE'!F40&gt;0,'De la BASE'!F40,'De la BASE'!F40+0.001)</f>
        <v>9.86639837803027</v>
      </c>
      <c r="G44" s="15">
        <v>16041</v>
      </c>
    </row>
    <row r="45" spans="1:7" ht="12.75">
      <c r="A45" s="30" t="str">
        <f>'De la BASE'!A41</f>
        <v>307</v>
      </c>
      <c r="B45" s="30">
        <f>'De la BASE'!B41</f>
        <v>10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0.3460974</v>
      </c>
      <c r="F45" s="9">
        <f>IF('De la BASE'!F41&gt;0,'De la BASE'!F41,'De la BASE'!F41+0.001)</f>
        <v>5.572097363952788</v>
      </c>
      <c r="G45" s="15">
        <v>16072</v>
      </c>
    </row>
    <row r="46" spans="1:7" ht="12.75">
      <c r="A46" s="30" t="str">
        <f>'De la BASE'!A42</f>
        <v>307</v>
      </c>
      <c r="B46" s="30">
        <f>'De la BASE'!B42</f>
        <v>10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0.235457</v>
      </c>
      <c r="F46" s="9">
        <f>IF('De la BASE'!F42&gt;0,'De la BASE'!F42,'De la BASE'!F42+0.001)</f>
        <v>3.518456991293804</v>
      </c>
      <c r="G46" s="15">
        <v>16103</v>
      </c>
    </row>
    <row r="47" spans="1:7" ht="12.75">
      <c r="A47" s="30" t="str">
        <f>'De la BASE'!A43</f>
        <v>307</v>
      </c>
      <c r="B47" s="30">
        <f>'De la BASE'!B43</f>
        <v>10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0.3356219</v>
      </c>
      <c r="F47" s="9">
        <f>IF('De la BASE'!F43&gt;0,'De la BASE'!F43,'De la BASE'!F43+0.001)</f>
        <v>6.422621877312969</v>
      </c>
      <c r="G47" s="15">
        <v>16132</v>
      </c>
    </row>
    <row r="48" spans="1:7" ht="12.75">
      <c r="A48" s="30" t="str">
        <f>'De la BASE'!A44</f>
        <v>307</v>
      </c>
      <c r="B48" s="30">
        <f>'De la BASE'!B44</f>
        <v>10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0.7356096</v>
      </c>
      <c r="F48" s="9">
        <f>IF('De la BASE'!F44&gt;0,'De la BASE'!F44,'De la BASE'!F44+0.001)</f>
        <v>14.967609573255867</v>
      </c>
      <c r="G48" s="15">
        <v>16163</v>
      </c>
    </row>
    <row r="49" spans="1:7" ht="12.75">
      <c r="A49" s="30" t="str">
        <f>'De la BASE'!A45</f>
        <v>307</v>
      </c>
      <c r="B49" s="30">
        <f>'De la BASE'!B45</f>
        <v>10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0.625347</v>
      </c>
      <c r="F49" s="9">
        <f>IF('De la BASE'!F45&gt;0,'De la BASE'!F45,'De la BASE'!F45+0.001)</f>
        <v>10.587347022050801</v>
      </c>
      <c r="G49" s="15">
        <v>16193</v>
      </c>
    </row>
    <row r="50" spans="1:7" ht="12.75">
      <c r="A50" s="30" t="str">
        <f>'De la BASE'!A46</f>
        <v>307</v>
      </c>
      <c r="B50" s="30">
        <f>'De la BASE'!B46</f>
        <v>10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0.4777286</v>
      </c>
      <c r="F50" s="9">
        <f>IF('De la BASE'!F46&gt;0,'De la BASE'!F46,'De la BASE'!F46+0.001)</f>
        <v>7.715728600000005</v>
      </c>
      <c r="G50" s="15">
        <v>16224</v>
      </c>
    </row>
    <row r="51" spans="1:7" ht="12.75">
      <c r="A51" s="30" t="str">
        <f>'De la BASE'!A47</f>
        <v>307</v>
      </c>
      <c r="B51" s="30">
        <f>'De la BASE'!B47</f>
        <v>10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0.314535</v>
      </c>
      <c r="F51" s="9">
        <f>IF('De la BASE'!F47&gt;0,'De la BASE'!F47,'De la BASE'!F47+0.001)</f>
        <v>4.70853501132311</v>
      </c>
      <c r="G51" s="15">
        <v>16254</v>
      </c>
    </row>
    <row r="52" spans="1:7" ht="12.75">
      <c r="A52" s="30" t="str">
        <f>'De la BASE'!A48</f>
        <v>307</v>
      </c>
      <c r="B52" s="30">
        <f>'De la BASE'!B48</f>
        <v>10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0.205654</v>
      </c>
      <c r="F52" s="9">
        <f>IF('De la BASE'!F48&gt;0,'De la BASE'!F48,'De la BASE'!F48+0.001)</f>
        <v>3.120653992271543</v>
      </c>
      <c r="G52" s="15">
        <v>16285</v>
      </c>
    </row>
    <row r="53" spans="1:7" ht="12.75">
      <c r="A53" s="30" t="str">
        <f>'De la BASE'!A49</f>
        <v>307</v>
      </c>
      <c r="B53" s="30">
        <f>'De la BASE'!B49</f>
        <v>10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0.36163</v>
      </c>
      <c r="F53" s="9">
        <f>IF('De la BASE'!F49&gt;0,'De la BASE'!F49,'De la BASE'!F49+0.001)</f>
        <v>6.218629999999998</v>
      </c>
      <c r="G53" s="15">
        <v>16316</v>
      </c>
    </row>
    <row r="54" spans="1:7" ht="12.75">
      <c r="A54" s="30" t="str">
        <f>'De la BASE'!A50</f>
        <v>307</v>
      </c>
      <c r="B54" s="30">
        <f>'De la BASE'!B50</f>
        <v>10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0.394092</v>
      </c>
      <c r="F54" s="9">
        <f>IF('De la BASE'!F50&gt;0,'De la BASE'!F50,'De la BASE'!F50+0.001)</f>
        <v>6.940092013331087</v>
      </c>
      <c r="G54" s="15">
        <v>16346</v>
      </c>
    </row>
    <row r="55" spans="1:7" ht="12.75">
      <c r="A55" s="30" t="str">
        <f>'De la BASE'!A51</f>
        <v>307</v>
      </c>
      <c r="B55" s="30">
        <f>'De la BASE'!B51</f>
        <v>10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0.3886183</v>
      </c>
      <c r="F55" s="9">
        <f>IF('De la BASE'!F51&gt;0,'De la BASE'!F51,'De la BASE'!F51+0.001)</f>
        <v>7.080618314393146</v>
      </c>
      <c r="G55" s="15">
        <v>16377</v>
      </c>
    </row>
    <row r="56" spans="1:7" ht="12.75">
      <c r="A56" s="30" t="str">
        <f>'De la BASE'!A52</f>
        <v>307</v>
      </c>
      <c r="B56" s="30">
        <f>'De la BASE'!B52</f>
        <v>10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1.339104</v>
      </c>
      <c r="F56" s="9">
        <f>IF('De la BASE'!F52&gt;0,'De la BASE'!F52,'De la BASE'!F52+0.001)</f>
        <v>13.9791040250149</v>
      </c>
      <c r="G56" s="15">
        <v>16407</v>
      </c>
    </row>
    <row r="57" spans="1:7" ht="12.75">
      <c r="A57" s="30" t="str">
        <f>'De la BASE'!A53</f>
        <v>307</v>
      </c>
      <c r="B57" s="30">
        <f>'De la BASE'!B53</f>
        <v>10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0.244412</v>
      </c>
      <c r="F57" s="9">
        <f>IF('De la BASE'!F53&gt;0,'De la BASE'!F53,'De la BASE'!F53+0.001)</f>
        <v>3.641412008973946</v>
      </c>
      <c r="G57" s="15">
        <v>16438</v>
      </c>
    </row>
    <row r="58" spans="1:7" ht="12.75">
      <c r="A58" s="30" t="str">
        <f>'De la BASE'!A54</f>
        <v>307</v>
      </c>
      <c r="B58" s="30">
        <f>'De la BASE'!B54</f>
        <v>10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0.5723586</v>
      </c>
      <c r="F58" s="9">
        <f>IF('De la BASE'!F54&gt;0,'De la BASE'!F54,'De la BASE'!F54+0.001)</f>
        <v>12.88735864242779</v>
      </c>
      <c r="G58" s="15">
        <v>16469</v>
      </c>
    </row>
    <row r="59" spans="1:7" ht="12.75">
      <c r="A59" s="30" t="str">
        <f>'De la BASE'!A55</f>
        <v>307</v>
      </c>
      <c r="B59" s="30">
        <f>'De la BASE'!B55</f>
        <v>10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0.5739</v>
      </c>
      <c r="F59" s="9">
        <f>IF('De la BASE'!F55&gt;0,'De la BASE'!F55,'De la BASE'!F55+0.001)</f>
        <v>10.996900000000007</v>
      </c>
      <c r="G59" s="15">
        <v>16497</v>
      </c>
    </row>
    <row r="60" spans="1:7" ht="12.75">
      <c r="A60" s="30" t="str">
        <f>'De la BASE'!A56</f>
        <v>307</v>
      </c>
      <c r="B60" s="30">
        <f>'De la BASE'!B56</f>
        <v>10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0.5338068</v>
      </c>
      <c r="F60" s="9">
        <f>IF('De la BASE'!F56&gt;0,'De la BASE'!F56,'De la BASE'!F56+0.001)</f>
        <v>9.378806835488534</v>
      </c>
      <c r="G60" s="15">
        <v>16528</v>
      </c>
    </row>
    <row r="61" spans="1:7" ht="12.75">
      <c r="A61" s="30" t="str">
        <f>'De la BASE'!A57</f>
        <v>307</v>
      </c>
      <c r="B61" s="30">
        <f>'De la BASE'!B57</f>
        <v>10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0.399093</v>
      </c>
      <c r="F61" s="9">
        <f>IF('De la BASE'!F57&gt;0,'De la BASE'!F57,'De la BASE'!F57+0.001)</f>
        <v>6.399093038247113</v>
      </c>
      <c r="G61" s="15">
        <v>16558</v>
      </c>
    </row>
    <row r="62" spans="1:7" ht="12.75">
      <c r="A62" s="30" t="str">
        <f>'De la BASE'!A58</f>
        <v>307</v>
      </c>
      <c r="B62" s="30">
        <f>'De la BASE'!B58</f>
        <v>10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0.3332511</v>
      </c>
      <c r="F62" s="9">
        <f>IF('De la BASE'!F58&gt;0,'De la BASE'!F58,'De la BASE'!F58+0.001)</f>
        <v>5.166251120159021</v>
      </c>
      <c r="G62" s="15">
        <v>16589</v>
      </c>
    </row>
    <row r="63" spans="1:7" ht="12.75">
      <c r="A63" s="30" t="str">
        <f>'De la BASE'!A59</f>
        <v>307</v>
      </c>
      <c r="B63" s="30">
        <f>'De la BASE'!B59</f>
        <v>10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0.2052342</v>
      </c>
      <c r="F63" s="9">
        <f>IF('De la BASE'!F59&gt;0,'De la BASE'!F59,'De la BASE'!F59+0.001)</f>
        <v>3.0902341999999967</v>
      </c>
      <c r="G63" s="15">
        <v>16619</v>
      </c>
    </row>
    <row r="64" spans="1:7" ht="12.75">
      <c r="A64" s="30" t="str">
        <f>'De la BASE'!A60</f>
        <v>307</v>
      </c>
      <c r="B64" s="30">
        <f>'De la BASE'!B60</f>
        <v>10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0.1832932</v>
      </c>
      <c r="F64" s="9">
        <f>IF('De la BASE'!F60&gt;0,'De la BASE'!F60,'De la BASE'!F60+0.001)</f>
        <v>2.923293206755457</v>
      </c>
      <c r="G64" s="15">
        <v>16650</v>
      </c>
    </row>
    <row r="65" spans="1:7" ht="12.75">
      <c r="A65" s="30" t="str">
        <f>'De la BASE'!A61</f>
        <v>307</v>
      </c>
      <c r="B65" s="30">
        <f>'De la BASE'!B61</f>
        <v>10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0.1355915</v>
      </c>
      <c r="F65" s="9">
        <f>IF('De la BASE'!F61&gt;0,'De la BASE'!F61,'De la BASE'!F61+0.001)</f>
        <v>2.0215914950265486</v>
      </c>
      <c r="G65" s="15">
        <v>16681</v>
      </c>
    </row>
    <row r="66" spans="1:7" ht="12.75">
      <c r="A66" s="30" t="str">
        <f>'De la BASE'!A62</f>
        <v>307</v>
      </c>
      <c r="B66" s="30">
        <f>'De la BASE'!B62</f>
        <v>10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0.157619</v>
      </c>
      <c r="F66" s="9">
        <f>IF('De la BASE'!F62&gt;0,'De la BASE'!F62,'De la BASE'!F62+0.001)</f>
        <v>2.8246189999999975</v>
      </c>
      <c r="G66" s="15">
        <v>16711</v>
      </c>
    </row>
    <row r="67" spans="1:7" ht="12.75">
      <c r="A67" s="30" t="str">
        <f>'De la BASE'!A63</f>
        <v>307</v>
      </c>
      <c r="B67" s="30">
        <f>'De la BASE'!B63</f>
        <v>10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0.2303712</v>
      </c>
      <c r="F67" s="9">
        <f>IF('De la BASE'!F63&gt;0,'De la BASE'!F63,'De la BASE'!F63+0.001)</f>
        <v>5.391371200000003</v>
      </c>
      <c r="G67" s="15">
        <v>16742</v>
      </c>
    </row>
    <row r="68" spans="1:7" ht="12.75">
      <c r="A68" s="30" t="str">
        <f>'De la BASE'!A64</f>
        <v>307</v>
      </c>
      <c r="B68" s="30">
        <f>'De la BASE'!B64</f>
        <v>10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1.8214336</v>
      </c>
      <c r="F68" s="9">
        <f>IF('De la BASE'!F64&gt;0,'De la BASE'!F64,'De la BASE'!F64+0.001)</f>
        <v>34.33643373632378</v>
      </c>
      <c r="G68" s="15">
        <v>16772</v>
      </c>
    </row>
    <row r="69" spans="1:7" ht="12.75">
      <c r="A69" s="30" t="str">
        <f>'De la BASE'!A65</f>
        <v>307</v>
      </c>
      <c r="B69" s="30">
        <f>'De la BASE'!B65</f>
        <v>10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0.7315514</v>
      </c>
      <c r="F69" s="9">
        <f>IF('De la BASE'!F65&gt;0,'De la BASE'!F65,'De la BASE'!F65+0.001)</f>
        <v>10.992551373042717</v>
      </c>
      <c r="G69" s="15">
        <v>16803</v>
      </c>
    </row>
    <row r="70" spans="1:7" ht="12.75">
      <c r="A70" s="30" t="str">
        <f>'De la BASE'!A66</f>
        <v>307</v>
      </c>
      <c r="B70" s="30">
        <f>'De la BASE'!B66</f>
        <v>10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0.5706696</v>
      </c>
      <c r="F70" s="9">
        <f>IF('De la BASE'!F66&gt;0,'De la BASE'!F66,'De la BASE'!F66+0.001)</f>
        <v>9.694669558678138</v>
      </c>
      <c r="G70" s="15">
        <v>16834</v>
      </c>
    </row>
    <row r="71" spans="1:7" ht="12.75">
      <c r="A71" s="30" t="str">
        <f>'De la BASE'!A67</f>
        <v>307</v>
      </c>
      <c r="B71" s="30">
        <f>'De la BASE'!B67</f>
        <v>10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0.7169825</v>
      </c>
      <c r="F71" s="9">
        <f>IF('De la BASE'!F67&gt;0,'De la BASE'!F67,'De la BASE'!F67+0.001)</f>
        <v>12.27498245503782</v>
      </c>
      <c r="G71" s="15">
        <v>16862</v>
      </c>
    </row>
    <row r="72" spans="1:7" ht="12.75">
      <c r="A72" s="30" t="str">
        <f>'De la BASE'!A68</f>
        <v>307</v>
      </c>
      <c r="B72" s="30">
        <f>'De la BASE'!B68</f>
        <v>10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1.6149848</v>
      </c>
      <c r="F72" s="9">
        <f>IF('De la BASE'!F68&gt;0,'De la BASE'!F68,'De la BASE'!F68+0.001)</f>
        <v>31.220984730318815</v>
      </c>
      <c r="G72" s="15">
        <v>16893</v>
      </c>
    </row>
    <row r="73" spans="1:7" ht="12.75">
      <c r="A73" s="30" t="str">
        <f>'De la BASE'!A69</f>
        <v>307</v>
      </c>
      <c r="B73" s="30">
        <f>'De la BASE'!B69</f>
        <v>10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2.93436</v>
      </c>
      <c r="F73" s="9">
        <f>IF('De la BASE'!F69&gt;0,'De la BASE'!F69,'De la BASE'!F69+0.001)</f>
        <v>45.0053600946604</v>
      </c>
      <c r="G73" s="15">
        <v>16923</v>
      </c>
    </row>
    <row r="74" spans="1:7" ht="12.75">
      <c r="A74" s="30" t="str">
        <f>'De la BASE'!A70</f>
        <v>307</v>
      </c>
      <c r="B74" s="30">
        <f>'De la BASE'!B70</f>
        <v>10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1.2351494</v>
      </c>
      <c r="F74" s="9">
        <f>IF('De la BASE'!F70&gt;0,'De la BASE'!F70,'De la BASE'!F70+0.001)</f>
        <v>18.79514939999999</v>
      </c>
      <c r="G74" s="15">
        <v>16954</v>
      </c>
    </row>
    <row r="75" spans="1:7" ht="12.75">
      <c r="A75" s="30" t="str">
        <f>'De la BASE'!A71</f>
        <v>307</v>
      </c>
      <c r="B75" s="30">
        <f>'De la BASE'!B71</f>
        <v>10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0.7085328</v>
      </c>
      <c r="F75" s="9">
        <f>IF('De la BASE'!F71&gt;0,'De la BASE'!F71,'De la BASE'!F71+0.001)</f>
        <v>10.667532824962407</v>
      </c>
      <c r="G75" s="15">
        <v>16984</v>
      </c>
    </row>
    <row r="76" spans="1:7" ht="12.75">
      <c r="A76" s="30" t="str">
        <f>'De la BASE'!A72</f>
        <v>307</v>
      </c>
      <c r="B76" s="30">
        <f>'De la BASE'!B72</f>
        <v>10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0.4194344</v>
      </c>
      <c r="F76" s="9">
        <f>IF('De la BASE'!F72&gt;0,'De la BASE'!F72,'De la BASE'!F72+0.001)</f>
        <v>6.320434384991062</v>
      </c>
      <c r="G76" s="15">
        <v>17015</v>
      </c>
    </row>
    <row r="77" spans="1:7" ht="12.75">
      <c r="A77" s="30" t="str">
        <f>'De la BASE'!A73</f>
        <v>307</v>
      </c>
      <c r="B77" s="30">
        <f>'De la BASE'!B73</f>
        <v>10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0.269031</v>
      </c>
      <c r="F77" s="9">
        <f>IF('De la BASE'!F73&gt;0,'De la BASE'!F73,'De la BASE'!F73+0.001)</f>
        <v>4.06203099052681</v>
      </c>
      <c r="G77" s="15">
        <v>17046</v>
      </c>
    </row>
    <row r="78" spans="1:7" ht="12.75">
      <c r="A78" s="30" t="str">
        <f>'De la BASE'!A74</f>
        <v>307</v>
      </c>
      <c r="B78" s="30">
        <f>'De la BASE'!B74</f>
        <v>10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0.2472519</v>
      </c>
      <c r="F78" s="9">
        <f>IF('De la BASE'!F74&gt;0,'De la BASE'!F74,'De la BASE'!F74+0.001)</f>
        <v>3.74725190766466</v>
      </c>
      <c r="G78" s="15">
        <v>17076</v>
      </c>
    </row>
    <row r="79" spans="1:7" ht="12.75">
      <c r="A79" s="30" t="str">
        <f>'De la BASE'!A75</f>
        <v>307</v>
      </c>
      <c r="B79" s="30">
        <f>'De la BASE'!B75</f>
        <v>10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0.490542</v>
      </c>
      <c r="F79" s="9">
        <f>IF('De la BASE'!F75&gt;0,'De la BASE'!F75,'De la BASE'!F75+0.001)</f>
        <v>4.990542027513563</v>
      </c>
      <c r="G79" s="15">
        <v>17107</v>
      </c>
    </row>
    <row r="80" spans="1:7" ht="12.75">
      <c r="A80" s="30" t="str">
        <f>'De la BASE'!A76</f>
        <v>307</v>
      </c>
      <c r="B80" s="30">
        <f>'De la BASE'!B76</f>
        <v>10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0.011308</v>
      </c>
      <c r="F80" s="9">
        <f>IF('De la BASE'!F76&gt;0,'De la BASE'!F76,'De la BASE'!F76+0.001)</f>
        <v>8.111307999999996</v>
      </c>
      <c r="G80" s="15">
        <v>17137</v>
      </c>
    </row>
    <row r="81" spans="1:7" ht="12.75">
      <c r="A81" s="30" t="str">
        <f>'De la BASE'!A77</f>
        <v>307</v>
      </c>
      <c r="B81" s="30">
        <f>'De la BASE'!B77</f>
        <v>10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0.4784344</v>
      </c>
      <c r="F81" s="9">
        <f>IF('De la BASE'!F77&gt;0,'De la BASE'!F77,'De la BASE'!F77+0.001)</f>
        <v>6.359434399999997</v>
      </c>
      <c r="G81" s="15">
        <v>17168</v>
      </c>
    </row>
    <row r="82" spans="1:7" ht="12.75">
      <c r="A82" s="30" t="str">
        <f>'De la BASE'!A78</f>
        <v>307</v>
      </c>
      <c r="B82" s="30">
        <f>'De la BASE'!B78</f>
        <v>10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1.0825023</v>
      </c>
      <c r="F82" s="9">
        <f>IF('De la BASE'!F78&gt;0,'De la BASE'!F78,'De la BASE'!F78+0.001)</f>
        <v>75.48250215875186</v>
      </c>
      <c r="G82" s="15">
        <v>17199</v>
      </c>
    </row>
    <row r="83" spans="1:7" ht="12.75">
      <c r="A83" s="30" t="str">
        <f>'De la BASE'!A79</f>
        <v>307</v>
      </c>
      <c r="B83" s="30">
        <f>'De la BASE'!B79</f>
        <v>10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3.886662</v>
      </c>
      <c r="F83" s="9">
        <f>IF('De la BASE'!F79&gt;0,'De la BASE'!F79,'De la BASE'!F79+0.001)</f>
        <v>79.68666214253994</v>
      </c>
      <c r="G83" s="15">
        <v>17227</v>
      </c>
    </row>
    <row r="84" spans="1:7" ht="12.75">
      <c r="A84" s="30" t="str">
        <f>'De la BASE'!A80</f>
        <v>307</v>
      </c>
      <c r="B84" s="30">
        <f>'De la BASE'!B80</f>
        <v>10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1.3433124</v>
      </c>
      <c r="F84" s="9">
        <f>IF('De la BASE'!F80&gt;0,'De la BASE'!F80,'De la BASE'!F80+0.001)</f>
        <v>46.34331249636932</v>
      </c>
      <c r="G84" s="15">
        <v>17258</v>
      </c>
    </row>
    <row r="85" spans="1:7" ht="12.75">
      <c r="A85" s="30" t="str">
        <f>'De la BASE'!A81</f>
        <v>307</v>
      </c>
      <c r="B85" s="30">
        <f>'De la BASE'!B81</f>
        <v>10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2.7954641</v>
      </c>
      <c r="F85" s="9">
        <f>IF('De la BASE'!F81&gt;0,'De la BASE'!F81,'De la BASE'!F81+0.001)</f>
        <v>22.795464055332364</v>
      </c>
      <c r="G85" s="15">
        <v>17288</v>
      </c>
    </row>
    <row r="86" spans="1:7" ht="12.75">
      <c r="A86" s="30" t="str">
        <f>'De la BASE'!A82</f>
        <v>307</v>
      </c>
      <c r="B86" s="30">
        <f>'De la BASE'!B82</f>
        <v>10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2.049036</v>
      </c>
      <c r="F86" s="9">
        <f>IF('De la BASE'!F82&gt;0,'De la BASE'!F82,'De la BASE'!F82+0.001)</f>
        <v>6.949035975982611</v>
      </c>
      <c r="G86" s="15">
        <v>17319</v>
      </c>
    </row>
    <row r="87" spans="1:7" ht="12.75">
      <c r="A87" s="30" t="str">
        <f>'De la BASE'!A83</f>
        <v>307</v>
      </c>
      <c r="B87" s="30">
        <f>'De la BASE'!B83</f>
        <v>10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1.3455</v>
      </c>
      <c r="F87" s="9">
        <f>IF('De la BASE'!F83&gt;0,'De la BASE'!F83,'De la BASE'!F83+0.001)</f>
        <v>2.8455000000000004</v>
      </c>
      <c r="G87" s="15">
        <v>17349</v>
      </c>
    </row>
    <row r="88" spans="1:7" ht="12.75">
      <c r="A88" s="30" t="str">
        <f>'De la BASE'!A84</f>
        <v>307</v>
      </c>
      <c r="B88" s="30">
        <f>'De la BASE'!B84</f>
        <v>10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0.6962928</v>
      </c>
      <c r="F88" s="9">
        <f>IF('De la BASE'!F84&gt;0,'De la BASE'!F84,'De la BASE'!F84+0.001)</f>
        <v>3.8962928083665673</v>
      </c>
      <c r="G88" s="15">
        <v>17380</v>
      </c>
    </row>
    <row r="89" spans="1:7" ht="12.75">
      <c r="A89" s="30" t="str">
        <f>'De la BASE'!A85</f>
        <v>307</v>
      </c>
      <c r="B89" s="30">
        <f>'De la BASE'!B85</f>
        <v>10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0.9500115</v>
      </c>
      <c r="F89" s="9">
        <f>IF('De la BASE'!F85&gt;0,'De la BASE'!F85,'De la BASE'!F85+0.001)</f>
        <v>5.250011500000005</v>
      </c>
      <c r="G89" s="15">
        <v>17411</v>
      </c>
    </row>
    <row r="90" spans="1:7" ht="12.75">
      <c r="A90" s="30" t="str">
        <f>'De la BASE'!A86</f>
        <v>307</v>
      </c>
      <c r="B90" s="30">
        <f>'De la BASE'!B86</f>
        <v>10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0.3217437</v>
      </c>
      <c r="F90" s="9">
        <f>IF('De la BASE'!F86&gt;0,'De la BASE'!F86,'De la BASE'!F86+0.001)</f>
        <v>5.376743687950107</v>
      </c>
      <c r="G90" s="15">
        <v>17441</v>
      </c>
    </row>
    <row r="91" spans="1:7" ht="12.75">
      <c r="A91" s="30" t="str">
        <f>'De la BASE'!A87</f>
        <v>307</v>
      </c>
      <c r="B91" s="30">
        <f>'De la BASE'!B87</f>
        <v>10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0.3678936</v>
      </c>
      <c r="F91" s="9">
        <f>IF('De la BASE'!F87&gt;0,'De la BASE'!F87,'De la BASE'!F87+0.001)</f>
        <v>6.943893628009687</v>
      </c>
      <c r="G91" s="15">
        <v>17472</v>
      </c>
    </row>
    <row r="92" spans="1:7" ht="12.75">
      <c r="A92" s="30" t="str">
        <f>'De la BASE'!A88</f>
        <v>307</v>
      </c>
      <c r="B92" s="30">
        <f>'De la BASE'!B88</f>
        <v>10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1.1203632</v>
      </c>
      <c r="F92" s="9">
        <f>IF('De la BASE'!F88&gt;0,'De la BASE'!F88,'De la BASE'!F88+0.001)</f>
        <v>13.820363171390516</v>
      </c>
      <c r="G92" s="15">
        <v>17502</v>
      </c>
    </row>
    <row r="93" spans="1:7" ht="12.75">
      <c r="A93" s="30" t="str">
        <f>'De la BASE'!A89</f>
        <v>307</v>
      </c>
      <c r="B93" s="30">
        <f>'De la BASE'!B89</f>
        <v>10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0.7930429</v>
      </c>
      <c r="F93" s="9">
        <f>IF('De la BASE'!F89&gt;0,'De la BASE'!F89,'De la BASE'!F89+0.001)</f>
        <v>118.59304359203412</v>
      </c>
      <c r="G93" s="15">
        <v>17533</v>
      </c>
    </row>
    <row r="94" spans="1:7" ht="12.75">
      <c r="A94" s="30" t="str">
        <f>'De la BASE'!A90</f>
        <v>307</v>
      </c>
      <c r="B94" s="30">
        <f>'De la BASE'!B90</f>
        <v>10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1.19028</v>
      </c>
      <c r="F94" s="9">
        <f>IF('De la BASE'!F90&gt;0,'De la BASE'!F90,'De la BASE'!F90+0.001)</f>
        <v>26.790279940367206</v>
      </c>
      <c r="G94" s="15">
        <v>17564</v>
      </c>
    </row>
    <row r="95" spans="1:7" ht="12.75">
      <c r="A95" s="30" t="str">
        <f>'De la BASE'!A91</f>
        <v>307</v>
      </c>
      <c r="B95" s="30">
        <f>'De la BASE'!B91</f>
        <v>10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1.3880399</v>
      </c>
      <c r="F95" s="9">
        <f>IF('De la BASE'!F91&gt;0,'De la BASE'!F91,'De la BASE'!F91+0.001)</f>
        <v>17.488039965082468</v>
      </c>
      <c r="G95" s="15">
        <v>17593</v>
      </c>
    </row>
    <row r="96" spans="1:7" ht="12.75">
      <c r="A96" s="30" t="str">
        <f>'De la BASE'!A92</f>
        <v>307</v>
      </c>
      <c r="B96" s="30">
        <f>'De la BASE'!B92</f>
        <v>10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1.5029751</v>
      </c>
      <c r="F96" s="9">
        <f>IF('De la BASE'!F92&gt;0,'De la BASE'!F92,'De la BASE'!F92+0.001)</f>
        <v>13.002975125052286</v>
      </c>
      <c r="G96" s="15">
        <v>17624</v>
      </c>
    </row>
    <row r="97" spans="1:7" ht="12.75">
      <c r="A97" s="30" t="str">
        <f>'De la BASE'!A93</f>
        <v>307</v>
      </c>
      <c r="B97" s="30">
        <f>'De la BASE'!B93</f>
        <v>10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1.2804708</v>
      </c>
      <c r="F97" s="9">
        <f>IF('De la BASE'!F93&gt;0,'De la BASE'!F93,'De la BASE'!F93+0.001)</f>
        <v>16.38047070639417</v>
      </c>
      <c r="G97" s="15">
        <v>17654</v>
      </c>
    </row>
    <row r="98" spans="1:7" ht="12.75">
      <c r="A98" s="30" t="str">
        <f>'De la BASE'!A94</f>
        <v>307</v>
      </c>
      <c r="B98" s="30">
        <f>'De la BASE'!B94</f>
        <v>10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1.1789064</v>
      </c>
      <c r="F98" s="9">
        <f>IF('De la BASE'!F94&gt;0,'De la BASE'!F94,'De la BASE'!F94+0.001)</f>
        <v>5.478906399999999</v>
      </c>
      <c r="G98" s="15">
        <v>17685</v>
      </c>
    </row>
    <row r="99" spans="1:7" ht="12.75">
      <c r="A99" s="30" t="str">
        <f>'De la BASE'!A95</f>
        <v>307</v>
      </c>
      <c r="B99" s="30">
        <f>'De la BASE'!B95</f>
        <v>10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0.9463428</v>
      </c>
      <c r="F99" s="9">
        <f>IF('De la BASE'!F95&gt;0,'De la BASE'!F95,'De la BASE'!F95+0.001)</f>
        <v>2.046342797433551</v>
      </c>
      <c r="G99" s="15">
        <v>17715</v>
      </c>
    </row>
    <row r="100" spans="1:7" ht="12.75">
      <c r="A100" s="30" t="str">
        <f>'De la BASE'!A96</f>
        <v>307</v>
      </c>
      <c r="B100" s="30">
        <f>'De la BASE'!B96</f>
        <v>10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0.174167</v>
      </c>
      <c r="F100" s="9">
        <f>IF('De la BASE'!F96&gt;0,'De la BASE'!F96,'De la BASE'!F96+0.001)</f>
        <v>4.674167011648033</v>
      </c>
      <c r="G100" s="15">
        <v>17746</v>
      </c>
    </row>
    <row r="101" spans="1:7" ht="12.75">
      <c r="A101" s="30" t="str">
        <f>'De la BASE'!A97</f>
        <v>307</v>
      </c>
      <c r="B101" s="30">
        <f>'De la BASE'!B97</f>
        <v>10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0.2587918</v>
      </c>
      <c r="F101" s="9">
        <f>IF('De la BASE'!F97&gt;0,'De la BASE'!F97,'De la BASE'!F97+0.001)</f>
        <v>1.5587917933107636</v>
      </c>
      <c r="G101" s="15">
        <v>17777</v>
      </c>
    </row>
    <row r="102" spans="1:7" ht="12.75">
      <c r="A102" s="30" t="str">
        <f>'De la BASE'!A98</f>
        <v>307</v>
      </c>
      <c r="B102" s="30">
        <f>'De la BASE'!B98</f>
        <v>10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0.356805</v>
      </c>
      <c r="F102" s="9">
        <f>IF('De la BASE'!F98&gt;0,'De la BASE'!F98,'De la BASE'!F98+0.001)</f>
        <v>2.556805004738616</v>
      </c>
      <c r="G102" s="15">
        <v>17807</v>
      </c>
    </row>
    <row r="103" spans="1:7" ht="12.75">
      <c r="A103" s="30" t="str">
        <f>'De la BASE'!A99</f>
        <v>307</v>
      </c>
      <c r="B103" s="30">
        <f>'De la BASE'!B99</f>
        <v>10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0.203082</v>
      </c>
      <c r="F103" s="9">
        <f>IF('De la BASE'!F99&gt;0,'De la BASE'!F99,'De la BASE'!F99+0.001)</f>
        <v>1.8030819961691726</v>
      </c>
      <c r="G103" s="15">
        <v>17838</v>
      </c>
    </row>
    <row r="104" spans="1:7" ht="12.75">
      <c r="A104" s="30" t="str">
        <f>'De la BASE'!A100</f>
        <v>307</v>
      </c>
      <c r="B104" s="30">
        <f>'De la BASE'!B100</f>
        <v>10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1.128879</v>
      </c>
      <c r="F104" s="9">
        <f>IF('De la BASE'!F100&gt;0,'De la BASE'!F100,'De la BASE'!F100+0.001)</f>
        <v>4.028879</v>
      </c>
      <c r="G104" s="15">
        <v>17868</v>
      </c>
    </row>
    <row r="105" spans="1:7" ht="12.75">
      <c r="A105" s="30" t="str">
        <f>'De la BASE'!A101</f>
        <v>307</v>
      </c>
      <c r="B105" s="30">
        <f>'De la BASE'!B101</f>
        <v>10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0.0372164</v>
      </c>
      <c r="F105" s="9">
        <f>IF('De la BASE'!F101&gt;0,'De la BASE'!F101,'De la BASE'!F101+0.001)</f>
        <v>5.137216412865091</v>
      </c>
      <c r="G105" s="15">
        <v>17899</v>
      </c>
    </row>
    <row r="106" spans="1:7" ht="12.75">
      <c r="A106" s="30" t="str">
        <f>'De la BASE'!A102</f>
        <v>307</v>
      </c>
      <c r="B106" s="30">
        <f>'De la BASE'!B102</f>
        <v>10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0.1737512</v>
      </c>
      <c r="F106" s="9">
        <f>IF('De la BASE'!F102&gt;0,'De la BASE'!F102,'De la BASE'!F102+0.001)</f>
        <v>2.4737511889333983</v>
      </c>
      <c r="G106" s="15">
        <v>17930</v>
      </c>
    </row>
    <row r="107" spans="1:7" ht="12.75">
      <c r="A107" s="30" t="str">
        <f>'De la BASE'!A103</f>
        <v>307</v>
      </c>
      <c r="B107" s="30">
        <f>'De la BASE'!B103</f>
        <v>10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0.202623</v>
      </c>
      <c r="F107" s="9">
        <f>IF('De la BASE'!F103&gt;0,'De la BASE'!F103,'De la BASE'!F103+0.001)</f>
        <v>3.902622999999998</v>
      </c>
      <c r="G107" s="15">
        <v>17958</v>
      </c>
    </row>
    <row r="108" spans="1:7" ht="12.75">
      <c r="A108" s="30" t="str">
        <f>'De la BASE'!A104</f>
        <v>307</v>
      </c>
      <c r="B108" s="30">
        <f>'De la BASE'!B104</f>
        <v>10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0.2142868</v>
      </c>
      <c r="F108" s="9">
        <f>IF('De la BASE'!F104&gt;0,'De la BASE'!F104,'De la BASE'!F104+0.001)</f>
        <v>3.8082867999999994</v>
      </c>
      <c r="G108" s="15">
        <v>17989</v>
      </c>
    </row>
    <row r="109" spans="1:7" ht="12.75">
      <c r="A109" s="30" t="str">
        <f>'De la BASE'!A105</f>
        <v>307</v>
      </c>
      <c r="B109" s="30">
        <f>'De la BASE'!B105</f>
        <v>10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0.2259171</v>
      </c>
      <c r="F109" s="9">
        <f>IF('De la BASE'!F105&gt;0,'De la BASE'!F105,'De la BASE'!F105+0.001)</f>
        <v>5.5259170882219575</v>
      </c>
      <c r="G109" s="15">
        <v>18019</v>
      </c>
    </row>
    <row r="110" spans="1:7" ht="12.75">
      <c r="A110" s="30" t="str">
        <f>'De la BASE'!A106</f>
        <v>307</v>
      </c>
      <c r="B110" s="30">
        <f>'De la BASE'!B106</f>
        <v>10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0.1594304</v>
      </c>
      <c r="F110" s="9">
        <f>IF('De la BASE'!F106&gt;0,'De la BASE'!F106,'De la BASE'!F106+0.001)</f>
        <v>4.059430400000002</v>
      </c>
      <c r="G110" s="15">
        <v>18050</v>
      </c>
    </row>
    <row r="111" spans="1:7" ht="12.75">
      <c r="A111" s="30" t="str">
        <f>'De la BASE'!A107</f>
        <v>307</v>
      </c>
      <c r="B111" s="30">
        <f>'De la BASE'!B107</f>
        <v>10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0.2499133</v>
      </c>
      <c r="F111" s="9">
        <f>IF('De la BASE'!F107&gt;0,'De la BASE'!F107,'De la BASE'!F107+0.001)</f>
        <v>1.5499133097723774</v>
      </c>
      <c r="G111" s="15">
        <v>18080</v>
      </c>
    </row>
    <row r="112" spans="1:7" ht="12.75">
      <c r="A112" s="30" t="str">
        <f>'De la BASE'!A108</f>
        <v>307</v>
      </c>
      <c r="B112" s="30">
        <f>'De la BASE'!B108</f>
        <v>10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0.1814452</v>
      </c>
      <c r="F112" s="9">
        <f>IF('De la BASE'!F108&gt;0,'De la BASE'!F108,'De la BASE'!F108+0.001)</f>
        <v>0.881445198137309</v>
      </c>
      <c r="G112" s="15">
        <v>18111</v>
      </c>
    </row>
    <row r="113" spans="1:7" ht="12.75">
      <c r="A113" s="30" t="str">
        <f>'De la BASE'!A109</f>
        <v>307</v>
      </c>
      <c r="B113" s="30">
        <f>'De la BASE'!B109</f>
        <v>10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1.0764975</v>
      </c>
      <c r="F113" s="9">
        <f>IF('De la BASE'!F109&gt;0,'De la BASE'!F109,'De la BASE'!F109+0.001)</f>
        <v>3.2764974953530484</v>
      </c>
      <c r="G113" s="15">
        <v>18142</v>
      </c>
    </row>
    <row r="114" spans="1:7" ht="12.75">
      <c r="A114" s="30" t="str">
        <f>'De la BASE'!A110</f>
        <v>307</v>
      </c>
      <c r="B114" s="30">
        <f>'De la BASE'!B110</f>
        <v>10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0.4095243</v>
      </c>
      <c r="F114" s="9">
        <f>IF('De la BASE'!F110&gt;0,'De la BASE'!F110,'De la BASE'!F110+0.001)</f>
        <v>3.309524293304926</v>
      </c>
      <c r="G114" s="15">
        <v>18172</v>
      </c>
    </row>
    <row r="115" spans="1:7" ht="12.75">
      <c r="A115" s="30" t="str">
        <f>'De la BASE'!A111</f>
        <v>307</v>
      </c>
      <c r="B115" s="30">
        <f>'De la BASE'!B111</f>
        <v>10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1.1363273</v>
      </c>
      <c r="F115" s="9">
        <f>IF('De la BASE'!F111&gt;0,'De la BASE'!F111,'De la BASE'!F111+0.001)</f>
        <v>11.23632734107164</v>
      </c>
      <c r="G115" s="15">
        <v>18203</v>
      </c>
    </row>
    <row r="116" spans="1:7" ht="12.75">
      <c r="A116" s="30" t="str">
        <f>'De la BASE'!A112</f>
        <v>307</v>
      </c>
      <c r="B116" s="30">
        <f>'De la BASE'!B112</f>
        <v>10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0.2844963</v>
      </c>
      <c r="F116" s="9">
        <f>IF('De la BASE'!F112&gt;0,'De la BASE'!F112,'De la BASE'!F112+0.001)</f>
        <v>8.98449626085778</v>
      </c>
      <c r="G116" s="15">
        <v>18233</v>
      </c>
    </row>
    <row r="117" spans="1:7" ht="12.75">
      <c r="A117" s="30" t="str">
        <f>'De la BASE'!A113</f>
        <v>307</v>
      </c>
      <c r="B117" s="30">
        <f>'De la BASE'!B113</f>
        <v>10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0.4294164</v>
      </c>
      <c r="F117" s="9">
        <f>IF('De la BASE'!F113&gt;0,'De la BASE'!F113,'De la BASE'!F113+0.001)</f>
        <v>4.129416409624078</v>
      </c>
      <c r="G117" s="15">
        <v>18264</v>
      </c>
    </row>
    <row r="118" spans="1:7" ht="12.75">
      <c r="A118" s="30" t="str">
        <f>'De la BASE'!A114</f>
        <v>307</v>
      </c>
      <c r="B118" s="30">
        <f>'De la BASE'!B114</f>
        <v>10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0.7185645</v>
      </c>
      <c r="F118" s="9">
        <f>IF('De la BASE'!F114&gt;0,'De la BASE'!F114,'De la BASE'!F114+0.001)</f>
        <v>15.418564499999999</v>
      </c>
      <c r="G118" s="15">
        <v>18295</v>
      </c>
    </row>
    <row r="119" spans="1:7" ht="12.75">
      <c r="A119" s="30" t="str">
        <f>'De la BASE'!A115</f>
        <v>307</v>
      </c>
      <c r="B119" s="30">
        <f>'De la BASE'!B115</f>
        <v>10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0.5307864</v>
      </c>
      <c r="F119" s="9">
        <f>IF('De la BASE'!F115&gt;0,'De la BASE'!F115,'De la BASE'!F115+0.001)</f>
        <v>8.820786400000006</v>
      </c>
      <c r="G119" s="15">
        <v>18323</v>
      </c>
    </row>
    <row r="120" spans="1:7" ht="12.75">
      <c r="A120" s="30" t="str">
        <f>'De la BASE'!A116</f>
        <v>307</v>
      </c>
      <c r="B120" s="30">
        <f>'De la BASE'!B116</f>
        <v>10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0.1933737</v>
      </c>
      <c r="F120" s="9">
        <f>IF('De la BASE'!F116&gt;0,'De la BASE'!F116,'De la BASE'!F116+0.001)</f>
        <v>11.093373676335593</v>
      </c>
      <c r="G120" s="15">
        <v>18354</v>
      </c>
    </row>
    <row r="121" spans="1:7" ht="12.75">
      <c r="A121" s="30" t="str">
        <f>'De la BASE'!A117</f>
        <v>307</v>
      </c>
      <c r="B121" s="30">
        <f>'De la BASE'!B117</f>
        <v>10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1.3038864</v>
      </c>
      <c r="F121" s="9">
        <f>IF('De la BASE'!F117&gt;0,'De la BASE'!F117,'De la BASE'!F117+0.001)</f>
        <v>12.303886443825307</v>
      </c>
      <c r="G121" s="15">
        <v>18384</v>
      </c>
    </row>
    <row r="122" spans="1:7" ht="12.75">
      <c r="A122" s="30" t="str">
        <f>'De la BASE'!A118</f>
        <v>307</v>
      </c>
      <c r="B122" s="30">
        <f>'De la BASE'!B118</f>
        <v>10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0.7362001</v>
      </c>
      <c r="F122" s="9">
        <f>IF('De la BASE'!F118&gt;0,'De la BASE'!F118,'De la BASE'!F118+0.001)</f>
        <v>6.636200100000006</v>
      </c>
      <c r="G122" s="15">
        <v>18415</v>
      </c>
    </row>
    <row r="123" spans="1:7" ht="12.75">
      <c r="A123" s="30" t="str">
        <f>'De la BASE'!A119</f>
        <v>307</v>
      </c>
      <c r="B123" s="30">
        <f>'De la BASE'!B119</f>
        <v>10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0.6936828</v>
      </c>
      <c r="F123" s="9">
        <f>IF('De la BASE'!F119&gt;0,'De la BASE'!F119,'De la BASE'!F119+0.001)</f>
        <v>1.8936828061436903</v>
      </c>
      <c r="G123" s="15">
        <v>18445</v>
      </c>
    </row>
    <row r="124" spans="1:7" ht="12.75">
      <c r="A124" s="30" t="str">
        <f>'De la BASE'!A120</f>
        <v>307</v>
      </c>
      <c r="B124" s="30">
        <f>'De la BASE'!B120</f>
        <v>10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0.4035525</v>
      </c>
      <c r="F124" s="9">
        <f>IF('De la BASE'!F120&gt;0,'De la BASE'!F120,'De la BASE'!F120+0.001)</f>
        <v>1.3035525023518946</v>
      </c>
      <c r="G124" s="15">
        <v>18476</v>
      </c>
    </row>
    <row r="125" spans="1:7" ht="12.75">
      <c r="A125" s="30" t="str">
        <f>'De la BASE'!A121</f>
        <v>307</v>
      </c>
      <c r="B125" s="30">
        <f>'De la BASE'!B121</f>
        <v>10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0.2718612</v>
      </c>
      <c r="F125" s="9">
        <f>IF('De la BASE'!F121&gt;0,'De la BASE'!F121,'De la BASE'!F121+0.001)</f>
        <v>1.171861204482353</v>
      </c>
      <c r="G125" s="15">
        <v>18507</v>
      </c>
    </row>
    <row r="126" spans="1:7" ht="12.75">
      <c r="A126" s="30" t="str">
        <f>'De la BASE'!A122</f>
        <v>307</v>
      </c>
      <c r="B126" s="30">
        <f>'De la BASE'!B122</f>
        <v>10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0.2319214</v>
      </c>
      <c r="F126" s="9">
        <f>IF('De la BASE'!F122&gt;0,'De la BASE'!F122,'De la BASE'!F122+0.001)</f>
        <v>1.431921397118408</v>
      </c>
      <c r="G126" s="15">
        <v>18537</v>
      </c>
    </row>
    <row r="127" spans="1:7" ht="12.75">
      <c r="A127" s="30" t="str">
        <f>'De la BASE'!A123</f>
        <v>307</v>
      </c>
      <c r="B127" s="30">
        <f>'De la BASE'!B123</f>
        <v>10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1.073253</v>
      </c>
      <c r="F127" s="9">
        <f>IF('De la BASE'!F123&gt;0,'De la BASE'!F123,'De la BASE'!F123+0.001)</f>
        <v>5.173253024716548</v>
      </c>
      <c r="G127" s="15">
        <v>18568</v>
      </c>
    </row>
    <row r="128" spans="1:7" ht="12.75">
      <c r="A128" s="30" t="str">
        <f>'De la BASE'!A124</f>
        <v>307</v>
      </c>
      <c r="B128" s="30">
        <f>'De la BASE'!B124</f>
        <v>10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0.3466662</v>
      </c>
      <c r="F128" s="9">
        <f>IF('De la BASE'!F124&gt;0,'De la BASE'!F124,'De la BASE'!F124+0.001)</f>
        <v>7.0466661819892265</v>
      </c>
      <c r="G128" s="15">
        <v>18598</v>
      </c>
    </row>
    <row r="129" spans="1:7" ht="12.75">
      <c r="A129" s="30" t="str">
        <f>'De la BASE'!A125</f>
        <v>307</v>
      </c>
      <c r="B129" s="30">
        <f>'De la BASE'!B125</f>
        <v>10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1.6759224</v>
      </c>
      <c r="F129" s="9">
        <f>IF('De la BASE'!F125&gt;0,'De la BASE'!F125,'De la BASE'!F125+0.001)</f>
        <v>15.7759225000439</v>
      </c>
      <c r="G129" s="15">
        <v>18629</v>
      </c>
    </row>
    <row r="130" spans="1:7" ht="12.75">
      <c r="A130" s="30" t="str">
        <f>'De la BASE'!A126</f>
        <v>307</v>
      </c>
      <c r="B130" s="30">
        <f>'De la BASE'!B126</f>
        <v>10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2.5099008</v>
      </c>
      <c r="F130" s="9">
        <f>IF('De la BASE'!F126&gt;0,'De la BASE'!F126,'De la BASE'!F126+0.001)</f>
        <v>26.789900851979514</v>
      </c>
      <c r="G130" s="15">
        <v>18660</v>
      </c>
    </row>
    <row r="131" spans="1:7" ht="12.75">
      <c r="A131" s="30" t="str">
        <f>'De la BASE'!A127</f>
        <v>307</v>
      </c>
      <c r="B131" s="30">
        <f>'De la BASE'!B127</f>
        <v>10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2.224516</v>
      </c>
      <c r="F131" s="9">
        <f>IF('De la BASE'!F127&gt;0,'De la BASE'!F127,'De la BASE'!F127+0.001)</f>
        <v>43.058515838299805</v>
      </c>
      <c r="G131" s="15">
        <v>18688</v>
      </c>
    </row>
    <row r="132" spans="1:7" ht="12.75">
      <c r="A132" s="30" t="str">
        <f>'De la BASE'!A128</f>
        <v>307</v>
      </c>
      <c r="B132" s="30">
        <f>'De la BASE'!B128</f>
        <v>10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0.2936045</v>
      </c>
      <c r="F132" s="9">
        <f>IF('De la BASE'!F128&gt;0,'De la BASE'!F128,'De la BASE'!F128+0.001)</f>
        <v>35.59360464994767</v>
      </c>
      <c r="G132" s="15">
        <v>18719</v>
      </c>
    </row>
    <row r="133" spans="1:7" ht="12.75">
      <c r="A133" s="30" t="str">
        <f>'De la BASE'!A129</f>
        <v>307</v>
      </c>
      <c r="B133" s="30">
        <f>'De la BASE'!B129</f>
        <v>10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1.038218</v>
      </c>
      <c r="F133" s="9">
        <f>IF('De la BASE'!F129&gt;0,'De la BASE'!F129,'De la BASE'!F129+0.001)</f>
        <v>23.83821800000001</v>
      </c>
      <c r="G133" s="15">
        <v>18749</v>
      </c>
    </row>
    <row r="134" spans="1:7" ht="12.75">
      <c r="A134" s="30" t="str">
        <f>'De la BASE'!A130</f>
        <v>307</v>
      </c>
      <c r="B134" s="30">
        <f>'De la BASE'!B130</f>
        <v>10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1.1018088</v>
      </c>
      <c r="F134" s="9">
        <f>IF('De la BASE'!F130&gt;0,'De la BASE'!F130,'De la BASE'!F130+0.001)</f>
        <v>15.901808703992316</v>
      </c>
      <c r="G134" s="15">
        <v>18780</v>
      </c>
    </row>
    <row r="135" spans="1:7" ht="12.75">
      <c r="A135" s="30" t="str">
        <f>'De la BASE'!A131</f>
        <v>307</v>
      </c>
      <c r="B135" s="30">
        <f>'De la BASE'!B131</f>
        <v>10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1.1339991</v>
      </c>
      <c r="F135" s="9">
        <f>IF('De la BASE'!F131&gt;0,'De la BASE'!F131,'De la BASE'!F131+0.001)</f>
        <v>5.633999121742185</v>
      </c>
      <c r="G135" s="15">
        <v>18810</v>
      </c>
    </row>
    <row r="136" spans="1:7" ht="12.75">
      <c r="A136" s="30" t="str">
        <f>'De la BASE'!A132</f>
        <v>307</v>
      </c>
      <c r="B136" s="30">
        <f>'De la BASE'!B132</f>
        <v>10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0.3867033</v>
      </c>
      <c r="F136" s="9">
        <f>IF('De la BASE'!F132&gt;0,'De la BASE'!F132,'De la BASE'!F132+0.001)</f>
        <v>5.833703299999995</v>
      </c>
      <c r="G136" s="15">
        <v>18841</v>
      </c>
    </row>
    <row r="137" spans="1:7" ht="12.75">
      <c r="A137" s="30" t="str">
        <f>'De la BASE'!A133</f>
        <v>307</v>
      </c>
      <c r="B137" s="30">
        <f>'De la BASE'!B133</f>
        <v>10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0.2467616</v>
      </c>
      <c r="F137" s="9">
        <f>IF('De la BASE'!F133&gt;0,'De la BASE'!F133,'De la BASE'!F133+0.001)</f>
        <v>3.806761608712478</v>
      </c>
      <c r="G137" s="15">
        <v>18872</v>
      </c>
    </row>
    <row r="138" spans="1:7" ht="12.75">
      <c r="A138" s="30" t="str">
        <f>'De la BASE'!A134</f>
        <v>307</v>
      </c>
      <c r="B138" s="30">
        <f>'De la BASE'!B134</f>
        <v>10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0.2197845</v>
      </c>
      <c r="F138" s="9">
        <f>IF('De la BASE'!F134&gt;0,'De la BASE'!F134,'De la BASE'!F134+0.001)</f>
        <v>4.132784481053223</v>
      </c>
      <c r="G138" s="15">
        <v>18902</v>
      </c>
    </row>
    <row r="139" spans="1:7" ht="12.75">
      <c r="A139" s="30" t="str">
        <f>'De la BASE'!A135</f>
        <v>307</v>
      </c>
      <c r="B139" s="30">
        <f>'De la BASE'!B135</f>
        <v>10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0.9075878</v>
      </c>
      <c r="F139" s="9">
        <f>IF('De la BASE'!F135&gt;0,'De la BASE'!F135,'De la BASE'!F135+0.001)</f>
        <v>17.00758771416514</v>
      </c>
      <c r="G139" s="15">
        <v>18933</v>
      </c>
    </row>
    <row r="140" spans="1:7" ht="12.75">
      <c r="A140" s="30" t="str">
        <f>'De la BASE'!A136</f>
        <v>307</v>
      </c>
      <c r="B140" s="30">
        <f>'De la BASE'!B136</f>
        <v>10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0.7647068</v>
      </c>
      <c r="F140" s="9">
        <f>IF('De la BASE'!F136&gt;0,'De la BASE'!F136,'De la BASE'!F136+0.001)</f>
        <v>12.964706800000005</v>
      </c>
      <c r="G140" s="15">
        <v>18963</v>
      </c>
    </row>
    <row r="141" spans="1:7" ht="12.75">
      <c r="A141" s="30" t="str">
        <f>'De la BASE'!A137</f>
        <v>307</v>
      </c>
      <c r="B141" s="30">
        <f>'De la BASE'!B137</f>
        <v>10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0.297626</v>
      </c>
      <c r="F141" s="9">
        <f>IF('De la BASE'!F137&gt;0,'De la BASE'!F137,'De la BASE'!F137+0.001)</f>
        <v>4.433625989289862</v>
      </c>
      <c r="G141" s="15">
        <v>18994</v>
      </c>
    </row>
    <row r="142" spans="1:7" ht="12.75">
      <c r="A142" s="30" t="str">
        <f>'De la BASE'!A138</f>
        <v>307</v>
      </c>
      <c r="B142" s="30">
        <f>'De la BASE'!B138</f>
        <v>10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0.2904978</v>
      </c>
      <c r="F142" s="9">
        <f>IF('De la BASE'!F138&gt;0,'De la BASE'!F138,'De la BASE'!F138+0.001)</f>
        <v>4.984497788075847</v>
      </c>
      <c r="G142" s="15">
        <v>19025</v>
      </c>
    </row>
    <row r="143" spans="1:7" ht="12.75">
      <c r="A143" s="30" t="str">
        <f>'De la BASE'!A139</f>
        <v>307</v>
      </c>
      <c r="B143" s="30">
        <f>'De la BASE'!B139</f>
        <v>10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0.7332988</v>
      </c>
      <c r="F143" s="9">
        <f>IF('De la BASE'!F139&gt;0,'De la BASE'!F139,'De la BASE'!F139+0.001)</f>
        <v>21.933298764140723</v>
      </c>
      <c r="G143" s="15">
        <v>19054</v>
      </c>
    </row>
    <row r="144" spans="1:7" ht="12.75">
      <c r="A144" s="30" t="str">
        <f>'De la BASE'!A140</f>
        <v>307</v>
      </c>
      <c r="B144" s="30">
        <f>'De la BASE'!B140</f>
        <v>10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0.896896</v>
      </c>
      <c r="F144" s="9">
        <f>IF('De la BASE'!F140&gt;0,'De la BASE'!F140,'De la BASE'!F140+0.001)</f>
        <v>16.478896041243527</v>
      </c>
      <c r="G144" s="15">
        <v>19085</v>
      </c>
    </row>
    <row r="145" spans="1:7" ht="12.75">
      <c r="A145" s="30" t="str">
        <f>'De la BASE'!A141</f>
        <v>307</v>
      </c>
      <c r="B145" s="30">
        <f>'De la BASE'!B141</f>
        <v>10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0.5068562</v>
      </c>
      <c r="F145" s="9">
        <f>IF('De la BASE'!F141&gt;0,'De la BASE'!F141,'De la BASE'!F141+0.001)</f>
        <v>17.606856120231804</v>
      </c>
      <c r="G145" s="15">
        <v>19115</v>
      </c>
    </row>
    <row r="146" spans="1:7" ht="12.75">
      <c r="A146" s="30" t="str">
        <f>'De la BASE'!A142</f>
        <v>307</v>
      </c>
      <c r="B146" s="30">
        <f>'De la BASE'!B142</f>
        <v>10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0.8126095</v>
      </c>
      <c r="F146" s="9">
        <f>IF('De la BASE'!F142&gt;0,'De la BASE'!F142,'De la BASE'!F142+0.001)</f>
        <v>5.01260948945827</v>
      </c>
      <c r="G146" s="15">
        <v>19146</v>
      </c>
    </row>
    <row r="147" spans="1:7" ht="12.75">
      <c r="A147" s="30" t="str">
        <f>'De la BASE'!A143</f>
        <v>307</v>
      </c>
      <c r="B147" s="30">
        <f>'De la BASE'!B143</f>
        <v>10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1.2277265</v>
      </c>
      <c r="F147" s="9">
        <f>IF('De la BASE'!F143&gt;0,'De la BASE'!F143,'De la BASE'!F143+0.001)</f>
        <v>9.627726499999994</v>
      </c>
      <c r="G147" s="15">
        <v>19176</v>
      </c>
    </row>
    <row r="148" spans="1:7" ht="12.75">
      <c r="A148" s="30" t="str">
        <f>'De la BASE'!A144</f>
        <v>307</v>
      </c>
      <c r="B148" s="30">
        <f>'De la BASE'!B144</f>
        <v>10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0.0303952</v>
      </c>
      <c r="F148" s="9">
        <f>IF('De la BASE'!F144&gt;0,'De la BASE'!F144,'De la BASE'!F144+0.001)</f>
        <v>8.930395199999998</v>
      </c>
      <c r="G148" s="15">
        <v>19207</v>
      </c>
    </row>
    <row r="149" spans="1:7" ht="12.75">
      <c r="A149" s="30" t="str">
        <f>'De la BASE'!A145</f>
        <v>307</v>
      </c>
      <c r="B149" s="30">
        <f>'De la BASE'!B145</f>
        <v>10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0.276489</v>
      </c>
      <c r="F149" s="9">
        <f>IF('De la BASE'!F145&gt;0,'De la BASE'!F145,'De la BASE'!F145+0.001)</f>
        <v>4.325488990021712</v>
      </c>
      <c r="G149" s="15">
        <v>19238</v>
      </c>
    </row>
    <row r="150" spans="1:7" ht="12.75">
      <c r="A150" s="30" t="str">
        <f>'De la BASE'!A146</f>
        <v>307</v>
      </c>
      <c r="B150" s="30">
        <f>'De la BASE'!B146</f>
        <v>10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0.3277043</v>
      </c>
      <c r="F150" s="9">
        <f>IF('De la BASE'!F146&gt;0,'De la BASE'!F146,'De la BASE'!F146+0.001)</f>
        <v>5.597704287632038</v>
      </c>
      <c r="G150" s="15">
        <v>19268</v>
      </c>
    </row>
    <row r="151" spans="1:7" ht="12.75">
      <c r="A151" s="30" t="str">
        <f>'De la BASE'!A147</f>
        <v>307</v>
      </c>
      <c r="B151" s="30">
        <f>'De la BASE'!B147</f>
        <v>10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0.07062</v>
      </c>
      <c r="F151" s="9">
        <f>IF('De la BASE'!F147&gt;0,'De la BASE'!F147,'De la BASE'!F147+0.001)</f>
        <v>20.770619946226503</v>
      </c>
      <c r="G151" s="15">
        <v>19299</v>
      </c>
    </row>
    <row r="152" spans="1:7" ht="12.75">
      <c r="A152" s="30" t="str">
        <f>'De la BASE'!A148</f>
        <v>307</v>
      </c>
      <c r="B152" s="30">
        <f>'De la BASE'!B148</f>
        <v>10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1.1873508</v>
      </c>
      <c r="F152" s="9">
        <f>IF('De la BASE'!F148&gt;0,'De la BASE'!F148,'De la BASE'!F148+0.001)</f>
        <v>16.45835080000002</v>
      </c>
      <c r="G152" s="15">
        <v>19329</v>
      </c>
    </row>
    <row r="153" spans="1:7" ht="12.75">
      <c r="A153" s="30" t="str">
        <f>'De la BASE'!A149</f>
        <v>307</v>
      </c>
      <c r="B153" s="30">
        <f>'De la BASE'!B149</f>
        <v>10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0.097656</v>
      </c>
      <c r="F153" s="9">
        <f>IF('De la BASE'!F149&gt;0,'De la BASE'!F149,'De la BASE'!F149+0.001)</f>
        <v>15.897656000000007</v>
      </c>
      <c r="G153" s="15">
        <v>19360</v>
      </c>
    </row>
    <row r="154" spans="1:7" ht="12.75">
      <c r="A154" s="30" t="str">
        <f>'De la BASE'!A150</f>
        <v>307</v>
      </c>
      <c r="B154" s="30">
        <f>'De la BASE'!B150</f>
        <v>10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0.5510088</v>
      </c>
      <c r="F154" s="9">
        <f>IF('De la BASE'!F150&gt;0,'De la BASE'!F150,'De la BASE'!F150+0.001)</f>
        <v>8.647008800000004</v>
      </c>
      <c r="G154" s="15">
        <v>19391</v>
      </c>
    </row>
    <row r="155" spans="1:7" ht="12.75">
      <c r="A155" s="30" t="str">
        <f>'De la BASE'!A151</f>
        <v>307</v>
      </c>
      <c r="B155" s="30">
        <f>'De la BASE'!B151</f>
        <v>10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0.1554436</v>
      </c>
      <c r="F155" s="9">
        <f>IF('De la BASE'!F151&gt;0,'De la BASE'!F151,'De la BASE'!F151+0.001)</f>
        <v>13.955443566413283</v>
      </c>
      <c r="G155" s="15">
        <v>19419</v>
      </c>
    </row>
    <row r="156" spans="1:7" ht="12.75">
      <c r="A156" s="30" t="str">
        <f>'De la BASE'!A152</f>
        <v>307</v>
      </c>
      <c r="B156" s="30">
        <f>'De la BASE'!B152</f>
        <v>10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1.5554346</v>
      </c>
      <c r="F156" s="9">
        <f>IF('De la BASE'!F152&gt;0,'De la BASE'!F152,'De la BASE'!F152+0.001)</f>
        <v>25.355434493044243</v>
      </c>
      <c r="G156" s="15">
        <v>19450</v>
      </c>
    </row>
    <row r="157" spans="1:7" ht="12.75">
      <c r="A157" s="30" t="str">
        <f>'De la BASE'!A153</f>
        <v>307</v>
      </c>
      <c r="B157" s="30">
        <f>'De la BASE'!B153</f>
        <v>10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0.539806</v>
      </c>
      <c r="F157" s="9">
        <f>IF('De la BASE'!F153&gt;0,'De la BASE'!F153,'De la BASE'!F153+0.001)</f>
        <v>10.939806068763952</v>
      </c>
      <c r="G157" s="15">
        <v>19480</v>
      </c>
    </row>
    <row r="158" spans="1:7" ht="12.75">
      <c r="A158" s="30" t="str">
        <f>'De la BASE'!A154</f>
        <v>307</v>
      </c>
      <c r="B158" s="30">
        <f>'De la BASE'!B154</f>
        <v>10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1.0311256</v>
      </c>
      <c r="F158" s="9">
        <f>IF('De la BASE'!F154&gt;0,'De la BASE'!F154,'De la BASE'!F154+0.001)</f>
        <v>6.631125614745111</v>
      </c>
      <c r="G158" s="15">
        <v>19511</v>
      </c>
    </row>
    <row r="159" spans="1:7" ht="12.75">
      <c r="A159" s="30" t="str">
        <f>'De la BASE'!A155</f>
        <v>307</v>
      </c>
      <c r="B159" s="30">
        <f>'De la BASE'!B155</f>
        <v>10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0.5697987</v>
      </c>
      <c r="F159" s="9">
        <f>IF('De la BASE'!F155&gt;0,'De la BASE'!F155,'De la BASE'!F155+0.001)</f>
        <v>5.569798687028767</v>
      </c>
      <c r="G159" s="15">
        <v>19541</v>
      </c>
    </row>
    <row r="160" spans="1:7" ht="12.75">
      <c r="A160" s="30" t="str">
        <f>'De la BASE'!A156</f>
        <v>307</v>
      </c>
      <c r="B160" s="30">
        <f>'De la BASE'!B156</f>
        <v>10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0.3603348</v>
      </c>
      <c r="F160" s="9">
        <f>IF('De la BASE'!F156&gt;0,'De la BASE'!F156,'De la BASE'!F156+0.001)</f>
        <v>3.160334785092484</v>
      </c>
      <c r="G160" s="15">
        <v>19572</v>
      </c>
    </row>
    <row r="161" spans="1:7" ht="12.75">
      <c r="A161" s="30" t="str">
        <f>'De la BASE'!A157</f>
        <v>307</v>
      </c>
      <c r="B161" s="30">
        <f>'De la BASE'!B157</f>
        <v>10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0.2547552</v>
      </c>
      <c r="F161" s="9">
        <f>IF('De la BASE'!F157&gt;0,'De la BASE'!F157,'De la BASE'!F157+0.001)</f>
        <v>1.8547552083370507</v>
      </c>
      <c r="G161" s="15">
        <v>19603</v>
      </c>
    </row>
    <row r="162" spans="1:7" ht="12.75">
      <c r="A162" s="30" t="str">
        <f>'De la BASE'!A158</f>
        <v>307</v>
      </c>
      <c r="B162" s="30">
        <f>'De la BASE'!B158</f>
        <v>10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2.0636775</v>
      </c>
      <c r="F162" s="9">
        <f>IF('De la BASE'!F158&gt;0,'De la BASE'!F158,'De la BASE'!F158+0.001)</f>
        <v>5.263677490920224</v>
      </c>
      <c r="G162" s="15">
        <v>19633</v>
      </c>
    </row>
    <row r="163" spans="1:7" ht="12.75">
      <c r="A163" s="30" t="str">
        <f>'De la BASE'!A159</f>
        <v>307</v>
      </c>
      <c r="B163" s="30">
        <f>'De la BASE'!B159</f>
        <v>10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0.5869071</v>
      </c>
      <c r="F163" s="9">
        <f>IF('De la BASE'!F159&gt;0,'De la BASE'!F159,'De la BASE'!F159+0.001)</f>
        <v>3.286907092658072</v>
      </c>
      <c r="G163" s="15">
        <v>19664</v>
      </c>
    </row>
    <row r="164" spans="1:7" ht="12.75">
      <c r="A164" s="30" t="str">
        <f>'De la BASE'!A160</f>
        <v>307</v>
      </c>
      <c r="B164" s="30">
        <f>'De la BASE'!B160</f>
        <v>10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1.2990034</v>
      </c>
      <c r="F164" s="9">
        <f>IF('De la BASE'!F160&gt;0,'De la BASE'!F160,'De la BASE'!F160+0.001)</f>
        <v>5.499003433162656</v>
      </c>
      <c r="G164" s="15">
        <v>19694</v>
      </c>
    </row>
    <row r="165" spans="1:7" ht="12.75">
      <c r="A165" s="30" t="str">
        <f>'De la BASE'!A161</f>
        <v>307</v>
      </c>
      <c r="B165" s="30">
        <f>'De la BASE'!B161</f>
        <v>10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0.2730975</v>
      </c>
      <c r="F165" s="9">
        <f>IF('De la BASE'!F161&gt;0,'De la BASE'!F161,'De la BASE'!F161+0.001)</f>
        <v>4.373097521306683</v>
      </c>
      <c r="G165" s="15">
        <v>19725</v>
      </c>
    </row>
    <row r="166" spans="1:7" ht="12.75">
      <c r="A166" s="30" t="str">
        <f>'De la BASE'!A162</f>
        <v>307</v>
      </c>
      <c r="B166" s="30">
        <f>'De la BASE'!B162</f>
        <v>10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0.725536</v>
      </c>
      <c r="F166" s="9">
        <f>IF('De la BASE'!F162&gt;0,'De la BASE'!F162,'De la BASE'!F162+0.001)</f>
        <v>9.66053600000001</v>
      </c>
      <c r="G166" s="15">
        <v>19756</v>
      </c>
    </row>
    <row r="167" spans="1:7" ht="12.75">
      <c r="A167" s="30" t="str">
        <f>'De la BASE'!A163</f>
        <v>307</v>
      </c>
      <c r="B167" s="30">
        <f>'De la BASE'!B163</f>
        <v>10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1.5799564</v>
      </c>
      <c r="F167" s="9">
        <f>IF('De la BASE'!F163&gt;0,'De la BASE'!F163,'De la BASE'!F163+0.001)</f>
        <v>32.87995627582885</v>
      </c>
      <c r="G167" s="15">
        <v>19784</v>
      </c>
    </row>
    <row r="168" spans="1:7" ht="12.75">
      <c r="A168" s="30" t="str">
        <f>'De la BASE'!A164</f>
        <v>307</v>
      </c>
      <c r="B168" s="30">
        <f>'De la BASE'!B164</f>
        <v>10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0.6809324</v>
      </c>
      <c r="F168" s="9">
        <f>IF('De la BASE'!F164&gt;0,'De la BASE'!F164,'De la BASE'!F164+0.001)</f>
        <v>15.480932364182198</v>
      </c>
      <c r="G168" s="15">
        <v>19815</v>
      </c>
    </row>
    <row r="169" spans="1:7" ht="12.75">
      <c r="A169" s="30" t="str">
        <f>'De la BASE'!A165</f>
        <v>307</v>
      </c>
      <c r="B169" s="30">
        <f>'De la BASE'!B165</f>
        <v>10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1.1325996</v>
      </c>
      <c r="F169" s="9">
        <f>IF('De la BASE'!F165&gt;0,'De la BASE'!F165,'De la BASE'!F165+0.001)</f>
        <v>27.032599653280997</v>
      </c>
      <c r="G169" s="15">
        <v>19845</v>
      </c>
    </row>
    <row r="170" spans="1:7" ht="12.75">
      <c r="A170" s="30" t="str">
        <f>'De la BASE'!A166</f>
        <v>307</v>
      </c>
      <c r="B170" s="30">
        <f>'De la BASE'!B166</f>
        <v>10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1.357023</v>
      </c>
      <c r="F170" s="9">
        <f>IF('De la BASE'!F166&gt;0,'De la BASE'!F166,'De la BASE'!F166+0.001)</f>
        <v>11.8570230260306</v>
      </c>
      <c r="G170" s="15">
        <v>19876</v>
      </c>
    </row>
    <row r="171" spans="1:7" ht="12.75">
      <c r="A171" s="30" t="str">
        <f>'De la BASE'!A167</f>
        <v>307</v>
      </c>
      <c r="B171" s="30">
        <f>'De la BASE'!B167</f>
        <v>10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0.6845967</v>
      </c>
      <c r="F171" s="9">
        <f>IF('De la BASE'!F167&gt;0,'De la BASE'!F167,'De la BASE'!F167+0.001)</f>
        <v>7.2845967000000025</v>
      </c>
      <c r="G171" s="15">
        <v>19906</v>
      </c>
    </row>
    <row r="172" spans="1:7" ht="12.75">
      <c r="A172" s="30" t="str">
        <f>'De la BASE'!A168</f>
        <v>307</v>
      </c>
      <c r="B172" s="30">
        <f>'De la BASE'!B168</f>
        <v>10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0.3335298</v>
      </c>
      <c r="F172" s="9">
        <f>IF('De la BASE'!F168&gt;0,'De la BASE'!F168,'De la BASE'!F168+0.001)</f>
        <v>5.021529775471432</v>
      </c>
      <c r="G172" s="15">
        <v>19937</v>
      </c>
    </row>
    <row r="173" spans="1:7" ht="12.75">
      <c r="A173" s="30" t="str">
        <f>'De la BASE'!A169</f>
        <v>307</v>
      </c>
      <c r="B173" s="30">
        <f>'De la BASE'!B169</f>
        <v>10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0.073535</v>
      </c>
      <c r="F173" s="9">
        <f>IF('De la BASE'!F169&gt;0,'De la BASE'!F169,'De la BASE'!F169+0.001)</f>
        <v>4.573535023829104</v>
      </c>
      <c r="G173" s="15">
        <v>19968</v>
      </c>
    </row>
    <row r="174" spans="1:7" ht="12.75">
      <c r="A174" s="30" t="str">
        <f>'De la BASE'!A170</f>
        <v>307</v>
      </c>
      <c r="B174" s="30">
        <f>'De la BASE'!B170</f>
        <v>10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0.3798774</v>
      </c>
      <c r="F174" s="9">
        <f>IF('De la BASE'!F170&gt;0,'De la BASE'!F170,'De la BASE'!F170+0.001)</f>
        <v>2.4798774048132195</v>
      </c>
      <c r="G174" s="15">
        <v>19998</v>
      </c>
    </row>
    <row r="175" spans="1:7" ht="12.75">
      <c r="A175" s="30" t="str">
        <f>'De la BASE'!A171</f>
        <v>307</v>
      </c>
      <c r="B175" s="30">
        <f>'De la BASE'!B171</f>
        <v>10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2.5146558</v>
      </c>
      <c r="F175" s="9">
        <f>IF('De la BASE'!F171&gt;0,'De la BASE'!F171,'De la BASE'!F171+0.001)</f>
        <v>10.0146558</v>
      </c>
      <c r="G175" s="15">
        <v>20029</v>
      </c>
    </row>
    <row r="176" spans="1:7" ht="12.75">
      <c r="A176" s="30" t="str">
        <f>'De la BASE'!A172</f>
        <v>307</v>
      </c>
      <c r="B176" s="30">
        <f>'De la BASE'!B172</f>
        <v>10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0.3215762</v>
      </c>
      <c r="F176" s="9">
        <f>IF('De la BASE'!F172&gt;0,'De la BASE'!F172,'De la BASE'!F172+0.001)</f>
        <v>10.421576252929876</v>
      </c>
      <c r="G176" s="15">
        <v>20059</v>
      </c>
    </row>
    <row r="177" spans="1:7" ht="12.75">
      <c r="A177" s="30" t="str">
        <f>'De la BASE'!A173</f>
        <v>307</v>
      </c>
      <c r="B177" s="30">
        <f>'De la BASE'!B173</f>
        <v>10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1.1167536</v>
      </c>
      <c r="F177" s="9">
        <f>IF('De la BASE'!F173&gt;0,'De la BASE'!F173,'De la BASE'!F173+0.001)</f>
        <v>69.5167534707471</v>
      </c>
      <c r="G177" s="15">
        <v>20090</v>
      </c>
    </row>
    <row r="178" spans="1:7" ht="12.75">
      <c r="A178" s="30" t="str">
        <f>'De la BASE'!A174</f>
        <v>307</v>
      </c>
      <c r="B178" s="30">
        <f>'De la BASE'!B174</f>
        <v>10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1.384845</v>
      </c>
      <c r="F178" s="9">
        <f>IF('De la BASE'!F174&gt;0,'De la BASE'!F174,'De la BASE'!F174+0.001)</f>
        <v>41.58484490614239</v>
      </c>
      <c r="G178" s="15">
        <v>20121</v>
      </c>
    </row>
    <row r="179" spans="1:7" ht="12.75">
      <c r="A179" s="30" t="str">
        <f>'De la BASE'!A175</f>
        <v>307</v>
      </c>
      <c r="B179" s="30">
        <f>'De la BASE'!B175</f>
        <v>10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0.4708176</v>
      </c>
      <c r="F179" s="9">
        <f>IF('De la BASE'!F175&gt;0,'De la BASE'!F175,'De la BASE'!F175+0.001)</f>
        <v>23.270817485364972</v>
      </c>
      <c r="G179" s="15">
        <v>20149</v>
      </c>
    </row>
    <row r="180" spans="1:7" ht="12.75">
      <c r="A180" s="30" t="str">
        <f>'De la BASE'!A176</f>
        <v>307</v>
      </c>
      <c r="B180" s="30">
        <f>'De la BASE'!B176</f>
        <v>10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1.2362808</v>
      </c>
      <c r="F180" s="9">
        <f>IF('De la BASE'!F176&gt;0,'De la BASE'!F176,'De la BASE'!F176+0.001)</f>
        <v>14.93628083139533</v>
      </c>
      <c r="G180" s="15">
        <v>20180</v>
      </c>
    </row>
    <row r="181" spans="1:7" ht="12.75">
      <c r="A181" s="30" t="str">
        <f>'De la BASE'!A177</f>
        <v>307</v>
      </c>
      <c r="B181" s="30">
        <f>'De la BASE'!B177</f>
        <v>10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0.9490848</v>
      </c>
      <c r="F181" s="9">
        <f>IF('De la BASE'!F177&gt;0,'De la BASE'!F177,'De la BASE'!F177+0.001)</f>
        <v>7.949084784890488</v>
      </c>
      <c r="G181" s="15">
        <v>20210</v>
      </c>
    </row>
    <row r="182" spans="1:7" ht="12.75">
      <c r="A182" s="30" t="str">
        <f>'De la BASE'!A178</f>
        <v>307</v>
      </c>
      <c r="B182" s="30">
        <f>'De la BASE'!B178</f>
        <v>10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0.692932</v>
      </c>
      <c r="F182" s="9">
        <f>IF('De la BASE'!F178&gt;0,'De la BASE'!F178,'De la BASE'!F178+0.001)</f>
        <v>12.492931999999996</v>
      </c>
      <c r="G182" s="15">
        <v>20241</v>
      </c>
    </row>
    <row r="183" spans="1:7" ht="12.75">
      <c r="A183" s="30" t="str">
        <f>'De la BASE'!A179</f>
        <v>307</v>
      </c>
      <c r="B183" s="30">
        <f>'De la BASE'!B179</f>
        <v>10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0.2516859</v>
      </c>
      <c r="F183" s="9">
        <f>IF('De la BASE'!F179&gt;0,'De la BASE'!F179,'De la BASE'!F179+0.001)</f>
        <v>7.851685823206669</v>
      </c>
      <c r="G183" s="15">
        <v>20271</v>
      </c>
    </row>
    <row r="184" spans="1:7" ht="12.75">
      <c r="A184" s="30" t="str">
        <f>'De la BASE'!A180</f>
        <v>307</v>
      </c>
      <c r="B184" s="30">
        <f>'De la BASE'!B180</f>
        <v>10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0.258509</v>
      </c>
      <c r="F184" s="9">
        <f>IF('De la BASE'!F180&gt;0,'De la BASE'!F180,'De la BASE'!F180+0.001)</f>
        <v>3.922509019217059</v>
      </c>
      <c r="G184" s="15">
        <v>20302</v>
      </c>
    </row>
    <row r="185" spans="1:7" ht="12.75">
      <c r="A185" s="30" t="str">
        <f>'De la BASE'!A181</f>
        <v>307</v>
      </c>
      <c r="B185" s="30">
        <f>'De la BASE'!B181</f>
        <v>10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0.0066065</v>
      </c>
      <c r="F185" s="9">
        <f>IF('De la BASE'!F181&gt;0,'De la BASE'!F181,'De la BASE'!F181+0.001)</f>
        <v>4.506606487877554</v>
      </c>
      <c r="G185" s="15">
        <v>20333</v>
      </c>
    </row>
    <row r="186" spans="1:7" ht="12.75">
      <c r="A186" s="30" t="str">
        <f>'De la BASE'!A182</f>
        <v>307</v>
      </c>
      <c r="B186" s="30">
        <f>'De la BASE'!B182</f>
        <v>10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0.4745705</v>
      </c>
      <c r="F186" s="9">
        <f>IF('De la BASE'!F182&gt;0,'De la BASE'!F182,'De la BASE'!F182+0.001)</f>
        <v>3.0745704999999974</v>
      </c>
      <c r="G186" s="15">
        <v>20363</v>
      </c>
    </row>
    <row r="187" spans="1:7" ht="12.75">
      <c r="A187" s="30" t="str">
        <f>'De la BASE'!A183</f>
        <v>307</v>
      </c>
      <c r="B187" s="30">
        <f>'De la BASE'!B183</f>
        <v>10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0.5140035</v>
      </c>
      <c r="F187" s="9">
        <f>IF('De la BASE'!F183&gt;0,'De la BASE'!F183,'De la BASE'!F183+0.001)</f>
        <v>3.3140034935174683</v>
      </c>
      <c r="G187" s="15">
        <v>20394</v>
      </c>
    </row>
    <row r="188" spans="1:7" ht="12.75">
      <c r="A188" s="30" t="str">
        <f>'De la BASE'!A184</f>
        <v>307</v>
      </c>
      <c r="B188" s="30">
        <f>'De la BASE'!B184</f>
        <v>10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2.7894493</v>
      </c>
      <c r="F188" s="9">
        <f>IF('De la BASE'!F184&gt;0,'De la BASE'!F184,'De la BASE'!F184+0.001)</f>
        <v>32.08944930000001</v>
      </c>
      <c r="G188" s="15">
        <v>20424</v>
      </c>
    </row>
    <row r="189" spans="1:7" ht="12.75">
      <c r="A189" s="30" t="str">
        <f>'De la BASE'!A185</f>
        <v>307</v>
      </c>
      <c r="B189" s="30">
        <f>'De la BASE'!B185</f>
        <v>10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2.3790324</v>
      </c>
      <c r="F189" s="9">
        <f>IF('De la BASE'!F185&gt;0,'De la BASE'!F185,'De la BASE'!F185+0.001)</f>
        <v>28.879032399999996</v>
      </c>
      <c r="G189" s="15">
        <v>20455</v>
      </c>
    </row>
    <row r="190" spans="1:7" ht="12.75">
      <c r="A190" s="30" t="str">
        <f>'De la BASE'!A186</f>
        <v>307</v>
      </c>
      <c r="B190" s="30">
        <f>'De la BASE'!B186</f>
        <v>10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0.64389</v>
      </c>
      <c r="F190" s="9">
        <f>IF('De la BASE'!F186&gt;0,'De la BASE'!F186,'De la BASE'!F186+0.001)</f>
        <v>14.54389</v>
      </c>
      <c r="G190" s="15">
        <v>20486</v>
      </c>
    </row>
    <row r="191" spans="1:7" ht="12.75">
      <c r="A191" s="30" t="str">
        <f>'De la BASE'!A187</f>
        <v>307</v>
      </c>
      <c r="B191" s="30">
        <f>'De la BASE'!B187</f>
        <v>10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4.5312445</v>
      </c>
      <c r="F191" s="9">
        <f>IF('De la BASE'!F187&gt;0,'De la BASE'!F187,'De la BASE'!F187+0.001)</f>
        <v>59.73124437828978</v>
      </c>
      <c r="G191" s="15">
        <v>20515</v>
      </c>
    </row>
    <row r="192" spans="1:7" ht="12.75">
      <c r="A192" s="30" t="str">
        <f>'De la BASE'!A188</f>
        <v>307</v>
      </c>
      <c r="B192" s="30">
        <f>'De la BASE'!B188</f>
        <v>10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2.6488462</v>
      </c>
      <c r="F192" s="9">
        <f>IF('De la BASE'!F188&gt;0,'De la BASE'!F188,'De la BASE'!F188+0.001)</f>
        <v>41.34884628758372</v>
      </c>
      <c r="G192" s="15">
        <v>20546</v>
      </c>
    </row>
    <row r="193" spans="1:7" ht="12.75">
      <c r="A193" s="30" t="str">
        <f>'De la BASE'!A189</f>
        <v>307</v>
      </c>
      <c r="B193" s="30">
        <f>'De la BASE'!B189</f>
        <v>10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2.0238462</v>
      </c>
      <c r="F193" s="9">
        <f>IF('De la BASE'!F189&gt;0,'De la BASE'!F189,'De la BASE'!F189+0.001)</f>
        <v>34.92384627384783</v>
      </c>
      <c r="G193" s="15">
        <v>20576</v>
      </c>
    </row>
    <row r="194" spans="1:7" ht="12.75">
      <c r="A194" s="30" t="str">
        <f>'De la BASE'!A190</f>
        <v>307</v>
      </c>
      <c r="B194" s="30">
        <f>'De la BASE'!B190</f>
        <v>10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1.4375092</v>
      </c>
      <c r="F194" s="9">
        <f>IF('De la BASE'!F190&gt;0,'De la BASE'!F190,'De la BASE'!F190+0.001)</f>
        <v>14.637509199999995</v>
      </c>
      <c r="G194" s="15">
        <v>20607</v>
      </c>
    </row>
    <row r="195" spans="1:7" ht="12.75">
      <c r="A195" s="30" t="str">
        <f>'De la BASE'!A191</f>
        <v>307</v>
      </c>
      <c r="B195" s="30">
        <f>'De la BASE'!B191</f>
        <v>10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1.2855318</v>
      </c>
      <c r="F195" s="9">
        <f>IF('De la BASE'!F191&gt;0,'De la BASE'!F191,'De la BASE'!F191+0.001)</f>
        <v>5.585531790348036</v>
      </c>
      <c r="G195" s="15">
        <v>20637</v>
      </c>
    </row>
    <row r="196" spans="1:7" ht="12.75">
      <c r="A196" s="30" t="str">
        <f>'De la BASE'!A192</f>
        <v>307</v>
      </c>
      <c r="B196" s="30">
        <f>'De la BASE'!B192</f>
        <v>10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0.8348236</v>
      </c>
      <c r="F196" s="9">
        <f>IF('De la BASE'!F192&gt;0,'De la BASE'!F192,'De la BASE'!F192+0.001)</f>
        <v>2.134823606524658</v>
      </c>
      <c r="G196" s="15">
        <v>20668</v>
      </c>
    </row>
    <row r="197" spans="1:7" ht="12.75">
      <c r="A197" s="30" t="str">
        <f>'De la BASE'!A193</f>
        <v>307</v>
      </c>
      <c r="B197" s="30">
        <f>'De la BASE'!B193</f>
        <v>10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0.6746136</v>
      </c>
      <c r="F197" s="9">
        <f>IF('De la BASE'!F193&gt;0,'De la BASE'!F193,'De la BASE'!F193+0.001)</f>
        <v>2.7746136046499994</v>
      </c>
      <c r="G197" s="15">
        <v>20699</v>
      </c>
    </row>
    <row r="198" spans="1:7" ht="12.75">
      <c r="A198" s="30" t="str">
        <f>'De la BASE'!A194</f>
        <v>307</v>
      </c>
      <c r="B198" s="30">
        <f>'De la BASE'!B194</f>
        <v>10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0.5346088</v>
      </c>
      <c r="F198" s="9">
        <f>IF('De la BASE'!F194&gt;0,'De la BASE'!F194,'De la BASE'!F194+0.001)</f>
        <v>1.3346088000000005</v>
      </c>
      <c r="G198" s="15">
        <v>20729</v>
      </c>
    </row>
    <row r="199" spans="1:7" ht="12.75">
      <c r="A199" s="30" t="str">
        <f>'De la BASE'!A195</f>
        <v>307</v>
      </c>
      <c r="B199" s="30">
        <f>'De la BASE'!B195</f>
        <v>10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0.3487341</v>
      </c>
      <c r="F199" s="9">
        <f>IF('De la BASE'!F195&gt;0,'De la BASE'!F195,'De la BASE'!F195+0.001)</f>
        <v>1.9487340895393683</v>
      </c>
      <c r="G199" s="15">
        <v>20760</v>
      </c>
    </row>
    <row r="200" spans="1:7" ht="12.75">
      <c r="A200" s="30" t="str">
        <f>'De la BASE'!A196</f>
        <v>307</v>
      </c>
      <c r="B200" s="30">
        <f>'De la BASE'!B196</f>
        <v>10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0.2901259</v>
      </c>
      <c r="F200" s="9">
        <f>IF('De la BASE'!F196&gt;0,'De la BASE'!F196,'De la BASE'!F196+0.001)</f>
        <v>1.9901258910755844</v>
      </c>
      <c r="G200" s="15">
        <v>20790</v>
      </c>
    </row>
    <row r="201" spans="1:7" ht="12.75">
      <c r="A201" s="30" t="str">
        <f>'De la BASE'!A197</f>
        <v>307</v>
      </c>
      <c r="B201" s="30">
        <f>'De la BASE'!B197</f>
        <v>10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0.1124621</v>
      </c>
      <c r="F201" s="9">
        <f>IF('De la BASE'!F197&gt;0,'De la BASE'!F197,'De la BASE'!F197+0.001)</f>
        <v>1.6124621039900313</v>
      </c>
      <c r="G201" s="15">
        <v>20821</v>
      </c>
    </row>
    <row r="202" spans="1:7" ht="12.75">
      <c r="A202" s="30" t="str">
        <f>'De la BASE'!A198</f>
        <v>307</v>
      </c>
      <c r="B202" s="30">
        <f>'De la BASE'!B198</f>
        <v>10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0.170436</v>
      </c>
      <c r="F202" s="9">
        <f>IF('De la BASE'!F198&gt;0,'De la BASE'!F198,'De la BASE'!F198+0.001)</f>
        <v>14.470435947215538</v>
      </c>
      <c r="G202" s="15">
        <v>20852</v>
      </c>
    </row>
    <row r="203" spans="1:7" ht="12.75">
      <c r="A203" s="30" t="str">
        <f>'De la BASE'!A199</f>
        <v>307</v>
      </c>
      <c r="B203" s="30">
        <f>'De la BASE'!B199</f>
        <v>10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0.4296998</v>
      </c>
      <c r="F203" s="9">
        <f>IF('De la BASE'!F199&gt;0,'De la BASE'!F199,'De la BASE'!F199+0.001)</f>
        <v>7.258699826629912</v>
      </c>
      <c r="G203" s="15">
        <v>20880</v>
      </c>
    </row>
    <row r="204" spans="1:7" ht="12.75">
      <c r="A204" s="30" t="str">
        <f>'De la BASE'!A200</f>
        <v>307</v>
      </c>
      <c r="B204" s="30">
        <f>'De la BASE'!B200</f>
        <v>10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0.1828181</v>
      </c>
      <c r="F204" s="9">
        <f>IF('De la BASE'!F200&gt;0,'De la BASE'!F200,'De la BASE'!F200+0.001)</f>
        <v>7.082818100000001</v>
      </c>
      <c r="G204" s="15">
        <v>20911</v>
      </c>
    </row>
    <row r="205" spans="1:7" ht="12.75">
      <c r="A205" s="30" t="str">
        <f>'De la BASE'!A201</f>
        <v>307</v>
      </c>
      <c r="B205" s="30">
        <f>'De la BASE'!B201</f>
        <v>10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0.2580305</v>
      </c>
      <c r="F205" s="9">
        <f>IF('De la BASE'!F201&gt;0,'De la BASE'!F201,'De la BASE'!F201+0.001)</f>
        <v>11.858030451810214</v>
      </c>
      <c r="G205" s="15">
        <v>20941</v>
      </c>
    </row>
    <row r="206" spans="1:7" ht="12.75">
      <c r="A206" s="30" t="str">
        <f>'De la BASE'!A202</f>
        <v>307</v>
      </c>
      <c r="B206" s="30">
        <f>'De la BASE'!B202</f>
        <v>10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0.672914</v>
      </c>
      <c r="F206" s="9">
        <f>IF('De la BASE'!F202&gt;0,'De la BASE'!F202,'De la BASE'!F202+0.001)</f>
        <v>5.372914022371719</v>
      </c>
      <c r="G206" s="15">
        <v>20972</v>
      </c>
    </row>
    <row r="207" spans="1:7" ht="12.75">
      <c r="A207" s="30" t="str">
        <f>'De la BASE'!A203</f>
        <v>307</v>
      </c>
      <c r="B207" s="30">
        <f>'De la BASE'!B203</f>
        <v>10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0.58071</v>
      </c>
      <c r="F207" s="9">
        <f>IF('De la BASE'!F203&gt;0,'De la BASE'!F203,'De la BASE'!F203+0.001)</f>
        <v>1.880710000000001</v>
      </c>
      <c r="G207" s="15">
        <v>21002</v>
      </c>
    </row>
    <row r="208" spans="1:7" ht="12.75">
      <c r="A208" s="30" t="str">
        <f>'De la BASE'!A204</f>
        <v>307</v>
      </c>
      <c r="B208" s="30">
        <f>'De la BASE'!B204</f>
        <v>10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0.368874</v>
      </c>
      <c r="F208" s="9">
        <f>IF('De la BASE'!F204&gt;0,'De la BASE'!F204,'De la BASE'!F204+0.001)</f>
        <v>1.068874001792193</v>
      </c>
      <c r="G208" s="15">
        <v>21033</v>
      </c>
    </row>
    <row r="209" spans="1:7" ht="12.75">
      <c r="A209" s="30" t="str">
        <f>'De la BASE'!A205</f>
        <v>307</v>
      </c>
      <c r="B209" s="30">
        <f>'De la BASE'!B205</f>
        <v>10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0.0242062</v>
      </c>
      <c r="F209" s="9">
        <f>IF('De la BASE'!F205&gt;0,'De la BASE'!F205,'De la BASE'!F205+0.001)</f>
        <v>3.1242062156767227</v>
      </c>
      <c r="G209" s="15">
        <v>21064</v>
      </c>
    </row>
    <row r="210" spans="1:7" ht="12.75">
      <c r="A210" s="30" t="str">
        <f>'De la BASE'!A206</f>
        <v>307</v>
      </c>
      <c r="B210" s="30">
        <f>'De la BASE'!B206</f>
        <v>10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0.1105084</v>
      </c>
      <c r="F210" s="9">
        <f>IF('De la BASE'!F206&gt;0,'De la BASE'!F206,'De la BASE'!F206+0.001)</f>
        <v>3.8105083905624633</v>
      </c>
      <c r="G210" s="15">
        <v>21094</v>
      </c>
    </row>
    <row r="211" spans="1:7" ht="12.75">
      <c r="A211" s="30" t="str">
        <f>'De la BASE'!A207</f>
        <v>307</v>
      </c>
      <c r="B211" s="30">
        <f>'De la BASE'!B207</f>
        <v>10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0.1336902</v>
      </c>
      <c r="F211" s="9">
        <f>IF('De la BASE'!F207&gt;0,'De la BASE'!F207,'De la BASE'!F207+0.001)</f>
        <v>2.3166901999999987</v>
      </c>
      <c r="G211" s="15">
        <v>21125</v>
      </c>
    </row>
    <row r="212" spans="1:7" ht="12.75">
      <c r="A212" s="30" t="str">
        <f>'De la BASE'!A208</f>
        <v>307</v>
      </c>
      <c r="B212" s="30">
        <f>'De la BASE'!B208</f>
        <v>10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0.1607129</v>
      </c>
      <c r="F212" s="9">
        <f>IF('De la BASE'!F208&gt;0,'De la BASE'!F208,'De la BASE'!F208+0.001)</f>
        <v>2.082712910771687</v>
      </c>
      <c r="G212" s="15">
        <v>21155</v>
      </c>
    </row>
    <row r="213" spans="1:7" ht="12.75">
      <c r="A213" s="30" t="str">
        <f>'De la BASE'!A209</f>
        <v>307</v>
      </c>
      <c r="B213" s="30">
        <f>'De la BASE'!B209</f>
        <v>10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0.4626526</v>
      </c>
      <c r="F213" s="9">
        <f>IF('De la BASE'!F209&gt;0,'De la BASE'!F209,'De la BASE'!F209+0.001)</f>
        <v>6.22265261711663</v>
      </c>
      <c r="G213" s="15">
        <v>21186</v>
      </c>
    </row>
    <row r="214" spans="1:7" ht="12.75">
      <c r="A214" s="30" t="str">
        <f>'De la BASE'!A210</f>
        <v>307</v>
      </c>
      <c r="B214" s="30">
        <f>'De la BASE'!B210</f>
        <v>10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0.69153</v>
      </c>
      <c r="F214" s="9">
        <f>IF('De la BASE'!F210&gt;0,'De la BASE'!F210,'De la BASE'!F210+0.001)</f>
        <v>13.419529999999998</v>
      </c>
      <c r="G214" s="15">
        <v>21217</v>
      </c>
    </row>
    <row r="215" spans="1:7" ht="12.75">
      <c r="A215" s="30" t="str">
        <f>'De la BASE'!A211</f>
        <v>307</v>
      </c>
      <c r="B215" s="30">
        <f>'De la BASE'!B211</f>
        <v>10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0.4877232</v>
      </c>
      <c r="F215" s="9">
        <f>IF('De la BASE'!F211&gt;0,'De la BASE'!F211,'De la BASE'!F211+0.001)</f>
        <v>35.187723200000015</v>
      </c>
      <c r="G215" s="15">
        <v>21245</v>
      </c>
    </row>
    <row r="216" spans="1:7" ht="12.75">
      <c r="A216" s="30" t="str">
        <f>'De la BASE'!A212</f>
        <v>307</v>
      </c>
      <c r="B216" s="30">
        <f>'De la BASE'!B212</f>
        <v>10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0.2495592</v>
      </c>
      <c r="F216" s="9">
        <f>IF('De la BASE'!F212&gt;0,'De la BASE'!F212,'De la BASE'!F212+0.001)</f>
        <v>21.349559102380915</v>
      </c>
      <c r="G216" s="15">
        <v>21276</v>
      </c>
    </row>
    <row r="217" spans="1:7" ht="12.75">
      <c r="A217" s="30" t="str">
        <f>'De la BASE'!A213</f>
        <v>307</v>
      </c>
      <c r="B217" s="30">
        <f>'De la BASE'!B213</f>
        <v>10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0.681793</v>
      </c>
      <c r="F217" s="9">
        <f>IF('De la BASE'!F213&gt;0,'De la BASE'!F213,'De la BASE'!F213+0.001)</f>
        <v>13.08179302483391</v>
      </c>
      <c r="G217" s="15">
        <v>21306</v>
      </c>
    </row>
    <row r="218" spans="1:7" ht="12.75">
      <c r="A218" s="30" t="str">
        <f>'De la BASE'!A214</f>
        <v>307</v>
      </c>
      <c r="B218" s="30">
        <f>'De la BASE'!B214</f>
        <v>10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1.6805488</v>
      </c>
      <c r="F218" s="9">
        <f>IF('De la BASE'!F214&gt;0,'De la BASE'!F214,'De la BASE'!F214+0.001)</f>
        <v>11.380548799999996</v>
      </c>
      <c r="G218" s="15">
        <v>21337</v>
      </c>
    </row>
    <row r="219" spans="1:7" ht="12.75">
      <c r="A219" s="30" t="str">
        <f>'De la BASE'!A215</f>
        <v>307</v>
      </c>
      <c r="B219" s="30">
        <f>'De la BASE'!B215</f>
        <v>10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0.644301</v>
      </c>
      <c r="F219" s="9">
        <f>IF('De la BASE'!F215&gt;0,'De la BASE'!F215,'De la BASE'!F215+0.001)</f>
        <v>6.944301</v>
      </c>
      <c r="G219" s="15">
        <v>21367</v>
      </c>
    </row>
    <row r="220" spans="1:7" ht="12.75">
      <c r="A220" s="30" t="str">
        <f>'De la BASE'!A216</f>
        <v>307</v>
      </c>
      <c r="B220" s="30">
        <f>'De la BASE'!B216</f>
        <v>10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0.5822635</v>
      </c>
      <c r="F220" s="9">
        <f>IF('De la BASE'!F216&gt;0,'De la BASE'!F216,'De la BASE'!F216+0.001)</f>
        <v>3.0822635000000025</v>
      </c>
      <c r="G220" s="15">
        <v>21398</v>
      </c>
    </row>
    <row r="221" spans="1:7" ht="12.75">
      <c r="A221" s="30" t="str">
        <f>'De la BASE'!A217</f>
        <v>307</v>
      </c>
      <c r="B221" s="30">
        <f>'De la BASE'!B217</f>
        <v>10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0.4522938</v>
      </c>
      <c r="F221" s="9">
        <f>IF('De la BASE'!F217&gt;0,'De la BASE'!F217,'De la BASE'!F217+0.001)</f>
        <v>2.352293809361173</v>
      </c>
      <c r="G221" s="15">
        <v>21429</v>
      </c>
    </row>
    <row r="222" spans="1:7" ht="12.75">
      <c r="A222" s="30" t="str">
        <f>'De la BASE'!A218</f>
        <v>307</v>
      </c>
      <c r="B222" s="30">
        <f>'De la BASE'!B218</f>
        <v>10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0.2758128</v>
      </c>
      <c r="F222" s="9">
        <f>IF('De la BASE'!F218&gt;0,'De la BASE'!F218,'De la BASE'!F218+0.001)</f>
        <v>4.506812799999999</v>
      </c>
      <c r="G222" s="15">
        <v>21459</v>
      </c>
    </row>
    <row r="223" spans="1:7" ht="12.75">
      <c r="A223" s="30" t="str">
        <f>'De la BASE'!A219</f>
        <v>307</v>
      </c>
      <c r="B223" s="30">
        <f>'De la BASE'!B219</f>
        <v>10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0.143127</v>
      </c>
      <c r="F223" s="9">
        <f>IF('De la BASE'!F219&gt;0,'De la BASE'!F219,'De la BASE'!F219+0.001)</f>
        <v>3.5431269999999984</v>
      </c>
      <c r="G223" s="15">
        <v>21490</v>
      </c>
    </row>
    <row r="224" spans="1:7" ht="12.75">
      <c r="A224" s="30" t="str">
        <f>'De la BASE'!A220</f>
        <v>307</v>
      </c>
      <c r="B224" s="30">
        <f>'De la BASE'!B220</f>
        <v>10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3.810321</v>
      </c>
      <c r="F224" s="9">
        <f>IF('De la BASE'!F220&gt;0,'De la BASE'!F220,'De la BASE'!F220+0.001)</f>
        <v>41.21032059253659</v>
      </c>
      <c r="G224" s="15">
        <v>21520</v>
      </c>
    </row>
    <row r="225" spans="1:7" ht="12.75">
      <c r="A225" s="30" t="str">
        <f>'De la BASE'!A221</f>
        <v>307</v>
      </c>
      <c r="B225" s="30">
        <f>'De la BASE'!B221</f>
        <v>10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0.085652</v>
      </c>
      <c r="F225" s="9">
        <f>IF('De la BASE'!F221&gt;0,'De la BASE'!F221,'De la BASE'!F221+0.001)</f>
        <v>23.88565205398988</v>
      </c>
      <c r="G225" s="15">
        <v>21551</v>
      </c>
    </row>
    <row r="226" spans="1:7" ht="12.75">
      <c r="A226" s="30" t="str">
        <f>'De la BASE'!A222</f>
        <v>307</v>
      </c>
      <c r="B226" s="30">
        <f>'De la BASE'!B222</f>
        <v>10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0.827232</v>
      </c>
      <c r="F226" s="9">
        <f>IF('De la BASE'!F222&gt;0,'De la BASE'!F222,'De la BASE'!F222+0.001)</f>
        <v>6.927232030533251</v>
      </c>
      <c r="G226" s="15">
        <v>21582</v>
      </c>
    </row>
    <row r="227" spans="1:7" ht="12.75">
      <c r="A227" s="30" t="str">
        <f>'De la BASE'!A223</f>
        <v>307</v>
      </c>
      <c r="B227" s="30">
        <f>'De la BASE'!B223</f>
        <v>10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1.2430648</v>
      </c>
      <c r="F227" s="9">
        <f>IF('De la BASE'!F223&gt;0,'De la BASE'!F223,'De la BASE'!F223+0.001)</f>
        <v>22.243064884139123</v>
      </c>
      <c r="G227" s="15">
        <v>21610</v>
      </c>
    </row>
    <row r="228" spans="1:7" ht="12.75">
      <c r="A228" s="30" t="str">
        <f>'De la BASE'!A224</f>
        <v>307</v>
      </c>
      <c r="B228" s="30">
        <f>'De la BASE'!B224</f>
        <v>10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1.2632064</v>
      </c>
      <c r="F228" s="9">
        <f>IF('De la BASE'!F224&gt;0,'De la BASE'!F224,'De la BASE'!F224+0.001)</f>
        <v>17.663206324221623</v>
      </c>
      <c r="G228" s="15">
        <v>21641</v>
      </c>
    </row>
    <row r="229" spans="1:7" ht="12.75">
      <c r="A229" s="30" t="str">
        <f>'De la BASE'!A225</f>
        <v>307</v>
      </c>
      <c r="B229" s="30">
        <f>'De la BASE'!B225</f>
        <v>10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1.3315317</v>
      </c>
      <c r="F229" s="9">
        <f>IF('De la BASE'!F225&gt;0,'De la BASE'!F225,'De la BASE'!F225+0.001)</f>
        <v>18.931531738693558</v>
      </c>
      <c r="G229" s="15">
        <v>21671</v>
      </c>
    </row>
    <row r="230" spans="1:7" ht="12.75">
      <c r="A230" s="30" t="str">
        <f>'De la BASE'!A226</f>
        <v>307</v>
      </c>
      <c r="B230" s="30">
        <f>'De la BASE'!B226</f>
        <v>10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1.4503658</v>
      </c>
      <c r="F230" s="9">
        <f>IF('De la BASE'!F226&gt;0,'De la BASE'!F226,'De la BASE'!F226+0.001)</f>
        <v>7.850365785120155</v>
      </c>
      <c r="G230" s="15">
        <v>21702</v>
      </c>
    </row>
    <row r="231" spans="1:7" ht="12.75">
      <c r="A231" s="30" t="str">
        <f>'De la BASE'!A227</f>
        <v>307</v>
      </c>
      <c r="B231" s="30">
        <f>'De la BASE'!B227</f>
        <v>10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0.3308232</v>
      </c>
      <c r="F231" s="9">
        <f>IF('De la BASE'!F227&gt;0,'De la BASE'!F227,'De la BASE'!F227+0.001)</f>
        <v>11.130823227810367</v>
      </c>
      <c r="G231" s="15">
        <v>21732</v>
      </c>
    </row>
    <row r="232" spans="1:7" ht="12.75">
      <c r="A232" s="30" t="str">
        <f>'De la BASE'!A228</f>
        <v>307</v>
      </c>
      <c r="B232" s="30">
        <f>'De la BASE'!B228</f>
        <v>10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0.0613963</v>
      </c>
      <c r="F232" s="9">
        <f>IF('De la BASE'!F228&gt;0,'De la BASE'!F228,'De la BASE'!F228+0.001)</f>
        <v>7.761396319739225</v>
      </c>
      <c r="G232" s="15">
        <v>21763</v>
      </c>
    </row>
    <row r="233" spans="1:7" ht="12.75">
      <c r="A233" s="30" t="str">
        <f>'De la BASE'!A229</f>
        <v>307</v>
      </c>
      <c r="B233" s="30">
        <f>'De la BASE'!B229</f>
        <v>10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0.2331108</v>
      </c>
      <c r="F233" s="9">
        <f>IF('De la BASE'!F229&gt;0,'De la BASE'!F229,'De la BASE'!F229+0.001)</f>
        <v>11.133110776880352</v>
      </c>
      <c r="G233" s="15">
        <v>21794</v>
      </c>
    </row>
    <row r="234" spans="1:7" ht="12.75">
      <c r="A234" s="30" t="str">
        <f>'De la BASE'!A230</f>
        <v>307</v>
      </c>
      <c r="B234" s="30">
        <f>'De la BASE'!B230</f>
        <v>10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1.5980748</v>
      </c>
      <c r="F234" s="9">
        <f>IF('De la BASE'!F230&gt;0,'De la BASE'!F230,'De la BASE'!F230+0.001)</f>
        <v>8.598074785278941</v>
      </c>
      <c r="G234" s="15">
        <v>21824</v>
      </c>
    </row>
    <row r="235" spans="1:7" ht="12.75">
      <c r="A235" s="30" t="str">
        <f>'De la BASE'!A231</f>
        <v>307</v>
      </c>
      <c r="B235" s="30">
        <f>'De la BASE'!B231</f>
        <v>10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1.417773</v>
      </c>
      <c r="F235" s="9">
        <f>IF('De la BASE'!F231&gt;0,'De la BASE'!F231,'De la BASE'!F231+0.001)</f>
        <v>15.717773032691294</v>
      </c>
      <c r="G235" s="15">
        <v>21855</v>
      </c>
    </row>
    <row r="236" spans="1:7" ht="12.75">
      <c r="A236" s="30" t="str">
        <f>'De la BASE'!A232</f>
        <v>307</v>
      </c>
      <c r="B236" s="30">
        <f>'De la BASE'!B232</f>
        <v>10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4.7021623</v>
      </c>
      <c r="F236" s="9">
        <f>IF('De la BASE'!F232&gt;0,'De la BASE'!F232,'De la BASE'!F232+0.001)</f>
        <v>64.72716216846229</v>
      </c>
      <c r="G236" s="15">
        <v>21885</v>
      </c>
    </row>
    <row r="237" spans="1:7" ht="12.75">
      <c r="A237" s="30" t="str">
        <f>'De la BASE'!A233</f>
        <v>307</v>
      </c>
      <c r="B237" s="30">
        <f>'De la BASE'!B233</f>
        <v>10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1.1119779</v>
      </c>
      <c r="F237" s="9">
        <f>IF('De la BASE'!F233&gt;0,'De la BASE'!F233,'De la BASE'!F233+0.001)</f>
        <v>60.91197790000003</v>
      </c>
      <c r="G237" s="15">
        <v>21916</v>
      </c>
    </row>
    <row r="238" spans="1:7" ht="12.75">
      <c r="A238" s="30" t="str">
        <f>'De la BASE'!A234</f>
        <v>307</v>
      </c>
      <c r="B238" s="30">
        <f>'De la BASE'!B234</f>
        <v>10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3.8340032</v>
      </c>
      <c r="F238" s="9">
        <f>IF('De la BASE'!F234&gt;0,'De la BASE'!F234,'De la BASE'!F234+0.001)</f>
        <v>72.13400303895655</v>
      </c>
      <c r="G238" s="15">
        <v>21947</v>
      </c>
    </row>
    <row r="239" spans="1:7" ht="12.75">
      <c r="A239" s="30" t="str">
        <f>'De la BASE'!A235</f>
        <v>307</v>
      </c>
      <c r="B239" s="30">
        <f>'De la BASE'!B235</f>
        <v>10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4.4475884</v>
      </c>
      <c r="F239" s="9">
        <f>IF('De la BASE'!F235&gt;0,'De la BASE'!F235,'De la BASE'!F235+0.001)</f>
        <v>64.44758828067553</v>
      </c>
      <c r="G239" s="15">
        <v>21976</v>
      </c>
    </row>
    <row r="240" spans="1:7" ht="12.75">
      <c r="A240" s="30" t="str">
        <f>'De la BASE'!A236</f>
        <v>307</v>
      </c>
      <c r="B240" s="30">
        <f>'De la BASE'!B236</f>
        <v>10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2.2038681</v>
      </c>
      <c r="F240" s="9">
        <f>IF('De la BASE'!F236&gt;0,'De la BASE'!F236,'De la BASE'!F236+0.001)</f>
        <v>36.30386802698733</v>
      </c>
      <c r="G240" s="15">
        <v>22007</v>
      </c>
    </row>
    <row r="241" spans="1:7" ht="12.75">
      <c r="A241" s="30" t="str">
        <f>'De la BASE'!A237</f>
        <v>307</v>
      </c>
      <c r="B241" s="30">
        <f>'De la BASE'!B237</f>
        <v>10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2.117259</v>
      </c>
      <c r="F241" s="9">
        <f>IF('De la BASE'!F237&gt;0,'De la BASE'!F237,'De la BASE'!F237+0.001)</f>
        <v>29.817259</v>
      </c>
      <c r="G241" s="15">
        <v>22037</v>
      </c>
    </row>
    <row r="242" spans="1:7" ht="12.75">
      <c r="A242" s="30" t="str">
        <f>'De la BASE'!A238</f>
        <v>307</v>
      </c>
      <c r="B242" s="30">
        <f>'De la BASE'!B238</f>
        <v>10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1.1597636</v>
      </c>
      <c r="F242" s="9">
        <f>IF('De la BASE'!F238&gt;0,'De la BASE'!F238,'De la BASE'!F238+0.001)</f>
        <v>16.1597636326134</v>
      </c>
      <c r="G242" s="15">
        <v>22068</v>
      </c>
    </row>
    <row r="243" spans="1:7" ht="12.75">
      <c r="A243" s="30" t="str">
        <f>'De la BASE'!A239</f>
        <v>307</v>
      </c>
      <c r="B243" s="30">
        <f>'De la BASE'!B239</f>
        <v>10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0.9083204</v>
      </c>
      <c r="F243" s="9">
        <f>IF('De la BASE'!F239&gt;0,'De la BASE'!F239,'De la BASE'!F239+0.001)</f>
        <v>7.108320370221002</v>
      </c>
      <c r="G243" s="15">
        <v>22098</v>
      </c>
    </row>
    <row r="244" spans="1:7" ht="12.75">
      <c r="A244" s="30" t="str">
        <f>'De la BASE'!A240</f>
        <v>307</v>
      </c>
      <c r="B244" s="30">
        <f>'De la BASE'!B240</f>
        <v>10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0.371581</v>
      </c>
      <c r="F244" s="9">
        <f>IF('De la BASE'!F240&gt;0,'De la BASE'!F240,'De la BASE'!F240+0.001)</f>
        <v>5.568581026395324</v>
      </c>
      <c r="G244" s="15">
        <v>22129</v>
      </c>
    </row>
    <row r="245" spans="1:7" ht="12.75">
      <c r="A245" s="30" t="str">
        <f>'De la BASE'!A241</f>
        <v>307</v>
      </c>
      <c r="B245" s="30">
        <f>'De la BASE'!B241</f>
        <v>10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0.5013233</v>
      </c>
      <c r="F245" s="9">
        <f>IF('De la BASE'!F241&gt;0,'De la BASE'!F241,'De la BASE'!F241+0.001)</f>
        <v>3.701323284627797</v>
      </c>
      <c r="G245" s="15">
        <v>22160</v>
      </c>
    </row>
    <row r="246" spans="1:7" ht="12.75">
      <c r="A246" s="30" t="str">
        <f>'De la BASE'!A242</f>
        <v>307</v>
      </c>
      <c r="B246" s="30">
        <f>'De la BASE'!B242</f>
        <v>10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9.6687024</v>
      </c>
      <c r="F246" s="9">
        <f>IF('De la BASE'!F242&gt;0,'De la BASE'!F242,'De la BASE'!F242+0.001)</f>
        <v>36.76870233228615</v>
      </c>
      <c r="G246" s="15">
        <v>22190</v>
      </c>
    </row>
    <row r="247" spans="1:7" ht="12.75">
      <c r="A247" s="30" t="str">
        <f>'De la BASE'!A243</f>
        <v>307</v>
      </c>
      <c r="B247" s="30">
        <f>'De la BASE'!B243</f>
        <v>10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2.6107536</v>
      </c>
      <c r="F247" s="9">
        <f>IF('De la BASE'!F243&gt;0,'De la BASE'!F243,'De la BASE'!F243+0.001)</f>
        <v>58.41075359999995</v>
      </c>
      <c r="G247" s="15">
        <v>22221</v>
      </c>
    </row>
    <row r="248" spans="1:7" ht="12.75">
      <c r="A248" s="30" t="str">
        <f>'De la BASE'!A244</f>
        <v>307</v>
      </c>
      <c r="B248" s="30">
        <f>'De la BASE'!B244</f>
        <v>10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1.3960026</v>
      </c>
      <c r="F248" s="9">
        <f>IF('De la BASE'!F244&gt;0,'De la BASE'!F244,'De la BASE'!F244+0.001)</f>
        <v>34.19600252344571</v>
      </c>
      <c r="G248" s="15">
        <v>22251</v>
      </c>
    </row>
    <row r="249" spans="1:7" ht="12.75">
      <c r="A249" s="30" t="str">
        <f>'De la BASE'!A245</f>
        <v>307</v>
      </c>
      <c r="B249" s="30">
        <f>'De la BASE'!B245</f>
        <v>10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1.912086</v>
      </c>
      <c r="F249" s="9">
        <f>IF('De la BASE'!F245&gt;0,'De la BASE'!F245,'De la BASE'!F245+0.001)</f>
        <v>26.183086062691697</v>
      </c>
      <c r="G249" s="15">
        <v>22282</v>
      </c>
    </row>
    <row r="250" spans="1:7" ht="12.75">
      <c r="A250" s="30" t="str">
        <f>'De la BASE'!A246</f>
        <v>307</v>
      </c>
      <c r="B250" s="30">
        <f>'De la BASE'!B246</f>
        <v>10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2.599674</v>
      </c>
      <c r="F250" s="9">
        <f>IF('De la BASE'!F246&gt;0,'De la BASE'!F246,'De la BASE'!F246+0.001)</f>
        <v>33.69967392806799</v>
      </c>
      <c r="G250" s="15">
        <v>22313</v>
      </c>
    </row>
    <row r="251" spans="1:7" ht="12.75">
      <c r="A251" s="30" t="str">
        <f>'De la BASE'!A247</f>
        <v>307</v>
      </c>
      <c r="B251" s="30">
        <f>'De la BASE'!B247</f>
        <v>10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2.1851574</v>
      </c>
      <c r="F251" s="9">
        <f>IF('De la BASE'!F247&gt;0,'De la BASE'!F247,'De la BASE'!F247+0.001)</f>
        <v>17.38515736565009</v>
      </c>
      <c r="G251" s="15">
        <v>22341</v>
      </c>
    </row>
    <row r="252" spans="1:7" ht="12.75">
      <c r="A252" s="30" t="str">
        <f>'De la BASE'!A248</f>
        <v>307</v>
      </c>
      <c r="B252" s="30">
        <f>'De la BASE'!B248</f>
        <v>10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3.2951812</v>
      </c>
      <c r="F252" s="9">
        <f>IF('De la BASE'!F248&gt;0,'De la BASE'!F248,'De la BASE'!F248+0.001)</f>
        <v>15.195181150117513</v>
      </c>
      <c r="G252" s="15">
        <v>22372</v>
      </c>
    </row>
    <row r="253" spans="1:7" ht="12.75">
      <c r="A253" s="30" t="str">
        <f>'De la BASE'!A249</f>
        <v>307</v>
      </c>
      <c r="B253" s="30">
        <f>'De la BASE'!B249</f>
        <v>10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2.602236</v>
      </c>
      <c r="F253" s="9">
        <f>IF('De la BASE'!F249&gt;0,'De la BASE'!F249,'De la BASE'!F249+0.001)</f>
        <v>9.302235970259488</v>
      </c>
      <c r="G253" s="15">
        <v>22402</v>
      </c>
    </row>
    <row r="254" spans="1:7" ht="12.75">
      <c r="A254" s="30" t="str">
        <f>'De la BASE'!A250</f>
        <v>307</v>
      </c>
      <c r="B254" s="30">
        <f>'De la BASE'!B250</f>
        <v>10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0.8427153</v>
      </c>
      <c r="F254" s="9">
        <f>IF('De la BASE'!F250&gt;0,'De la BASE'!F250,'De la BASE'!F250+0.001)</f>
        <v>13.442715364232042</v>
      </c>
      <c r="G254" s="15">
        <v>22433</v>
      </c>
    </row>
    <row r="255" spans="1:7" ht="12.75">
      <c r="A255" s="30" t="str">
        <f>'De la BASE'!A251</f>
        <v>307</v>
      </c>
      <c r="B255" s="30">
        <f>'De la BASE'!B251</f>
        <v>10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0.695923</v>
      </c>
      <c r="F255" s="9">
        <f>IF('De la BASE'!F251&gt;0,'De la BASE'!F251,'De la BASE'!F251+0.001)</f>
        <v>6.9959229835758014</v>
      </c>
      <c r="G255" s="15">
        <v>22463</v>
      </c>
    </row>
    <row r="256" spans="1:7" ht="12.75">
      <c r="A256" s="30" t="str">
        <f>'De la BASE'!A252</f>
        <v>307</v>
      </c>
      <c r="B256" s="30">
        <f>'De la BASE'!B252</f>
        <v>10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0.34409</v>
      </c>
      <c r="F256" s="9">
        <f>IF('De la BASE'!F252&gt;0,'De la BASE'!F252,'De la BASE'!F252+0.001)</f>
        <v>5.277090039881642</v>
      </c>
      <c r="G256" s="15">
        <v>22494</v>
      </c>
    </row>
    <row r="257" spans="1:7" ht="12.75">
      <c r="A257" s="30" t="str">
        <f>'De la BASE'!A253</f>
        <v>307</v>
      </c>
      <c r="B257" s="30">
        <f>'De la BASE'!B253</f>
        <v>10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1.0935969</v>
      </c>
      <c r="F257" s="9">
        <f>IF('De la BASE'!F253&gt;0,'De la BASE'!F253,'De la BASE'!F253+0.001)</f>
        <v>5.493596911890354</v>
      </c>
      <c r="G257" s="15">
        <v>22525</v>
      </c>
    </row>
    <row r="258" spans="1:7" ht="12.75">
      <c r="A258" s="30" t="str">
        <f>'De la BASE'!A254</f>
        <v>307</v>
      </c>
      <c r="B258" s="30">
        <f>'De la BASE'!B254</f>
        <v>10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0.9393129</v>
      </c>
      <c r="F258" s="9">
        <f>IF('De la BASE'!F254&gt;0,'De la BASE'!F254,'De la BASE'!F254+0.001)</f>
        <v>6.739312900000002</v>
      </c>
      <c r="G258" s="15">
        <v>22555</v>
      </c>
    </row>
    <row r="259" spans="1:7" ht="12.75">
      <c r="A259" s="30" t="str">
        <f>'De la BASE'!A255</f>
        <v>307</v>
      </c>
      <c r="B259" s="30">
        <f>'De la BASE'!B255</f>
        <v>10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4.3043565</v>
      </c>
      <c r="F259" s="9">
        <f>IF('De la BASE'!F255&gt;0,'De la BASE'!F255,'De la BASE'!F255+0.001)</f>
        <v>54.20435637277327</v>
      </c>
      <c r="G259" s="15">
        <v>22586</v>
      </c>
    </row>
    <row r="260" spans="1:7" ht="12.75">
      <c r="A260" s="30" t="str">
        <f>'De la BASE'!A256</f>
        <v>307</v>
      </c>
      <c r="B260" s="30">
        <f>'De la BASE'!B256</f>
        <v>10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3.3666412</v>
      </c>
      <c r="F260" s="9">
        <f>IF('De la BASE'!F256&gt;0,'De la BASE'!F256,'De la BASE'!F256+0.001)</f>
        <v>58.866641085307506</v>
      </c>
      <c r="G260" s="15">
        <v>22616</v>
      </c>
    </row>
    <row r="261" spans="1:7" ht="12.75">
      <c r="A261" s="30" t="str">
        <f>'De la BASE'!A257</f>
        <v>307</v>
      </c>
      <c r="B261" s="30">
        <f>'De la BASE'!B257</f>
        <v>10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2.7647264</v>
      </c>
      <c r="F261" s="9">
        <f>IF('De la BASE'!F257&gt;0,'De la BASE'!F257,'De la BASE'!F257+0.001)</f>
        <v>73.26472639999997</v>
      </c>
      <c r="G261" s="15">
        <v>22647</v>
      </c>
    </row>
    <row r="262" spans="1:7" ht="12.75">
      <c r="A262" s="30" t="str">
        <f>'De la BASE'!A258</f>
        <v>307</v>
      </c>
      <c r="B262" s="30">
        <f>'De la BASE'!B258</f>
        <v>10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5.3715124</v>
      </c>
      <c r="F262" s="9">
        <f>IF('De la BASE'!F258&gt;0,'De la BASE'!F258,'De la BASE'!F258+0.001)</f>
        <v>18.47151246987821</v>
      </c>
      <c r="G262" s="15">
        <v>22678</v>
      </c>
    </row>
    <row r="263" spans="1:7" ht="12.75">
      <c r="A263" s="30" t="str">
        <f>'De la BASE'!A259</f>
        <v>307</v>
      </c>
      <c r="B263" s="30">
        <f>'De la BASE'!B259</f>
        <v>10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8.0166513</v>
      </c>
      <c r="F263" s="9">
        <f>IF('De la BASE'!F259&gt;0,'De la BASE'!F259,'De la BASE'!F259+0.001)</f>
        <v>71.51665130000012</v>
      </c>
      <c r="G263" s="15">
        <v>22706</v>
      </c>
    </row>
    <row r="264" spans="1:7" ht="12.75">
      <c r="A264" s="30" t="str">
        <f>'De la BASE'!A260</f>
        <v>307</v>
      </c>
      <c r="B264" s="30">
        <f>'De la BASE'!B260</f>
        <v>10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2.4677178</v>
      </c>
      <c r="F264" s="9">
        <f>IF('De la BASE'!F260&gt;0,'De la BASE'!F260,'De la BASE'!F260+0.001)</f>
        <v>81.9677183732986</v>
      </c>
      <c r="G264" s="15">
        <v>22737</v>
      </c>
    </row>
    <row r="265" spans="1:7" ht="12.75">
      <c r="A265" s="30" t="str">
        <f>'De la BASE'!A261</f>
        <v>307</v>
      </c>
      <c r="B265" s="30">
        <f>'De la BASE'!B261</f>
        <v>10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5.5474056</v>
      </c>
      <c r="F265" s="9">
        <f>IF('De la BASE'!F261&gt;0,'De la BASE'!F261,'De la BASE'!F261+0.001)</f>
        <v>16.747405546627082</v>
      </c>
      <c r="G265" s="15">
        <v>22767</v>
      </c>
    </row>
    <row r="266" spans="1:7" ht="12.75">
      <c r="A266" s="30" t="str">
        <f>'De la BASE'!A262</f>
        <v>307</v>
      </c>
      <c r="B266" s="30">
        <f>'De la BASE'!B262</f>
        <v>10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3.4205552</v>
      </c>
      <c r="F266" s="9">
        <f>IF('De la BASE'!F262&gt;0,'De la BASE'!F262,'De la BASE'!F262+0.001)</f>
        <v>10.420555216137966</v>
      </c>
      <c r="G266" s="15">
        <v>22798</v>
      </c>
    </row>
    <row r="267" spans="1:7" ht="12.75">
      <c r="A267" s="30" t="str">
        <f>'De la BASE'!A263</f>
        <v>307</v>
      </c>
      <c r="B267" s="30">
        <f>'De la BASE'!B263</f>
        <v>10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2.1469184</v>
      </c>
      <c r="F267" s="9">
        <f>IF('De la BASE'!F263&gt;0,'De la BASE'!F263,'De la BASE'!F263+0.001)</f>
        <v>4.946918393012826</v>
      </c>
      <c r="G267" s="15">
        <v>22828</v>
      </c>
    </row>
    <row r="268" spans="1:7" ht="12.75">
      <c r="A268" s="30" t="str">
        <f>'De la BASE'!A264</f>
        <v>307</v>
      </c>
      <c r="B268" s="30">
        <f>'De la BASE'!B264</f>
        <v>10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1.1374396</v>
      </c>
      <c r="F268" s="9">
        <f>IF('De la BASE'!F264&gt;0,'De la BASE'!F264,'De la BASE'!F264+0.001)</f>
        <v>4.137439592178956</v>
      </c>
      <c r="G268" s="15">
        <v>22859</v>
      </c>
    </row>
    <row r="269" spans="1:7" ht="12.75">
      <c r="A269" s="30" t="str">
        <f>'De la BASE'!A265</f>
        <v>307</v>
      </c>
      <c r="B269" s="30">
        <f>'De la BASE'!B265</f>
        <v>10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0.3373565</v>
      </c>
      <c r="F269" s="9">
        <f>IF('De la BASE'!F265&gt;0,'De la BASE'!F265,'De la BASE'!F265+0.001)</f>
        <v>7.7373565390553285</v>
      </c>
      <c r="G269" s="15">
        <v>22890</v>
      </c>
    </row>
    <row r="270" spans="1:7" ht="12.75">
      <c r="A270" s="30" t="str">
        <f>'De la BASE'!A266</f>
        <v>307</v>
      </c>
      <c r="B270" s="30">
        <f>'De la BASE'!B266</f>
        <v>10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0.43387</v>
      </c>
      <c r="F270" s="9">
        <f>IF('De la BASE'!F266&gt;0,'De la BASE'!F266,'De la BASE'!F266+0.001)</f>
        <v>4.1338699592709505</v>
      </c>
      <c r="G270" s="15">
        <v>22920</v>
      </c>
    </row>
    <row r="271" spans="1:7" ht="12.75">
      <c r="A271" s="30" t="str">
        <f>'De la BASE'!A267</f>
        <v>307</v>
      </c>
      <c r="B271" s="30">
        <f>'De la BASE'!B267</f>
        <v>10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0.849854</v>
      </c>
      <c r="F271" s="9">
        <f>IF('De la BASE'!F267&gt;0,'De la BASE'!F267,'De la BASE'!F267+0.001)</f>
        <v>3.4498540069665897</v>
      </c>
      <c r="G271" s="15">
        <v>22951</v>
      </c>
    </row>
    <row r="272" spans="1:7" ht="12.75">
      <c r="A272" s="30" t="str">
        <f>'De la BASE'!A268</f>
        <v>307</v>
      </c>
      <c r="B272" s="30">
        <f>'De la BASE'!B268</f>
        <v>10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0.3966273</v>
      </c>
      <c r="F272" s="9">
        <f>IF('De la BASE'!F268&gt;0,'De la BASE'!F268,'De la BASE'!F268+0.001)</f>
        <v>4.296627300000001</v>
      </c>
      <c r="G272" s="15">
        <v>22981</v>
      </c>
    </row>
    <row r="273" spans="1:7" ht="12.75">
      <c r="A273" s="30" t="str">
        <f>'De la BASE'!A269</f>
        <v>307</v>
      </c>
      <c r="B273" s="30">
        <f>'De la BASE'!B269</f>
        <v>10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1.7639367</v>
      </c>
      <c r="F273" s="9">
        <f>IF('De la BASE'!F269&gt;0,'De la BASE'!F269,'De la BASE'!F269+0.001)</f>
        <v>15.954936773533738</v>
      </c>
      <c r="G273" s="15">
        <v>23012</v>
      </c>
    </row>
    <row r="274" spans="1:7" ht="12.75">
      <c r="A274" s="30" t="str">
        <f>'De la BASE'!A270</f>
        <v>307</v>
      </c>
      <c r="B274" s="30">
        <f>'De la BASE'!B270</f>
        <v>10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0.9444083</v>
      </c>
      <c r="F274" s="9">
        <f>IF('De la BASE'!F270&gt;0,'De la BASE'!F270,'De la BASE'!F270+0.001)</f>
        <v>10.219408348638419</v>
      </c>
      <c r="G274" s="15">
        <v>23043</v>
      </c>
    </row>
    <row r="275" spans="1:7" ht="12.75">
      <c r="A275" s="30" t="str">
        <f>'De la BASE'!A271</f>
        <v>307</v>
      </c>
      <c r="B275" s="30">
        <f>'De la BASE'!B271</f>
        <v>10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2.7390132</v>
      </c>
      <c r="F275" s="9">
        <f>IF('De la BASE'!F271&gt;0,'De la BASE'!F271,'De la BASE'!F271+0.001)</f>
        <v>59.33901374187808</v>
      </c>
      <c r="G275" s="15">
        <v>23071</v>
      </c>
    </row>
    <row r="276" spans="1:7" ht="12.75">
      <c r="A276" s="30" t="str">
        <f>'De la BASE'!A272</f>
        <v>307</v>
      </c>
      <c r="B276" s="30">
        <f>'De la BASE'!B272</f>
        <v>10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2.478692</v>
      </c>
      <c r="F276" s="9">
        <f>IF('De la BASE'!F272&gt;0,'De la BASE'!F272,'De la BASE'!F272+0.001)</f>
        <v>46.77869200000004</v>
      </c>
      <c r="G276" s="15">
        <v>23102</v>
      </c>
    </row>
    <row r="277" spans="1:7" ht="12.75">
      <c r="A277" s="30" t="str">
        <f>'De la BASE'!A273</f>
        <v>307</v>
      </c>
      <c r="B277" s="30">
        <f>'De la BASE'!B273</f>
        <v>10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1.332081</v>
      </c>
      <c r="F277" s="9">
        <f>IF('De la BASE'!F273&gt;0,'De la BASE'!F273,'De la BASE'!F273+0.001)</f>
        <v>20.832081042747607</v>
      </c>
      <c r="G277" s="15">
        <v>23132</v>
      </c>
    </row>
    <row r="278" spans="1:7" ht="12.75">
      <c r="A278" s="30" t="str">
        <f>'De la BASE'!A274</f>
        <v>307</v>
      </c>
      <c r="B278" s="30">
        <f>'De la BASE'!B274</f>
        <v>10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2.981227</v>
      </c>
      <c r="F278" s="9">
        <f>IF('De la BASE'!F274&gt;0,'De la BASE'!F274,'De la BASE'!F274+0.001)</f>
        <v>15.181227054957303</v>
      </c>
      <c r="G278" s="15">
        <v>23163</v>
      </c>
    </row>
    <row r="279" spans="1:7" ht="12.75">
      <c r="A279" s="30" t="str">
        <f>'De la BASE'!A275</f>
        <v>307</v>
      </c>
      <c r="B279" s="30">
        <f>'De la BASE'!B275</f>
        <v>10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1.666161</v>
      </c>
      <c r="F279" s="9">
        <f>IF('De la BASE'!F275&gt;0,'De la BASE'!F275,'De la BASE'!F275+0.001)</f>
        <v>5.966161000000001</v>
      </c>
      <c r="G279" s="15">
        <v>23193</v>
      </c>
    </row>
    <row r="280" spans="1:7" ht="12.75">
      <c r="A280" s="30" t="str">
        <f>'De la BASE'!A276</f>
        <v>307</v>
      </c>
      <c r="B280" s="30">
        <f>'De la BASE'!B276</f>
        <v>10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0.7762386</v>
      </c>
      <c r="F280" s="9">
        <f>IF('De la BASE'!F276&gt;0,'De la BASE'!F276,'De la BASE'!F276+0.001)</f>
        <v>4.876238610668646</v>
      </c>
      <c r="G280" s="15">
        <v>23224</v>
      </c>
    </row>
    <row r="281" spans="1:7" ht="12.75">
      <c r="A281" s="30" t="str">
        <f>'De la BASE'!A277</f>
        <v>307</v>
      </c>
      <c r="B281" s="30">
        <f>'De la BASE'!B277</f>
        <v>10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0.3536475</v>
      </c>
      <c r="F281" s="9">
        <f>IF('De la BASE'!F277&gt;0,'De la BASE'!F277,'De la BASE'!F277+0.001)</f>
        <v>4.753647487958984</v>
      </c>
      <c r="G281" s="15">
        <v>23255</v>
      </c>
    </row>
    <row r="282" spans="1:7" ht="12.75">
      <c r="A282" s="30" t="str">
        <f>'De la BASE'!A278</f>
        <v>307</v>
      </c>
      <c r="B282" s="30">
        <f>'De la BASE'!B278</f>
        <v>10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0.389804</v>
      </c>
      <c r="F282" s="9">
        <f>IF('De la BASE'!F278&gt;0,'De la BASE'!F278,'De la BASE'!F278+0.001)</f>
        <v>2.389804005171068</v>
      </c>
      <c r="G282" s="15">
        <v>23285</v>
      </c>
    </row>
    <row r="283" spans="1:7" ht="12.75">
      <c r="A283" s="30" t="str">
        <f>'De la BASE'!A279</f>
        <v>307</v>
      </c>
      <c r="B283" s="30">
        <f>'De la BASE'!B279</f>
        <v>10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3.1024576</v>
      </c>
      <c r="F283" s="9">
        <f>IF('De la BASE'!F279&gt;0,'De la BASE'!F279,'De la BASE'!F279+0.001)</f>
        <v>26.902457713072156</v>
      </c>
      <c r="G283" s="15">
        <v>23316</v>
      </c>
    </row>
    <row r="284" spans="1:7" ht="12.75">
      <c r="A284" s="30" t="str">
        <f>'De la BASE'!A280</f>
        <v>307</v>
      </c>
      <c r="B284" s="30">
        <f>'De la BASE'!B280</f>
        <v>10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0.9270656</v>
      </c>
      <c r="F284" s="9">
        <f>IF('De la BASE'!F280&gt;0,'De la BASE'!F280,'De la BASE'!F280+0.001)</f>
        <v>12.707065599999996</v>
      </c>
      <c r="G284" s="15">
        <v>23346</v>
      </c>
    </row>
    <row r="285" spans="1:7" ht="12.75">
      <c r="A285" s="30" t="str">
        <f>'De la BASE'!A281</f>
        <v>307</v>
      </c>
      <c r="B285" s="30">
        <f>'De la BASE'!B281</f>
        <v>10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0.5065403</v>
      </c>
      <c r="F285" s="9">
        <f>IF('De la BASE'!F281&gt;0,'De la BASE'!F281,'De la BASE'!F281+0.001)</f>
        <v>7.106540335259844</v>
      </c>
      <c r="G285" s="15">
        <v>23377</v>
      </c>
    </row>
    <row r="286" spans="1:7" ht="12.75">
      <c r="A286" s="30" t="str">
        <f>'De la BASE'!A282</f>
        <v>307</v>
      </c>
      <c r="B286" s="30">
        <f>'De la BASE'!B282</f>
        <v>10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2.8473159</v>
      </c>
      <c r="F286" s="9">
        <f>IF('De la BASE'!F282&gt;0,'De la BASE'!F282,'De la BASE'!F282+0.001)</f>
        <v>39.34731613515818</v>
      </c>
      <c r="G286" s="15">
        <v>23408</v>
      </c>
    </row>
    <row r="287" spans="1:7" ht="12.75">
      <c r="A287" s="30" t="str">
        <f>'De la BASE'!A283</f>
        <v>307</v>
      </c>
      <c r="B287" s="30">
        <f>'De la BASE'!B283</f>
        <v>10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1.6227792</v>
      </c>
      <c r="F287" s="9">
        <f>IF('De la BASE'!F283&gt;0,'De la BASE'!F283,'De la BASE'!F283+0.001)</f>
        <v>46.32277920000001</v>
      </c>
      <c r="G287" s="15">
        <v>23437</v>
      </c>
    </row>
    <row r="288" spans="1:7" ht="12.75">
      <c r="A288" s="30" t="str">
        <f>'De la BASE'!A284</f>
        <v>307</v>
      </c>
      <c r="B288" s="30">
        <f>'De la BASE'!B284</f>
        <v>10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1.8078415</v>
      </c>
      <c r="F288" s="9">
        <f>IF('De la BASE'!F284&gt;0,'De la BASE'!F284,'De la BASE'!F284+0.001)</f>
        <v>21.507841543406784</v>
      </c>
      <c r="G288" s="15">
        <v>23468</v>
      </c>
    </row>
    <row r="289" spans="1:7" ht="12.75">
      <c r="A289" s="30" t="str">
        <f>'De la BASE'!A285</f>
        <v>307</v>
      </c>
      <c r="B289" s="30">
        <f>'De la BASE'!B285</f>
        <v>10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1.7663238</v>
      </c>
      <c r="F289" s="9">
        <f>IF('De la BASE'!F285&gt;0,'De la BASE'!F285,'De la BASE'!F285+0.001)</f>
        <v>11.066323837450067</v>
      </c>
      <c r="G289" s="15">
        <v>23498</v>
      </c>
    </row>
    <row r="290" spans="1:7" ht="12.75">
      <c r="A290" s="30" t="str">
        <f>'De la BASE'!A286</f>
        <v>307</v>
      </c>
      <c r="B290" s="30">
        <f>'De la BASE'!B286</f>
        <v>10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1.4141192</v>
      </c>
      <c r="F290" s="9">
        <f>IF('De la BASE'!F286&gt;0,'De la BASE'!F286,'De la BASE'!F286+0.001)</f>
        <v>6.014119199999998</v>
      </c>
      <c r="G290" s="15">
        <v>23529</v>
      </c>
    </row>
    <row r="291" spans="1:7" ht="12.75">
      <c r="A291" s="30" t="str">
        <f>'De la BASE'!A287</f>
        <v>307</v>
      </c>
      <c r="B291" s="30">
        <f>'De la BASE'!B287</f>
        <v>10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0.9180415</v>
      </c>
      <c r="F291" s="9">
        <f>IF('De la BASE'!F287&gt;0,'De la BASE'!F287,'De la BASE'!F287+0.001)</f>
        <v>4.518041491389595</v>
      </c>
      <c r="G291" s="15">
        <v>23559</v>
      </c>
    </row>
    <row r="292" spans="1:7" ht="12.75">
      <c r="A292" s="30" t="str">
        <f>'De la BASE'!A288</f>
        <v>307</v>
      </c>
      <c r="B292" s="30">
        <f>'De la BASE'!B288</f>
        <v>10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0.0954525</v>
      </c>
      <c r="F292" s="9">
        <f>IF('De la BASE'!F288&gt;0,'De la BASE'!F288,'De la BASE'!F288+0.001)</f>
        <v>6.495452483457852</v>
      </c>
      <c r="G292" s="15">
        <v>23590</v>
      </c>
    </row>
    <row r="293" spans="1:7" ht="12.75">
      <c r="A293" s="30" t="str">
        <f>'De la BASE'!A289</f>
        <v>307</v>
      </c>
      <c r="B293" s="30">
        <f>'De la BASE'!B289</f>
        <v>10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0.373248</v>
      </c>
      <c r="F293" s="9">
        <f>IF('De la BASE'!F289&gt;0,'De la BASE'!F289,'De la BASE'!F289+0.001)</f>
        <v>2.4732480142902067</v>
      </c>
      <c r="G293" s="15">
        <v>23621</v>
      </c>
    </row>
    <row r="294" spans="1:7" ht="12.75">
      <c r="A294" s="30" t="str">
        <f>'De la BASE'!A290</f>
        <v>307</v>
      </c>
      <c r="B294" s="30">
        <f>'De la BASE'!B290</f>
        <v>10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0.9830678</v>
      </c>
      <c r="F294" s="9">
        <f>IF('De la BASE'!F290&gt;0,'De la BASE'!F290,'De la BASE'!F290+0.001)</f>
        <v>5.183067791471658</v>
      </c>
      <c r="G294" s="15">
        <v>23651</v>
      </c>
    </row>
    <row r="295" spans="1:7" ht="12.75">
      <c r="A295" s="30" t="str">
        <f>'De la BASE'!A291</f>
        <v>307</v>
      </c>
      <c r="B295" s="30">
        <f>'De la BASE'!B291</f>
        <v>10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0.4870296</v>
      </c>
      <c r="F295" s="9">
        <f>IF('De la BASE'!F291&gt;0,'De la BASE'!F291,'De la BASE'!F291+0.001)</f>
        <v>2.487029610124824</v>
      </c>
      <c r="G295" s="15">
        <v>23682</v>
      </c>
    </row>
    <row r="296" spans="1:7" ht="12.75">
      <c r="A296" s="30" t="str">
        <f>'De la BASE'!A292</f>
        <v>307</v>
      </c>
      <c r="B296" s="30">
        <f>'De la BASE'!B292</f>
        <v>10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0.1936752</v>
      </c>
      <c r="F296" s="9">
        <f>IF('De la BASE'!F292&gt;0,'De la BASE'!F292,'De la BASE'!F292+0.001)</f>
        <v>3.3936752</v>
      </c>
      <c r="G296" s="15">
        <v>23712</v>
      </c>
    </row>
    <row r="297" spans="1:7" ht="12.75">
      <c r="A297" s="30" t="str">
        <f>'De la BASE'!A293</f>
        <v>307</v>
      </c>
      <c r="B297" s="30">
        <f>'De la BASE'!B293</f>
        <v>10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0.4801412</v>
      </c>
      <c r="F297" s="9">
        <f>IF('De la BASE'!F293&gt;0,'De la BASE'!F293,'De la BASE'!F293+0.001)</f>
        <v>6.547141240548978</v>
      </c>
      <c r="G297" s="15">
        <v>23743</v>
      </c>
    </row>
    <row r="298" spans="1:7" ht="12.75">
      <c r="A298" s="30" t="str">
        <f>'De la BASE'!A294</f>
        <v>307</v>
      </c>
      <c r="B298" s="30">
        <f>'De la BASE'!B294</f>
        <v>10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0.372708</v>
      </c>
      <c r="F298" s="9">
        <f>IF('De la BASE'!F294&gt;0,'De la BASE'!F294,'De la BASE'!F294+0.001)</f>
        <v>5.072708012807841</v>
      </c>
      <c r="G298" s="15">
        <v>23774</v>
      </c>
    </row>
    <row r="299" spans="1:7" ht="12.75">
      <c r="A299" s="30" t="str">
        <f>'De la BASE'!A295</f>
        <v>307</v>
      </c>
      <c r="B299" s="30">
        <f>'De la BASE'!B295</f>
        <v>10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3.4484305</v>
      </c>
      <c r="F299" s="9">
        <f>IF('De la BASE'!F295&gt;0,'De la BASE'!F295,'De la BASE'!F295+0.001)</f>
        <v>54.748430592276755</v>
      </c>
      <c r="G299" s="15">
        <v>23802</v>
      </c>
    </row>
    <row r="300" spans="1:7" ht="12.75">
      <c r="A300" s="30" t="str">
        <f>'De la BASE'!A296</f>
        <v>307</v>
      </c>
      <c r="B300" s="30">
        <f>'De la BASE'!B296</f>
        <v>10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2.2927353</v>
      </c>
      <c r="F300" s="9">
        <f>IF('De la BASE'!F296&gt;0,'De la BASE'!F296,'De la BASE'!F296+0.001)</f>
        <v>19.69273533472891</v>
      </c>
      <c r="G300" s="15">
        <v>23833</v>
      </c>
    </row>
    <row r="301" spans="1:7" ht="12.75">
      <c r="A301" s="30" t="str">
        <f>'De la BASE'!A297</f>
        <v>307</v>
      </c>
      <c r="B301" s="30">
        <f>'De la BASE'!B297</f>
        <v>10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2.4202332</v>
      </c>
      <c r="F301" s="9">
        <f>IF('De la BASE'!F297&gt;0,'De la BASE'!F297,'De la BASE'!F297+0.001)</f>
        <v>7.520233218969134</v>
      </c>
      <c r="G301" s="15">
        <v>23863</v>
      </c>
    </row>
    <row r="302" spans="1:7" ht="12.75">
      <c r="A302" s="30" t="str">
        <f>'De la BASE'!A298</f>
        <v>307</v>
      </c>
      <c r="B302" s="30">
        <f>'De la BASE'!B298</f>
        <v>10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1.4502856</v>
      </c>
      <c r="F302" s="9">
        <f>IF('De la BASE'!F298&gt;0,'De la BASE'!F298,'De la BASE'!F298+0.001)</f>
        <v>3.750285609908849</v>
      </c>
      <c r="G302" s="15">
        <v>23894</v>
      </c>
    </row>
    <row r="303" spans="1:7" ht="12.75">
      <c r="A303" s="30" t="str">
        <f>'De la BASE'!A299</f>
        <v>307</v>
      </c>
      <c r="B303" s="30">
        <f>'De la BASE'!B299</f>
        <v>10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0.8086186</v>
      </c>
      <c r="F303" s="9">
        <f>IF('De la BASE'!F299&gt;0,'De la BASE'!F299,'De la BASE'!F299+0.001)</f>
        <v>2.508618599999999</v>
      </c>
      <c r="G303" s="15">
        <v>23924</v>
      </c>
    </row>
    <row r="304" spans="1:7" ht="12.75">
      <c r="A304" s="30" t="str">
        <f>'De la BASE'!A300</f>
        <v>307</v>
      </c>
      <c r="B304" s="30">
        <f>'De la BASE'!B300</f>
        <v>10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0.1599664</v>
      </c>
      <c r="F304" s="9">
        <f>IF('De la BASE'!F300&gt;0,'De la BASE'!F300,'De la BASE'!F300+0.001)</f>
        <v>4.459966432650279</v>
      </c>
      <c r="G304" s="15">
        <v>23955</v>
      </c>
    </row>
    <row r="305" spans="1:7" ht="12.75">
      <c r="A305" s="30" t="str">
        <f>'De la BASE'!A301</f>
        <v>307</v>
      </c>
      <c r="B305" s="30">
        <f>'De la BASE'!B301</f>
        <v>10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1.867455</v>
      </c>
      <c r="F305" s="9">
        <f>IF('De la BASE'!F301&gt;0,'De la BASE'!F301,'De la BASE'!F301+0.001)</f>
        <v>6.367454991669539</v>
      </c>
      <c r="G305" s="15">
        <v>23986</v>
      </c>
    </row>
    <row r="306" spans="1:7" ht="12.75">
      <c r="A306" s="30" t="str">
        <f>'De la BASE'!A302</f>
        <v>307</v>
      </c>
      <c r="B306" s="30">
        <f>'De la BASE'!B302</f>
        <v>10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3.1744933</v>
      </c>
      <c r="F306" s="9">
        <f>IF('De la BASE'!F302&gt;0,'De la BASE'!F302,'De la BASE'!F302+0.001)</f>
        <v>19.97449326020129</v>
      </c>
      <c r="G306" s="15">
        <v>24016</v>
      </c>
    </row>
    <row r="307" spans="1:7" ht="12.75">
      <c r="A307" s="30" t="str">
        <f>'De la BASE'!A303</f>
        <v>307</v>
      </c>
      <c r="B307" s="30">
        <f>'De la BASE'!B303</f>
        <v>10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4.4716955</v>
      </c>
      <c r="F307" s="9">
        <f>IF('De la BASE'!F303&gt;0,'De la BASE'!F303,'De la BASE'!F303+0.001)</f>
        <v>60.07169522893387</v>
      </c>
      <c r="G307" s="15">
        <v>24047</v>
      </c>
    </row>
    <row r="308" spans="1:7" ht="12.75">
      <c r="A308" s="30" t="str">
        <f>'De la BASE'!A304</f>
        <v>307</v>
      </c>
      <c r="B308" s="30">
        <f>'De la BASE'!B304</f>
        <v>10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1.963628</v>
      </c>
      <c r="F308" s="9">
        <f>IF('De la BASE'!F304&gt;0,'De la BASE'!F304,'De la BASE'!F304+0.001)</f>
        <v>53.263627890546886</v>
      </c>
      <c r="G308" s="15">
        <v>24077</v>
      </c>
    </row>
    <row r="309" spans="1:7" ht="12.75">
      <c r="A309" s="30" t="str">
        <f>'De la BASE'!A305</f>
        <v>307</v>
      </c>
      <c r="B309" s="30">
        <f>'De la BASE'!B305</f>
        <v>10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6.2908801</v>
      </c>
      <c r="F309" s="9">
        <f>IF('De la BASE'!F305&gt;0,'De la BASE'!F305,'De la BASE'!F305+0.001)</f>
        <v>90.89087956986056</v>
      </c>
      <c r="G309" s="15">
        <v>24108</v>
      </c>
    </row>
    <row r="310" spans="1:7" ht="12.75">
      <c r="A310" s="30" t="str">
        <f>'De la BASE'!A306</f>
        <v>307</v>
      </c>
      <c r="B310" s="30">
        <f>'De la BASE'!B306</f>
        <v>10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9.3098808</v>
      </c>
      <c r="F310" s="9">
        <f>IF('De la BASE'!F306&gt;0,'De la BASE'!F306,'De la BASE'!F306+0.001)</f>
        <v>87.4098808</v>
      </c>
      <c r="G310" s="15">
        <v>24139</v>
      </c>
    </row>
    <row r="311" spans="1:7" ht="12.75">
      <c r="A311" s="30" t="str">
        <f>'De la BASE'!A307</f>
        <v>307</v>
      </c>
      <c r="B311" s="30">
        <f>'De la BASE'!B307</f>
        <v>10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3.436849</v>
      </c>
      <c r="F311" s="9">
        <f>IF('De la BASE'!F307&gt;0,'De la BASE'!F307,'De la BASE'!F307+0.001)</f>
        <v>24.93684905568633</v>
      </c>
      <c r="G311" s="15">
        <v>24167</v>
      </c>
    </row>
    <row r="312" spans="1:7" ht="12.75">
      <c r="A312" s="30" t="str">
        <f>'De la BASE'!A308</f>
        <v>307</v>
      </c>
      <c r="B312" s="30">
        <f>'De la BASE'!B308</f>
        <v>10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7.6499535</v>
      </c>
      <c r="F312" s="9">
        <f>IF('De la BASE'!F308&gt;0,'De la BASE'!F308,'De la BASE'!F308+0.001)</f>
        <v>68.84995337989194</v>
      </c>
      <c r="G312" s="15">
        <v>24198</v>
      </c>
    </row>
    <row r="313" spans="1:7" ht="12.75">
      <c r="A313" s="30" t="str">
        <f>'De la BASE'!A309</f>
        <v>307</v>
      </c>
      <c r="B313" s="30">
        <f>'De la BASE'!B309</f>
        <v>10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3.92784</v>
      </c>
      <c r="F313" s="9">
        <f>IF('De la BASE'!F309&gt;0,'De la BASE'!F309,'De la BASE'!F309+0.001)</f>
        <v>19.62784006744206</v>
      </c>
      <c r="G313" s="15">
        <v>24228</v>
      </c>
    </row>
    <row r="314" spans="1:7" ht="12.75">
      <c r="A314" s="30" t="str">
        <f>'De la BASE'!A310</f>
        <v>307</v>
      </c>
      <c r="B314" s="30">
        <f>'De la BASE'!B310</f>
        <v>10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2.6766096</v>
      </c>
      <c r="F314" s="9">
        <f>IF('De la BASE'!F310&gt;0,'De la BASE'!F310,'De la BASE'!F310+0.001)</f>
        <v>14.176609573627225</v>
      </c>
      <c r="G314" s="15">
        <v>24259</v>
      </c>
    </row>
    <row r="315" spans="1:7" ht="12.75">
      <c r="A315" s="30" t="str">
        <f>'De la BASE'!A311</f>
        <v>307</v>
      </c>
      <c r="B315" s="30">
        <f>'De la BASE'!B311</f>
        <v>10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1.8432318</v>
      </c>
      <c r="F315" s="9">
        <f>IF('De la BASE'!F311&gt;0,'De la BASE'!F311,'De la BASE'!F311+0.001)</f>
        <v>6.643231788279778</v>
      </c>
      <c r="G315" s="15">
        <v>24289</v>
      </c>
    </row>
    <row r="316" spans="1:7" ht="12.75">
      <c r="A316" s="30" t="str">
        <f>'De la BASE'!A312</f>
        <v>307</v>
      </c>
      <c r="B316" s="30">
        <f>'De la BASE'!B312</f>
        <v>10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0.9186372</v>
      </c>
      <c r="F316" s="9">
        <f>IF('De la BASE'!F312&gt;0,'De la BASE'!F312,'De la BASE'!F312+0.001)</f>
        <v>5.4186371548369126</v>
      </c>
      <c r="G316" s="15">
        <v>24320</v>
      </c>
    </row>
    <row r="317" spans="1:7" ht="12.75">
      <c r="A317" s="30" t="str">
        <f>'De la BASE'!A313</f>
        <v>307</v>
      </c>
      <c r="B317" s="30">
        <f>'De la BASE'!B313</f>
        <v>10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0.5538804</v>
      </c>
      <c r="F317" s="9">
        <f>IF('De la BASE'!F313&gt;0,'De la BASE'!F313,'De la BASE'!F313+0.001)</f>
        <v>3.65388039232802</v>
      </c>
      <c r="G317" s="15">
        <v>24351</v>
      </c>
    </row>
    <row r="318" spans="1:7" ht="12.75">
      <c r="A318" s="30" t="str">
        <f>'De la BASE'!A314</f>
        <v>307</v>
      </c>
      <c r="B318" s="30">
        <f>'De la BASE'!B314</f>
        <v>10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5.0874916</v>
      </c>
      <c r="F318" s="9">
        <f>IF('De la BASE'!F314&gt;0,'De la BASE'!F314,'De la BASE'!F314+0.001)</f>
        <v>15.087491648732147</v>
      </c>
      <c r="G318" s="15">
        <v>24381</v>
      </c>
    </row>
    <row r="319" spans="1:7" ht="12.75">
      <c r="A319" s="30" t="str">
        <f>'De la BASE'!A315</f>
        <v>307</v>
      </c>
      <c r="B319" s="30">
        <f>'De la BASE'!B315</f>
        <v>10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3.1910991</v>
      </c>
      <c r="F319" s="9">
        <f>IF('De la BASE'!F315&gt;0,'De la BASE'!F315,'De la BASE'!F315+0.001)</f>
        <v>39.4910990080176</v>
      </c>
      <c r="G319" s="15">
        <v>24412</v>
      </c>
    </row>
    <row r="320" spans="1:7" ht="12.75">
      <c r="A320" s="30" t="str">
        <f>'De la BASE'!A316</f>
        <v>307</v>
      </c>
      <c r="B320" s="30">
        <f>'De la BASE'!B316</f>
        <v>10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1.1931777</v>
      </c>
      <c r="F320" s="9">
        <f>IF('De la BASE'!F316&gt;0,'De la BASE'!F316,'De la BASE'!F316+0.001)</f>
        <v>17.893177661192556</v>
      </c>
      <c r="G320" s="15">
        <v>24442</v>
      </c>
    </row>
    <row r="321" spans="1:7" ht="12.75">
      <c r="A321" s="30" t="str">
        <f>'De la BASE'!A317</f>
        <v>307</v>
      </c>
      <c r="B321" s="30">
        <f>'De la BASE'!B317</f>
        <v>10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1.75967</v>
      </c>
      <c r="F321" s="9">
        <f>IF('De la BASE'!F317&gt;0,'De la BASE'!F317,'De la BASE'!F317+0.001)</f>
        <v>18.659669963804735</v>
      </c>
      <c r="G321" s="15">
        <v>24473</v>
      </c>
    </row>
    <row r="322" spans="1:7" ht="12.75">
      <c r="A322" s="30" t="str">
        <f>'De la BASE'!A318</f>
        <v>307</v>
      </c>
      <c r="B322" s="30">
        <f>'De la BASE'!B318</f>
        <v>10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2.3721625</v>
      </c>
      <c r="F322" s="9">
        <f>IF('De la BASE'!F318&gt;0,'De la BASE'!F318,'De la BASE'!F318+0.001)</f>
        <v>20.272162500000004</v>
      </c>
      <c r="G322" s="15">
        <v>24504</v>
      </c>
    </row>
    <row r="323" spans="1:7" ht="12.75">
      <c r="A323" s="30" t="str">
        <f>'De la BASE'!A319</f>
        <v>307</v>
      </c>
      <c r="B323" s="30">
        <f>'De la BASE'!B319</f>
        <v>10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1.9718811</v>
      </c>
      <c r="F323" s="9">
        <f>IF('De la BASE'!F319&gt;0,'De la BASE'!F319,'De la BASE'!F319+0.001)</f>
        <v>23.371880980687468</v>
      </c>
      <c r="G323" s="15">
        <v>24532</v>
      </c>
    </row>
    <row r="324" spans="1:7" ht="12.75">
      <c r="A324" s="30" t="str">
        <f>'De la BASE'!A320</f>
        <v>307</v>
      </c>
      <c r="B324" s="30">
        <f>'De la BASE'!B320</f>
        <v>10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1.8859428</v>
      </c>
      <c r="F324" s="9">
        <f>IF('De la BASE'!F320&gt;0,'De la BASE'!F320,'De la BASE'!F320+0.001)</f>
        <v>14.785942799999992</v>
      </c>
      <c r="G324" s="15">
        <v>24563</v>
      </c>
    </row>
    <row r="325" spans="1:7" ht="12.75">
      <c r="A325" s="30" t="str">
        <f>'De la BASE'!A321</f>
        <v>307</v>
      </c>
      <c r="B325" s="30">
        <f>'De la BASE'!B321</f>
        <v>10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1.533314</v>
      </c>
      <c r="F325" s="9">
        <f>IF('De la BASE'!F321&gt;0,'De la BASE'!F321,'De la BASE'!F321+0.001)</f>
        <v>21.233314149381066</v>
      </c>
      <c r="G325" s="15">
        <v>24593</v>
      </c>
    </row>
    <row r="326" spans="1:7" ht="12.75">
      <c r="A326" s="30" t="str">
        <f>'De la BASE'!A322</f>
        <v>307</v>
      </c>
      <c r="B326" s="30">
        <f>'De la BASE'!B322</f>
        <v>10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1.657819</v>
      </c>
      <c r="F326" s="9">
        <f>IF('De la BASE'!F322&gt;0,'De la BASE'!F322,'De la BASE'!F322+0.001)</f>
        <v>6.9578190000000015</v>
      </c>
      <c r="G326" s="15">
        <v>24624</v>
      </c>
    </row>
    <row r="327" spans="1:7" ht="12.75">
      <c r="A327" s="30" t="str">
        <f>'De la BASE'!A323</f>
        <v>307</v>
      </c>
      <c r="B327" s="30">
        <f>'De la BASE'!B323</f>
        <v>10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0.859215</v>
      </c>
      <c r="F327" s="9">
        <f>IF('De la BASE'!F323&gt;0,'De la BASE'!F323,'De la BASE'!F323+0.001)</f>
        <v>6.359214959271691</v>
      </c>
      <c r="G327" s="15">
        <v>24654</v>
      </c>
    </row>
    <row r="328" spans="1:7" ht="12.75">
      <c r="A328" s="30" t="str">
        <f>'De la BASE'!A324</f>
        <v>307</v>
      </c>
      <c r="B328" s="30">
        <f>'De la BASE'!B324</f>
        <v>10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0.2514864</v>
      </c>
      <c r="F328" s="9">
        <f>IF('De la BASE'!F324&gt;0,'De la BASE'!F324,'De la BASE'!F324+0.001)</f>
        <v>6.051486370357315</v>
      </c>
      <c r="G328" s="15">
        <v>24685</v>
      </c>
    </row>
    <row r="329" spans="1:7" ht="12.75">
      <c r="A329" s="30" t="str">
        <f>'De la BASE'!A325</f>
        <v>307</v>
      </c>
      <c r="B329" s="30">
        <f>'De la BASE'!B325</f>
        <v>10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0.343995</v>
      </c>
      <c r="F329" s="9">
        <f>IF('De la BASE'!F325&gt;0,'De la BASE'!F325,'De la BASE'!F325+0.001)</f>
        <v>2.6439949889390215</v>
      </c>
      <c r="G329" s="15">
        <v>24716</v>
      </c>
    </row>
    <row r="330" spans="1:7" ht="12.75">
      <c r="A330" s="30" t="str">
        <f>'De la BASE'!A326</f>
        <v>307</v>
      </c>
      <c r="B330" s="30">
        <f>'De la BASE'!B326</f>
        <v>10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1.0810235</v>
      </c>
      <c r="F330" s="9">
        <f>IF('De la BASE'!F326&gt;0,'De la BASE'!F326,'De la BASE'!F326+0.001)</f>
        <v>4.1810234999999984</v>
      </c>
      <c r="G330" s="15">
        <v>24746</v>
      </c>
    </row>
    <row r="331" spans="1:7" ht="12.75">
      <c r="A331" s="30" t="str">
        <f>'De la BASE'!A327</f>
        <v>307</v>
      </c>
      <c r="B331" s="30">
        <f>'De la BASE'!B327</f>
        <v>10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7.425243</v>
      </c>
      <c r="F331" s="9">
        <f>IF('De la BASE'!F327&gt;0,'De la BASE'!F327,'De la BASE'!F327+0.001)</f>
        <v>44.325243</v>
      </c>
      <c r="G331" s="15">
        <v>24777</v>
      </c>
    </row>
    <row r="332" spans="1:7" ht="12.75">
      <c r="A332" s="30" t="str">
        <f>'De la BASE'!A328</f>
        <v>307</v>
      </c>
      <c r="B332" s="30">
        <f>'De la BASE'!B328</f>
        <v>10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1.3511603</v>
      </c>
      <c r="F332" s="9">
        <f>IF('De la BASE'!F328&gt;0,'De la BASE'!F328,'De la BASE'!F328+0.001)</f>
        <v>13.351160300000007</v>
      </c>
      <c r="G332" s="15">
        <v>24807</v>
      </c>
    </row>
    <row r="333" spans="1:7" ht="12.75">
      <c r="A333" s="30" t="str">
        <f>'De la BASE'!A329</f>
        <v>307</v>
      </c>
      <c r="B333" s="30">
        <f>'De la BASE'!B329</f>
        <v>10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0.9121399</v>
      </c>
      <c r="F333" s="9">
        <f>IF('De la BASE'!F329&gt;0,'De la BASE'!F329,'De la BASE'!F329+0.001)</f>
        <v>8.112139881120083</v>
      </c>
      <c r="G333" s="15">
        <v>24838</v>
      </c>
    </row>
    <row r="334" spans="1:7" ht="12.75">
      <c r="A334" s="30" t="str">
        <f>'De la BASE'!A330</f>
        <v>307</v>
      </c>
      <c r="B334" s="30">
        <f>'De la BASE'!B330</f>
        <v>10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1.4910588</v>
      </c>
      <c r="F334" s="9">
        <f>IF('De la BASE'!F330&gt;0,'De la BASE'!F330,'De la BASE'!F330+0.001)</f>
        <v>30.291058855519807</v>
      </c>
      <c r="G334" s="15">
        <v>24869</v>
      </c>
    </row>
    <row r="335" spans="1:7" ht="12.75">
      <c r="A335" s="30" t="str">
        <f>'De la BASE'!A331</f>
        <v>307</v>
      </c>
      <c r="B335" s="30">
        <f>'De la BASE'!B331</f>
        <v>10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1.8913968</v>
      </c>
      <c r="F335" s="9">
        <f>IF('De la BASE'!F331&gt;0,'De la BASE'!F331,'De la BASE'!F331+0.001)</f>
        <v>18.791396837634835</v>
      </c>
      <c r="G335" s="15">
        <v>24898</v>
      </c>
    </row>
    <row r="336" spans="1:7" ht="12.75">
      <c r="A336" s="30" t="str">
        <f>'De la BASE'!A332</f>
        <v>307</v>
      </c>
      <c r="B336" s="30">
        <f>'De la BASE'!B332</f>
        <v>10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2.2539072</v>
      </c>
      <c r="F336" s="9">
        <f>IF('De la BASE'!F332&gt;0,'De la BASE'!F332,'De la BASE'!F332+0.001)</f>
        <v>31.95390720000001</v>
      </c>
      <c r="G336" s="15">
        <v>24929</v>
      </c>
    </row>
    <row r="337" spans="1:7" ht="12.75">
      <c r="A337" s="30" t="str">
        <f>'De la BASE'!A333</f>
        <v>307</v>
      </c>
      <c r="B337" s="30">
        <f>'De la BASE'!B333</f>
        <v>10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2.0481883</v>
      </c>
      <c r="F337" s="9">
        <f>IF('De la BASE'!F333&gt;0,'De la BASE'!F333,'De la BASE'!F333+0.001)</f>
        <v>25.048188389877314</v>
      </c>
      <c r="G337" s="15">
        <v>24959</v>
      </c>
    </row>
    <row r="338" spans="1:7" ht="12.75">
      <c r="A338" s="30" t="str">
        <f>'De la BASE'!A334</f>
        <v>307</v>
      </c>
      <c r="B338" s="30">
        <f>'De la BASE'!B334</f>
        <v>10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1.7537088</v>
      </c>
      <c r="F338" s="9">
        <f>IF('De la BASE'!F334&gt;0,'De la BASE'!F334,'De la BASE'!F334+0.001)</f>
        <v>7.453708786683367</v>
      </c>
      <c r="G338" s="15">
        <v>24990</v>
      </c>
    </row>
    <row r="339" spans="1:7" ht="12.75">
      <c r="A339" s="30" t="str">
        <f>'De la BASE'!A335</f>
        <v>307</v>
      </c>
      <c r="B339" s="30">
        <f>'De la BASE'!B335</f>
        <v>10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0.8059173</v>
      </c>
      <c r="F339" s="9">
        <f>IF('De la BASE'!F335&gt;0,'De la BASE'!F335,'De la BASE'!F335+0.001)</f>
        <v>6.2059172865471535</v>
      </c>
      <c r="G339" s="15">
        <v>25020</v>
      </c>
    </row>
    <row r="340" spans="1:7" ht="12.75">
      <c r="A340" s="30" t="str">
        <f>'De la BASE'!A336</f>
        <v>307</v>
      </c>
      <c r="B340" s="30">
        <f>'De la BASE'!B336</f>
        <v>10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0.135897</v>
      </c>
      <c r="F340" s="9">
        <f>IF('De la BASE'!F336&gt;0,'De la BASE'!F336,'De la BASE'!F336+0.001)</f>
        <v>7.035897017566673</v>
      </c>
      <c r="G340" s="15">
        <v>25051</v>
      </c>
    </row>
    <row r="341" spans="1:7" ht="12.75">
      <c r="A341" s="30" t="str">
        <f>'De la BASE'!A337</f>
        <v>307</v>
      </c>
      <c r="B341" s="30">
        <f>'De la BASE'!B337</f>
        <v>10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0.1765176</v>
      </c>
      <c r="F341" s="9">
        <f>IF('De la BASE'!F337&gt;0,'De la BASE'!F337,'De la BASE'!F337+0.001)</f>
        <v>6.476517599999998</v>
      </c>
      <c r="G341" s="15">
        <v>25082</v>
      </c>
    </row>
    <row r="342" spans="1:7" ht="12.75">
      <c r="A342" s="30" t="str">
        <f>'De la BASE'!A338</f>
        <v>307</v>
      </c>
      <c r="B342" s="30">
        <f>'De la BASE'!B338</f>
        <v>10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0.3683693</v>
      </c>
      <c r="F342" s="9">
        <f>IF('De la BASE'!F338&gt;0,'De la BASE'!F338,'De la BASE'!F338+0.001)</f>
        <v>2.1683693000000015</v>
      </c>
      <c r="G342" s="15">
        <v>25112</v>
      </c>
    </row>
    <row r="343" spans="1:7" ht="12.75">
      <c r="A343" s="30" t="str">
        <f>'De la BASE'!A339</f>
        <v>307</v>
      </c>
      <c r="B343" s="30">
        <f>'De la BASE'!B339</f>
        <v>10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0.7774515</v>
      </c>
      <c r="F343" s="9">
        <f>IF('De la BASE'!F339&gt;0,'De la BASE'!F339,'De la BASE'!F339+0.001)</f>
        <v>5.8774515264263245</v>
      </c>
      <c r="G343" s="15">
        <v>25143</v>
      </c>
    </row>
    <row r="344" spans="1:7" ht="12.75">
      <c r="A344" s="30" t="str">
        <f>'De la BASE'!A340</f>
        <v>307</v>
      </c>
      <c r="B344" s="30">
        <f>'De la BASE'!B340</f>
        <v>10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4.481946</v>
      </c>
      <c r="F344" s="9">
        <f>IF('De la BASE'!F340&gt;0,'De la BASE'!F340,'De la BASE'!F340+0.001)</f>
        <v>23.781946000000016</v>
      </c>
      <c r="G344" s="15">
        <v>25173</v>
      </c>
    </row>
    <row r="345" spans="1:7" ht="12.75">
      <c r="A345" s="30" t="str">
        <f>'De la BASE'!A341</f>
        <v>307</v>
      </c>
      <c r="B345" s="30">
        <f>'De la BASE'!B341</f>
        <v>10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1.3397774</v>
      </c>
      <c r="F345" s="9">
        <f>IF('De la BASE'!F341&gt;0,'De la BASE'!F341,'De la BASE'!F341+0.001)</f>
        <v>32.03977746711834</v>
      </c>
      <c r="G345" s="15">
        <v>25204</v>
      </c>
    </row>
    <row r="346" spans="1:7" ht="12.75">
      <c r="A346" s="30" t="str">
        <f>'De la BASE'!A342</f>
        <v>307</v>
      </c>
      <c r="B346" s="30">
        <f>'De la BASE'!B342</f>
        <v>10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0.9959688</v>
      </c>
      <c r="F346" s="9">
        <f>IF('De la BASE'!F342&gt;0,'De la BASE'!F342,'De la BASE'!F342+0.001)</f>
        <v>15.629968965159796</v>
      </c>
      <c r="G346" s="15">
        <v>25235</v>
      </c>
    </row>
    <row r="347" spans="1:7" ht="12.75">
      <c r="A347" s="30" t="str">
        <f>'De la BASE'!A343</f>
        <v>307</v>
      </c>
      <c r="B347" s="30">
        <f>'De la BASE'!B343</f>
        <v>10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2.090745</v>
      </c>
      <c r="F347" s="9">
        <f>IF('De la BASE'!F343&gt;0,'De la BASE'!F343,'De la BASE'!F343+0.001)</f>
        <v>125.79074421343222</v>
      </c>
      <c r="G347" s="15">
        <v>25263</v>
      </c>
    </row>
    <row r="348" spans="1:7" ht="12.75">
      <c r="A348" s="30" t="str">
        <f>'De la BASE'!A344</f>
        <v>307</v>
      </c>
      <c r="B348" s="30">
        <f>'De la BASE'!B344</f>
        <v>10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2.2949586</v>
      </c>
      <c r="F348" s="9">
        <f>IF('De la BASE'!F344&gt;0,'De la BASE'!F344,'De la BASE'!F344+0.001)</f>
        <v>56.29495837049105</v>
      </c>
      <c r="G348" s="15">
        <v>25294</v>
      </c>
    </row>
    <row r="349" spans="1:7" ht="12.75">
      <c r="A349" s="30" t="str">
        <f>'De la BASE'!A345</f>
        <v>307</v>
      </c>
      <c r="B349" s="30">
        <f>'De la BASE'!B345</f>
        <v>10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2.7018453</v>
      </c>
      <c r="F349" s="9">
        <f>IF('De la BASE'!F345&gt;0,'De la BASE'!F345,'De la BASE'!F345+0.001)</f>
        <v>61.60184540632679</v>
      </c>
      <c r="G349" s="15">
        <v>25324</v>
      </c>
    </row>
    <row r="350" spans="1:7" ht="12.75">
      <c r="A350" s="30" t="str">
        <f>'De la BASE'!A346</f>
        <v>307</v>
      </c>
      <c r="B350" s="30">
        <f>'De la BASE'!B346</f>
        <v>10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2.5371764</v>
      </c>
      <c r="F350" s="9">
        <f>IF('De la BASE'!F346&gt;0,'De la BASE'!F346,'De la BASE'!F346+0.001)</f>
        <v>18.737176399999985</v>
      </c>
      <c r="G350" s="15">
        <v>25355</v>
      </c>
    </row>
    <row r="351" spans="1:7" ht="12.75">
      <c r="A351" s="30" t="str">
        <f>'De la BASE'!A347</f>
        <v>307</v>
      </c>
      <c r="B351" s="30">
        <f>'De la BASE'!B347</f>
        <v>10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1.9102792</v>
      </c>
      <c r="F351" s="9">
        <f>IF('De la BASE'!F347&gt;0,'De la BASE'!F347,'De la BASE'!F347+0.001)</f>
        <v>9.010279182901403</v>
      </c>
      <c r="G351" s="15">
        <v>25385</v>
      </c>
    </row>
    <row r="352" spans="1:7" ht="12.75">
      <c r="A352" s="30" t="str">
        <f>'De la BASE'!A348</f>
        <v>307</v>
      </c>
      <c r="B352" s="30">
        <f>'De la BASE'!B348</f>
        <v>10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1.019567</v>
      </c>
      <c r="F352" s="9">
        <f>IF('De la BASE'!F348&gt;0,'De la BASE'!F348,'De la BASE'!F348+0.001)</f>
        <v>6.119566987120709</v>
      </c>
      <c r="G352" s="15">
        <v>25416</v>
      </c>
    </row>
    <row r="353" spans="1:7" ht="12.75">
      <c r="A353" s="30" t="str">
        <f>'De la BASE'!A349</f>
        <v>307</v>
      </c>
      <c r="B353" s="30">
        <f>'De la BASE'!B349</f>
        <v>10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1.8477674</v>
      </c>
      <c r="F353" s="9">
        <f>IF('De la BASE'!F349&gt;0,'De la BASE'!F349,'De la BASE'!F349+0.001)</f>
        <v>10.847767422190145</v>
      </c>
      <c r="G353" s="15">
        <v>25447</v>
      </c>
    </row>
    <row r="354" spans="1:7" ht="12.75">
      <c r="A354" s="30" t="str">
        <f>'De la BASE'!A350</f>
        <v>307</v>
      </c>
      <c r="B354" s="30">
        <f>'De la BASE'!B350</f>
        <v>10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1.0600325</v>
      </c>
      <c r="F354" s="9">
        <f>IF('De la BASE'!F350&gt;0,'De la BASE'!F350,'De la BASE'!F350+0.001)</f>
        <v>4.9600325000000005</v>
      </c>
      <c r="G354" s="15">
        <v>25477</v>
      </c>
    </row>
    <row r="355" spans="1:7" ht="12.75">
      <c r="A355" s="30" t="str">
        <f>'De la BASE'!A351</f>
        <v>307</v>
      </c>
      <c r="B355" s="30">
        <f>'De la BASE'!B351</f>
        <v>10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1.3376059</v>
      </c>
      <c r="F355" s="9">
        <f>IF('De la BASE'!F351&gt;0,'De la BASE'!F351,'De la BASE'!F351+0.001)</f>
        <v>10.837605900000003</v>
      </c>
      <c r="G355" s="15">
        <v>25508</v>
      </c>
    </row>
    <row r="356" spans="1:7" ht="12.75">
      <c r="A356" s="30" t="str">
        <f>'De la BASE'!A352</f>
        <v>307</v>
      </c>
      <c r="B356" s="30">
        <f>'De la BASE'!B352</f>
        <v>10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0.1840644</v>
      </c>
      <c r="F356" s="9">
        <f>IF('De la BASE'!F352&gt;0,'De la BASE'!F352,'De la BASE'!F352+0.001)</f>
        <v>11.684064399999986</v>
      </c>
      <c r="G356" s="15">
        <v>25538</v>
      </c>
    </row>
    <row r="357" spans="1:7" ht="12.75">
      <c r="A357" s="30" t="str">
        <f>'De la BASE'!A353</f>
        <v>307</v>
      </c>
      <c r="B357" s="30">
        <f>'De la BASE'!B353</f>
        <v>10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5.8393764</v>
      </c>
      <c r="F357" s="9">
        <f>IF('De la BASE'!F353&gt;0,'De la BASE'!F353,'De la BASE'!F353+0.001)</f>
        <v>97.93937620007641</v>
      </c>
      <c r="G357" s="15">
        <v>25569</v>
      </c>
    </row>
    <row r="358" spans="1:7" ht="12.75">
      <c r="A358" s="30" t="str">
        <f>'De la BASE'!A354</f>
        <v>307</v>
      </c>
      <c r="B358" s="30">
        <f>'De la BASE'!B354</f>
        <v>10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2.556477</v>
      </c>
      <c r="F358" s="9">
        <f>IF('De la BASE'!F354&gt;0,'De la BASE'!F354,'De la BASE'!F354+0.001)</f>
        <v>25.356477055569922</v>
      </c>
      <c r="G358" s="15">
        <v>25600</v>
      </c>
    </row>
    <row r="359" spans="1:7" ht="12.75">
      <c r="A359" s="30" t="str">
        <f>'De la BASE'!A355</f>
        <v>307</v>
      </c>
      <c r="B359" s="30">
        <f>'De la BASE'!B355</f>
        <v>10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2.1875175</v>
      </c>
      <c r="F359" s="9">
        <f>IF('De la BASE'!F355&gt;0,'De la BASE'!F355,'De la BASE'!F355+0.001)</f>
        <v>19.38751746199667</v>
      </c>
      <c r="G359" s="15">
        <v>25628</v>
      </c>
    </row>
    <row r="360" spans="1:7" ht="12.75">
      <c r="A360" s="30" t="str">
        <f>'De la BASE'!A356</f>
        <v>307</v>
      </c>
      <c r="B360" s="30">
        <f>'De la BASE'!B356</f>
        <v>10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1.3991406</v>
      </c>
      <c r="F360" s="9">
        <f>IF('De la BASE'!F356&gt;0,'De la BASE'!F356,'De la BASE'!F356+0.001)</f>
        <v>18.99914056375274</v>
      </c>
      <c r="G360" s="15">
        <v>25659</v>
      </c>
    </row>
    <row r="361" spans="1:7" ht="12.75">
      <c r="A361" s="30" t="str">
        <f>'De la BASE'!A357</f>
        <v>307</v>
      </c>
      <c r="B361" s="30">
        <f>'De la BASE'!B357</f>
        <v>10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1.2710141</v>
      </c>
      <c r="F361" s="9">
        <f>IF('De la BASE'!F357&gt;0,'De la BASE'!F357,'De la BASE'!F357+0.001)</f>
        <v>20.57101410000001</v>
      </c>
      <c r="G361" s="15">
        <v>25689</v>
      </c>
    </row>
    <row r="362" spans="1:7" ht="12.75">
      <c r="A362" s="30" t="str">
        <f>'De la BASE'!A358</f>
        <v>307</v>
      </c>
      <c r="B362" s="30">
        <f>'De la BASE'!B358</f>
        <v>10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1.0078315</v>
      </c>
      <c r="F362" s="9">
        <f>IF('De la BASE'!F358&gt;0,'De la BASE'!F358,'De la BASE'!F358+0.001)</f>
        <v>10.0078315378002</v>
      </c>
      <c r="G362" s="15">
        <v>25720</v>
      </c>
    </row>
    <row r="363" spans="1:7" ht="12.75">
      <c r="A363" s="30" t="str">
        <f>'De la BASE'!A359</f>
        <v>307</v>
      </c>
      <c r="B363" s="30">
        <f>'De la BASE'!B359</f>
        <v>10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0.6610568</v>
      </c>
      <c r="F363" s="9">
        <f>IF('De la BASE'!F359&gt;0,'De la BASE'!F359,'De la BASE'!F359+0.001)</f>
        <v>5.761056811927764</v>
      </c>
      <c r="G363" s="15">
        <v>25750</v>
      </c>
    </row>
    <row r="364" spans="1:7" ht="12.75">
      <c r="A364" s="30" t="str">
        <f>'De la BASE'!A360</f>
        <v>307</v>
      </c>
      <c r="B364" s="30">
        <f>'De la BASE'!B360</f>
        <v>10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0.1362414</v>
      </c>
      <c r="F364" s="9">
        <f>IF('De la BASE'!F360&gt;0,'De la BASE'!F360,'De la BASE'!F360+0.001)</f>
        <v>6.436241400000003</v>
      </c>
      <c r="G364" s="15">
        <v>25781</v>
      </c>
    </row>
    <row r="365" spans="1:7" ht="12.75">
      <c r="A365" s="30" t="str">
        <f>'De la BASE'!A361</f>
        <v>307</v>
      </c>
      <c r="B365" s="30">
        <f>'De la BASE'!B361</f>
        <v>10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0.2063375</v>
      </c>
      <c r="F365" s="9">
        <f>IF('De la BASE'!F361&gt;0,'De la BASE'!F361,'De la BASE'!F361+0.001)</f>
        <v>3.101337492409635</v>
      </c>
      <c r="G365" s="15">
        <v>25812</v>
      </c>
    </row>
    <row r="366" spans="1:7" ht="12.75">
      <c r="A366" s="30" t="str">
        <f>'De la BASE'!A362</f>
        <v>307</v>
      </c>
      <c r="B366" s="30">
        <f>'De la BASE'!B362</f>
        <v>10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0.1379508</v>
      </c>
      <c r="F366" s="9">
        <f>IF('De la BASE'!F362&gt;0,'De la BASE'!F362,'De la BASE'!F362+0.001)</f>
        <v>2.1029508104145003</v>
      </c>
      <c r="G366" s="15">
        <v>25842</v>
      </c>
    </row>
    <row r="367" spans="1:7" ht="12.75">
      <c r="A367" s="30" t="str">
        <f>'De la BASE'!A363</f>
        <v>307</v>
      </c>
      <c r="B367" s="30">
        <f>'De la BASE'!B363</f>
        <v>10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1.8966272</v>
      </c>
      <c r="F367" s="9">
        <f>IF('De la BASE'!F363&gt;0,'De la BASE'!F363,'De la BASE'!F363+0.001)</f>
        <v>7.896627187951026</v>
      </c>
      <c r="G367" s="15">
        <v>25873</v>
      </c>
    </row>
    <row r="368" spans="1:7" ht="12.75">
      <c r="A368" s="30" t="str">
        <f>'De la BASE'!A364</f>
        <v>307</v>
      </c>
      <c r="B368" s="30">
        <f>'De la BASE'!B364</f>
        <v>10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0.5531346</v>
      </c>
      <c r="F368" s="9">
        <f>IF('De la BASE'!F364&gt;0,'De la BASE'!F364,'De la BASE'!F364+0.001)</f>
        <v>4.053134600000001</v>
      </c>
      <c r="G368" s="15">
        <v>25903</v>
      </c>
    </row>
    <row r="369" spans="1:7" ht="12.75">
      <c r="A369" s="30" t="str">
        <f>'De la BASE'!A365</f>
        <v>307</v>
      </c>
      <c r="B369" s="30">
        <f>'De la BASE'!B365</f>
        <v>10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0.8470806</v>
      </c>
      <c r="F369" s="9">
        <f>IF('De la BASE'!F365&gt;0,'De la BASE'!F365,'De la BASE'!F365+0.001)</f>
        <v>9.961080600000004</v>
      </c>
      <c r="G369" s="15">
        <v>25934</v>
      </c>
    </row>
    <row r="370" spans="1:7" ht="12.75">
      <c r="A370" s="30" t="str">
        <f>'De la BASE'!A366</f>
        <v>307</v>
      </c>
      <c r="B370" s="30">
        <f>'De la BASE'!B366</f>
        <v>10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0.7445568</v>
      </c>
      <c r="F370" s="9">
        <f>IF('De la BASE'!F366&gt;0,'De la BASE'!F366,'De la BASE'!F366+0.001)</f>
        <v>8.544556800000004</v>
      </c>
      <c r="G370" s="15">
        <v>25965</v>
      </c>
    </row>
    <row r="371" spans="1:7" ht="12.75">
      <c r="A371" s="30" t="str">
        <f>'De la BASE'!A367</f>
        <v>307</v>
      </c>
      <c r="B371" s="30">
        <f>'De la BASE'!B367</f>
        <v>10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0.7402003</v>
      </c>
      <c r="F371" s="9">
        <f>IF('De la BASE'!F367&gt;0,'De la BASE'!F367,'De la BASE'!F367+0.001)</f>
        <v>14.440200299999997</v>
      </c>
      <c r="G371" s="15">
        <v>25993</v>
      </c>
    </row>
    <row r="372" spans="1:7" ht="12.75">
      <c r="A372" s="30" t="str">
        <f>'De la BASE'!A368</f>
        <v>307</v>
      </c>
      <c r="B372" s="30">
        <f>'De la BASE'!B368</f>
        <v>10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0.2830519</v>
      </c>
      <c r="F372" s="9">
        <f>IF('De la BASE'!F368&gt;0,'De la BASE'!F368,'De la BASE'!F368+0.001)</f>
        <v>39.083051810501125</v>
      </c>
      <c r="G372" s="15">
        <v>26024</v>
      </c>
    </row>
    <row r="373" spans="1:7" ht="12.75">
      <c r="A373" s="30" t="str">
        <f>'De la BASE'!A369</f>
        <v>307</v>
      </c>
      <c r="B373" s="30">
        <f>'De la BASE'!B369</f>
        <v>10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1.5938277</v>
      </c>
      <c r="F373" s="9">
        <f>IF('De la BASE'!F369&gt;0,'De la BASE'!F369,'De la BASE'!F369+0.001)</f>
        <v>55.29382757871881</v>
      </c>
      <c r="G373" s="15">
        <v>26054</v>
      </c>
    </row>
    <row r="374" spans="1:7" ht="12.75">
      <c r="A374" s="30" t="str">
        <f>'De la BASE'!A370</f>
        <v>307</v>
      </c>
      <c r="B374" s="30">
        <f>'De la BASE'!B370</f>
        <v>10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0.9493632</v>
      </c>
      <c r="F374" s="9">
        <f>IF('De la BASE'!F370&gt;0,'De la BASE'!F370,'De la BASE'!F370+0.001)</f>
        <v>29.44936312927206</v>
      </c>
      <c r="G374" s="15">
        <v>26085</v>
      </c>
    </row>
    <row r="375" spans="1:7" ht="12.75">
      <c r="A375" s="30" t="str">
        <f>'De la BASE'!A371</f>
        <v>307</v>
      </c>
      <c r="B375" s="30">
        <f>'De la BASE'!B371</f>
        <v>10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2.0105081</v>
      </c>
      <c r="F375" s="9">
        <f>IF('De la BASE'!F371&gt;0,'De la BASE'!F371,'De la BASE'!F371+0.001)</f>
        <v>7.010508086778844</v>
      </c>
      <c r="G375" s="15">
        <v>26115</v>
      </c>
    </row>
    <row r="376" spans="1:7" ht="12.75">
      <c r="A376" s="30" t="str">
        <f>'De la BASE'!A372</f>
        <v>307</v>
      </c>
      <c r="B376" s="30">
        <f>'De la BASE'!B372</f>
        <v>10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0.9441824</v>
      </c>
      <c r="F376" s="9">
        <f>IF('De la BASE'!F372&gt;0,'De la BASE'!F372,'De la BASE'!F372+0.001)</f>
        <v>6.944182399999997</v>
      </c>
      <c r="G376" s="15">
        <v>26146</v>
      </c>
    </row>
    <row r="377" spans="1:7" ht="12.75">
      <c r="A377" s="30" t="str">
        <f>'De la BASE'!A373</f>
        <v>307</v>
      </c>
      <c r="B377" s="30">
        <f>'De la BASE'!B373</f>
        <v>10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0.4975135</v>
      </c>
      <c r="F377" s="9">
        <f>IF('De la BASE'!F373&gt;0,'De la BASE'!F373,'De la BASE'!F373+0.001)</f>
        <v>5.597513500000001</v>
      </c>
      <c r="G377" s="15">
        <v>26177</v>
      </c>
    </row>
    <row r="378" spans="1:7" ht="12.75">
      <c r="A378" s="30" t="str">
        <f>'De la BASE'!A374</f>
        <v>307</v>
      </c>
      <c r="B378" s="30">
        <f>'De la BASE'!B374</f>
        <v>10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0.4647468</v>
      </c>
      <c r="F378" s="9">
        <f>IF('De la BASE'!F374&gt;0,'De la BASE'!F374,'De la BASE'!F374+0.001)</f>
        <v>4.164746818376783</v>
      </c>
      <c r="G378" s="15">
        <v>26207</v>
      </c>
    </row>
    <row r="379" spans="1:7" ht="12.75">
      <c r="A379" s="30" t="str">
        <f>'De la BASE'!A375</f>
        <v>307</v>
      </c>
      <c r="B379" s="30">
        <f>'De la BASE'!B375</f>
        <v>10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0.590121</v>
      </c>
      <c r="F379" s="9">
        <f>IF('De la BASE'!F375&gt;0,'De la BASE'!F375,'De la BASE'!F375+0.001)</f>
        <v>2.9901210000000007</v>
      </c>
      <c r="G379" s="15">
        <v>26238</v>
      </c>
    </row>
    <row r="380" spans="1:7" ht="12.75">
      <c r="A380" s="30" t="str">
        <f>'De la BASE'!A376</f>
        <v>307</v>
      </c>
      <c r="B380" s="30">
        <f>'De la BASE'!B376</f>
        <v>10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0.950199</v>
      </c>
      <c r="F380" s="9">
        <f>IF('De la BASE'!F376&gt;0,'De la BASE'!F376,'De la BASE'!F376+0.001)</f>
        <v>7.450199</v>
      </c>
      <c r="G380" s="15">
        <v>26268</v>
      </c>
    </row>
    <row r="381" spans="1:7" ht="12.75">
      <c r="A381" s="30" t="str">
        <f>'De la BASE'!A377</f>
        <v>307</v>
      </c>
      <c r="B381" s="30">
        <f>'De la BASE'!B377</f>
        <v>10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0.4875962</v>
      </c>
      <c r="F381" s="9">
        <f>IF('De la BASE'!F377&gt;0,'De la BASE'!F377,'De la BASE'!F377+0.001)</f>
        <v>6.98559624384112</v>
      </c>
      <c r="G381" s="15">
        <v>26299</v>
      </c>
    </row>
    <row r="382" spans="1:7" ht="12.75">
      <c r="A382" s="30" t="str">
        <f>'De la BASE'!A378</f>
        <v>307</v>
      </c>
      <c r="B382" s="30">
        <f>'De la BASE'!B378</f>
        <v>10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2.7755245</v>
      </c>
      <c r="F382" s="9">
        <f>IF('De la BASE'!F378&gt;0,'De la BASE'!F378,'De la BASE'!F378+0.001)</f>
        <v>80.17552463528845</v>
      </c>
      <c r="G382" s="15">
        <v>26330</v>
      </c>
    </row>
    <row r="383" spans="1:7" ht="12.75">
      <c r="A383" s="30" t="str">
        <f>'De la BASE'!A379</f>
        <v>307</v>
      </c>
      <c r="B383" s="30">
        <f>'De la BASE'!B379</f>
        <v>10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3.8515318</v>
      </c>
      <c r="F383" s="9">
        <f>IF('De la BASE'!F379&gt;0,'De la BASE'!F379,'De la BASE'!F379+0.001)</f>
        <v>55.55153169879925</v>
      </c>
      <c r="G383" s="15">
        <v>26359</v>
      </c>
    </row>
    <row r="384" spans="1:7" ht="12.75">
      <c r="A384" s="30" t="str">
        <f>'De la BASE'!A380</f>
        <v>307</v>
      </c>
      <c r="B384" s="30">
        <f>'De la BASE'!B380</f>
        <v>10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1.1281936</v>
      </c>
      <c r="F384" s="9">
        <f>IF('De la BASE'!F380&gt;0,'De la BASE'!F380,'De la BASE'!F380+0.001)</f>
        <v>31.1281936</v>
      </c>
      <c r="G384" s="15">
        <v>26390</v>
      </c>
    </row>
    <row r="385" spans="1:7" ht="12.75">
      <c r="A385" s="30" t="str">
        <f>'De la BASE'!A381</f>
        <v>307</v>
      </c>
      <c r="B385" s="30">
        <f>'De la BASE'!B381</f>
        <v>10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0.5589348</v>
      </c>
      <c r="F385" s="9">
        <f>IF('De la BASE'!F381&gt;0,'De la BASE'!F381,'De la BASE'!F381+0.001)</f>
        <v>30.258934920284574</v>
      </c>
      <c r="G385" s="15">
        <v>26420</v>
      </c>
    </row>
    <row r="386" spans="1:7" ht="12.75">
      <c r="A386" s="30" t="str">
        <f>'De la BASE'!A382</f>
        <v>307</v>
      </c>
      <c r="B386" s="30">
        <f>'De la BASE'!B382</f>
        <v>10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1.020957</v>
      </c>
      <c r="F386" s="9">
        <f>IF('De la BASE'!F382&gt;0,'De la BASE'!F382,'De la BASE'!F382+0.001)</f>
        <v>20.020957</v>
      </c>
      <c r="G386" s="15">
        <v>26451</v>
      </c>
    </row>
    <row r="387" spans="1:7" ht="12.75">
      <c r="A387" s="30" t="str">
        <f>'De la BASE'!A383</f>
        <v>307</v>
      </c>
      <c r="B387" s="30">
        <f>'De la BASE'!B383</f>
        <v>10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0.4271784</v>
      </c>
      <c r="F387" s="9">
        <f>IF('De la BASE'!F383&gt;0,'De la BASE'!F383,'De la BASE'!F383+0.001)</f>
        <v>11.72717837281386</v>
      </c>
      <c r="G387" s="15">
        <v>26481</v>
      </c>
    </row>
    <row r="388" spans="1:7" ht="12.75">
      <c r="A388" s="30" t="str">
        <f>'De la BASE'!A384</f>
        <v>307</v>
      </c>
      <c r="B388" s="30">
        <f>'De la BASE'!B384</f>
        <v>10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0.388663</v>
      </c>
      <c r="F388" s="9">
        <f>IF('De la BASE'!F384&gt;0,'De la BASE'!F384,'De la BASE'!F384+0.001)</f>
        <v>5.795662999999996</v>
      </c>
      <c r="G388" s="15">
        <v>26512</v>
      </c>
    </row>
    <row r="389" spans="1:7" ht="12.75">
      <c r="A389" s="30" t="str">
        <f>'De la BASE'!A385</f>
        <v>307</v>
      </c>
      <c r="B389" s="30">
        <f>'De la BASE'!B385</f>
        <v>10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0.6308114</v>
      </c>
      <c r="F389" s="9">
        <f>IF('De la BASE'!F385&gt;0,'De la BASE'!F385,'De la BASE'!F385+0.001)</f>
        <v>14.130811356258157</v>
      </c>
      <c r="G389" s="15">
        <v>26543</v>
      </c>
    </row>
    <row r="390" spans="1:7" ht="12.75">
      <c r="A390" s="30" t="str">
        <f>'De la BASE'!A386</f>
        <v>307</v>
      </c>
      <c r="B390" s="30">
        <f>'De la BASE'!B386</f>
        <v>10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0.7418472</v>
      </c>
      <c r="F390" s="9">
        <f>IF('De la BASE'!F386&gt;0,'De la BASE'!F386,'De la BASE'!F386+0.001)</f>
        <v>12.0418472</v>
      </c>
      <c r="G390" s="15">
        <v>26573</v>
      </c>
    </row>
    <row r="391" spans="1:7" ht="12.75">
      <c r="A391" s="30" t="str">
        <f>'De la BASE'!A387</f>
        <v>307</v>
      </c>
      <c r="B391" s="30">
        <f>'De la BASE'!B387</f>
        <v>10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1.2104346</v>
      </c>
      <c r="F391" s="9">
        <f>IF('De la BASE'!F387&gt;0,'De la BASE'!F387,'De la BASE'!F387+0.001)</f>
        <v>27.21043459999999</v>
      </c>
      <c r="G391" s="15">
        <v>26604</v>
      </c>
    </row>
    <row r="392" spans="1:7" ht="12.75">
      <c r="A392" s="30" t="str">
        <f>'De la BASE'!A388</f>
        <v>307</v>
      </c>
      <c r="B392" s="30">
        <f>'De la BASE'!B388</f>
        <v>10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1.0136126</v>
      </c>
      <c r="F392" s="9">
        <f>IF('De la BASE'!F388&gt;0,'De la BASE'!F388,'De la BASE'!F388+0.001)</f>
        <v>37.01361270913742</v>
      </c>
      <c r="G392" s="15">
        <v>26634</v>
      </c>
    </row>
    <row r="393" spans="1:7" ht="12.75">
      <c r="A393" s="30" t="str">
        <f>'De la BASE'!A389</f>
        <v>307</v>
      </c>
      <c r="B393" s="30">
        <f>'De la BASE'!B389</f>
        <v>10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3.4802744</v>
      </c>
      <c r="F393" s="9">
        <f>IF('De la BASE'!F389&gt;0,'De la BASE'!F389,'De la BASE'!F389+0.001)</f>
        <v>28.480274464698716</v>
      </c>
      <c r="G393" s="15">
        <v>26665</v>
      </c>
    </row>
    <row r="394" spans="1:7" ht="12.75">
      <c r="A394" s="30" t="str">
        <f>'De la BASE'!A390</f>
        <v>307</v>
      </c>
      <c r="B394" s="30">
        <f>'De la BASE'!B390</f>
        <v>10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2.6979774</v>
      </c>
      <c r="F394" s="9">
        <f>IF('De la BASE'!F390&gt;0,'De la BASE'!F390,'De la BASE'!F390+0.001)</f>
        <v>16.597977365764493</v>
      </c>
      <c r="G394" s="15">
        <v>26696</v>
      </c>
    </row>
    <row r="395" spans="1:7" ht="12.75">
      <c r="A395" s="30" t="str">
        <f>'De la BASE'!A391</f>
        <v>307</v>
      </c>
      <c r="B395" s="30">
        <f>'De la BASE'!B391</f>
        <v>10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1.7407143</v>
      </c>
      <c r="F395" s="9">
        <f>IF('De la BASE'!F391&gt;0,'De la BASE'!F391,'De la BASE'!F391+0.001)</f>
        <v>13.340714299999998</v>
      </c>
      <c r="G395" s="15">
        <v>26724</v>
      </c>
    </row>
    <row r="396" spans="1:7" ht="12.75">
      <c r="A396" s="30" t="str">
        <f>'De la BASE'!A392</f>
        <v>307</v>
      </c>
      <c r="B396" s="30">
        <f>'De la BASE'!B392</f>
        <v>10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0.8267666</v>
      </c>
      <c r="F396" s="9">
        <f>IF('De la BASE'!F392&gt;0,'De la BASE'!F392,'De la BASE'!F392+0.001)</f>
        <v>15.626766719054196</v>
      </c>
      <c r="G396" s="15">
        <v>26755</v>
      </c>
    </row>
    <row r="397" spans="1:7" ht="12.75">
      <c r="A397" s="30" t="str">
        <f>'De la BASE'!A393</f>
        <v>307</v>
      </c>
      <c r="B397" s="30">
        <f>'De la BASE'!B393</f>
        <v>10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1.4168674</v>
      </c>
      <c r="F397" s="9">
        <f>IF('De la BASE'!F393&gt;0,'De la BASE'!F393,'De la BASE'!F393+0.001)</f>
        <v>23.61686749214648</v>
      </c>
      <c r="G397" s="15">
        <v>26785</v>
      </c>
    </row>
    <row r="398" spans="1:7" ht="12.75">
      <c r="A398" s="30" t="str">
        <f>'De la BASE'!A394</f>
        <v>307</v>
      </c>
      <c r="B398" s="30">
        <f>'De la BASE'!B394</f>
        <v>10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2.1394408</v>
      </c>
      <c r="F398" s="9">
        <f>IF('De la BASE'!F394&gt;0,'De la BASE'!F394,'De la BASE'!F394+0.001)</f>
        <v>17.73944073164564</v>
      </c>
      <c r="G398" s="15">
        <v>26816</v>
      </c>
    </row>
    <row r="399" spans="1:7" ht="12.75">
      <c r="A399" s="30" t="str">
        <f>'De la BASE'!A395</f>
        <v>307</v>
      </c>
      <c r="B399" s="30">
        <f>'De la BASE'!B395</f>
        <v>10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1.726686</v>
      </c>
      <c r="F399" s="9">
        <f>IF('De la BASE'!F395&gt;0,'De la BASE'!F395,'De la BASE'!F395+0.001)</f>
        <v>8.426686033979045</v>
      </c>
      <c r="G399" s="15">
        <v>26846</v>
      </c>
    </row>
    <row r="400" spans="1:7" ht="12.75">
      <c r="A400" s="30" t="str">
        <f>'De la BASE'!A396</f>
        <v>307</v>
      </c>
      <c r="B400" s="30">
        <f>'De la BASE'!B396</f>
        <v>10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0.8702816</v>
      </c>
      <c r="F400" s="9">
        <f>IF('De la BASE'!F396&gt;0,'De la BASE'!F396,'De la BASE'!F396+0.001)</f>
        <v>9.170281556468144</v>
      </c>
      <c r="G400" s="15">
        <v>26877</v>
      </c>
    </row>
    <row r="401" spans="1:7" ht="12.75">
      <c r="A401" s="30" t="str">
        <f>'De la BASE'!A397</f>
        <v>307</v>
      </c>
      <c r="B401" s="30">
        <f>'De la BASE'!B397</f>
        <v>10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0.29856</v>
      </c>
      <c r="F401" s="9">
        <f>IF('De la BASE'!F397&gt;0,'De la BASE'!F397,'De la BASE'!F397+0.001)</f>
        <v>8.19856000000001</v>
      </c>
      <c r="G401" s="15">
        <v>26908</v>
      </c>
    </row>
    <row r="402" spans="1:7" ht="12.75">
      <c r="A402" s="30" t="str">
        <f>'De la BASE'!A398</f>
        <v>307</v>
      </c>
      <c r="B402" s="30">
        <f>'De la BASE'!B398</f>
        <v>10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1.1654244</v>
      </c>
      <c r="F402" s="9">
        <f>IF('De la BASE'!F398&gt;0,'De la BASE'!F398,'De la BASE'!F398+0.001)</f>
        <v>6.865424364826962</v>
      </c>
      <c r="G402" s="15">
        <v>26938</v>
      </c>
    </row>
    <row r="403" spans="1:7" ht="12.75">
      <c r="A403" s="30" t="str">
        <f>'De la BASE'!A399</f>
        <v>307</v>
      </c>
      <c r="B403" s="30">
        <f>'De la BASE'!B399</f>
        <v>10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0.735042</v>
      </c>
      <c r="F403" s="9">
        <f>IF('De la BASE'!F399&gt;0,'De la BASE'!F399,'De la BASE'!F399+0.001)</f>
        <v>5.735042000000001</v>
      </c>
      <c r="G403" s="15">
        <v>26969</v>
      </c>
    </row>
    <row r="404" spans="1:7" ht="12.75">
      <c r="A404" s="30" t="str">
        <f>'De la BASE'!A400</f>
        <v>307</v>
      </c>
      <c r="B404" s="30">
        <f>'De la BASE'!B400</f>
        <v>10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1.183719</v>
      </c>
      <c r="F404" s="9">
        <f>IF('De la BASE'!F400&gt;0,'De la BASE'!F400,'De la BASE'!F400+0.001)</f>
        <v>5.4837190249009415</v>
      </c>
      <c r="G404" s="15">
        <v>26999</v>
      </c>
    </row>
    <row r="405" spans="1:7" ht="12.75">
      <c r="A405" s="30" t="str">
        <f>'De la BASE'!A401</f>
        <v>307</v>
      </c>
      <c r="B405" s="30">
        <f>'De la BASE'!B401</f>
        <v>10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1.0043088</v>
      </c>
      <c r="F405" s="9">
        <f>IF('De la BASE'!F401&gt;0,'De la BASE'!F401,'De la BASE'!F401+0.001)</f>
        <v>29.704308799999993</v>
      </c>
      <c r="G405" s="15">
        <v>27030</v>
      </c>
    </row>
    <row r="406" spans="1:7" ht="12.75">
      <c r="A406" s="30" t="str">
        <f>'De la BASE'!A402</f>
        <v>307</v>
      </c>
      <c r="B406" s="30">
        <f>'De la BASE'!B402</f>
        <v>10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0.7661278</v>
      </c>
      <c r="F406" s="9">
        <f>IF('De la BASE'!F402&gt;0,'De la BASE'!F402,'De la BASE'!F402+0.001)</f>
        <v>24.766127800000003</v>
      </c>
      <c r="G406" s="15">
        <v>27061</v>
      </c>
    </row>
    <row r="407" spans="1:7" ht="12.75">
      <c r="A407" s="30" t="str">
        <f>'De la BASE'!A403</f>
        <v>307</v>
      </c>
      <c r="B407" s="30">
        <f>'De la BASE'!B403</f>
        <v>10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2.3313494</v>
      </c>
      <c r="F407" s="9">
        <f>IF('De la BASE'!F403&gt;0,'De la BASE'!F403,'De la BASE'!F403+0.001)</f>
        <v>25.631349290198667</v>
      </c>
      <c r="G407" s="15">
        <v>27089</v>
      </c>
    </row>
    <row r="408" spans="1:7" ht="12.75">
      <c r="A408" s="30" t="str">
        <f>'De la BASE'!A404</f>
        <v>307</v>
      </c>
      <c r="B408" s="30">
        <f>'De la BASE'!B404</f>
        <v>10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1.200156</v>
      </c>
      <c r="F408" s="9">
        <f>IF('De la BASE'!F404&gt;0,'De la BASE'!F404,'De la BASE'!F404+0.001)</f>
        <v>21.0001560515694</v>
      </c>
      <c r="G408" s="15">
        <v>27120</v>
      </c>
    </row>
    <row r="409" spans="1:7" ht="12.75">
      <c r="A409" s="30" t="str">
        <f>'De la BASE'!A405</f>
        <v>307</v>
      </c>
      <c r="B409" s="30">
        <f>'De la BASE'!B405</f>
        <v>10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0.705357</v>
      </c>
      <c r="F409" s="9">
        <f>IF('De la BASE'!F405&gt;0,'De la BASE'!F405,'De la BASE'!F405+0.001)</f>
        <v>19.00535716827048</v>
      </c>
      <c r="G409" s="15">
        <v>27150</v>
      </c>
    </row>
    <row r="410" spans="1:7" ht="12.75">
      <c r="A410" s="30" t="str">
        <f>'De la BASE'!A406</f>
        <v>307</v>
      </c>
      <c r="B410" s="30">
        <f>'De la BASE'!B406</f>
        <v>10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1.6912112</v>
      </c>
      <c r="F410" s="9">
        <f>IF('De la BASE'!F406&gt;0,'De la BASE'!F406,'De la BASE'!F406+0.001)</f>
        <v>18.691211235569412</v>
      </c>
      <c r="G410" s="15">
        <v>27181</v>
      </c>
    </row>
    <row r="411" spans="1:7" ht="12.75">
      <c r="A411" s="30" t="str">
        <f>'De la BASE'!A407</f>
        <v>307</v>
      </c>
      <c r="B411" s="30">
        <f>'De la BASE'!B407</f>
        <v>10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1.0560393</v>
      </c>
      <c r="F411" s="9">
        <f>IF('De la BASE'!F407&gt;0,'De la BASE'!F407,'De la BASE'!F407+0.001)</f>
        <v>11.256039247054993</v>
      </c>
      <c r="G411" s="15">
        <v>27211</v>
      </c>
    </row>
    <row r="412" spans="1:7" ht="12.75">
      <c r="A412" s="30" t="str">
        <f>'De la BASE'!A408</f>
        <v>307</v>
      </c>
      <c r="B412" s="30">
        <f>'De la BASE'!B408</f>
        <v>10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0.5969427</v>
      </c>
      <c r="F412" s="9">
        <f>IF('De la BASE'!F408&gt;0,'De la BASE'!F408,'De la BASE'!F408+0.001)</f>
        <v>7.49694268184697</v>
      </c>
      <c r="G412" s="15">
        <v>27242</v>
      </c>
    </row>
    <row r="413" spans="1:7" ht="12.75">
      <c r="A413" s="30" t="str">
        <f>'De la BASE'!A409</f>
        <v>307</v>
      </c>
      <c r="B413" s="30">
        <f>'De la BASE'!B409</f>
        <v>10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0.405324</v>
      </c>
      <c r="F413" s="9">
        <f>IF('De la BASE'!F409&gt;0,'De la BASE'!F409,'De la BASE'!F409+0.001)</f>
        <v>4.6053240108044085</v>
      </c>
      <c r="G413" s="15">
        <v>27273</v>
      </c>
    </row>
    <row r="414" spans="1:7" ht="12.75">
      <c r="A414" s="30" t="str">
        <f>'De la BASE'!A410</f>
        <v>307</v>
      </c>
      <c r="B414" s="30">
        <f>'De la BASE'!B410</f>
        <v>10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0.3056022</v>
      </c>
      <c r="F414" s="9">
        <f>IF('De la BASE'!F410&gt;0,'De la BASE'!F410,'De la BASE'!F410+0.001)</f>
        <v>2.8056021932003445</v>
      </c>
      <c r="G414" s="15">
        <v>27303</v>
      </c>
    </row>
    <row r="415" spans="1:7" ht="12.75">
      <c r="A415" s="30" t="str">
        <f>'De la BASE'!A411</f>
        <v>307</v>
      </c>
      <c r="B415" s="30">
        <f>'De la BASE'!B411</f>
        <v>10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0.717459</v>
      </c>
      <c r="F415" s="9">
        <f>IF('De la BASE'!F411&gt;0,'De la BASE'!F411,'De la BASE'!F411+0.001)</f>
        <v>7.617459015695229</v>
      </c>
      <c r="G415" s="15">
        <v>27334</v>
      </c>
    </row>
    <row r="416" spans="1:7" ht="12.75">
      <c r="A416" s="30" t="str">
        <f>'De la BASE'!A412</f>
        <v>307</v>
      </c>
      <c r="B416" s="30">
        <f>'De la BASE'!B412</f>
        <v>10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0.327135</v>
      </c>
      <c r="F416" s="9">
        <f>IF('De la BASE'!F412&gt;0,'De la BASE'!F412,'De la BASE'!F412+0.001)</f>
        <v>5.527135000000002</v>
      </c>
      <c r="G416" s="15">
        <v>27364</v>
      </c>
    </row>
    <row r="417" spans="1:7" ht="12.75">
      <c r="A417" s="30" t="str">
        <f>'De la BASE'!A413</f>
        <v>307</v>
      </c>
      <c r="B417" s="30">
        <f>'De la BASE'!B413</f>
        <v>10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0.1564326</v>
      </c>
      <c r="F417" s="9">
        <f>IF('De la BASE'!F413&gt;0,'De la BASE'!F413,'De la BASE'!F413+0.001)</f>
        <v>11.456432559454113</v>
      </c>
      <c r="G417" s="15">
        <v>27395</v>
      </c>
    </row>
    <row r="418" spans="1:7" ht="12.75">
      <c r="A418" s="30" t="str">
        <f>'De la BASE'!A414</f>
        <v>307</v>
      </c>
      <c r="B418" s="30">
        <f>'De la BASE'!B414</f>
        <v>10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0.16653</v>
      </c>
      <c r="F418" s="9">
        <f>IF('De la BASE'!F414&gt;0,'De la BASE'!F414,'De la BASE'!F414+0.001)</f>
        <v>14.766530105559527</v>
      </c>
      <c r="G418" s="15">
        <v>27426</v>
      </c>
    </row>
    <row r="419" spans="1:7" ht="12.75">
      <c r="A419" s="30" t="str">
        <f>'De la BASE'!A415</f>
        <v>307</v>
      </c>
      <c r="B419" s="30">
        <f>'De la BASE'!B415</f>
        <v>10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0.3263002</v>
      </c>
      <c r="F419" s="9">
        <f>IF('De la BASE'!F415&gt;0,'De la BASE'!F415,'De la BASE'!F415+0.001)</f>
        <v>15.326300232504238</v>
      </c>
      <c r="G419" s="15">
        <v>27454</v>
      </c>
    </row>
    <row r="420" spans="1:7" ht="12.75">
      <c r="A420" s="30" t="str">
        <f>'De la BASE'!A416</f>
        <v>307</v>
      </c>
      <c r="B420" s="30">
        <f>'De la BASE'!B416</f>
        <v>10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0.6760636</v>
      </c>
      <c r="F420" s="9">
        <f>IF('De la BASE'!F416&gt;0,'De la BASE'!F416,'De la BASE'!F416+0.001)</f>
        <v>35.176063698914845</v>
      </c>
      <c r="G420" s="15">
        <v>27485</v>
      </c>
    </row>
    <row r="421" spans="1:7" ht="12.75">
      <c r="A421" s="30" t="str">
        <f>'De la BASE'!A417</f>
        <v>307</v>
      </c>
      <c r="B421" s="30">
        <f>'De la BASE'!B417</f>
        <v>10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2.5001644</v>
      </c>
      <c r="F421" s="9">
        <f>IF('De la BASE'!F417&gt;0,'De la BASE'!F417,'De la BASE'!F417+0.001)</f>
        <v>20.200164399999995</v>
      </c>
      <c r="G421" s="15">
        <v>27515</v>
      </c>
    </row>
    <row r="422" spans="1:7" ht="12.75">
      <c r="A422" s="30" t="str">
        <f>'De la BASE'!A418</f>
        <v>307</v>
      </c>
      <c r="B422" s="30">
        <f>'De la BASE'!B418</f>
        <v>10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0.9882626</v>
      </c>
      <c r="F422" s="9">
        <f>IF('De la BASE'!F418&gt;0,'De la BASE'!F418,'De la BASE'!F418+0.001)</f>
        <v>12.488262628104724</v>
      </c>
      <c r="G422" s="15">
        <v>27546</v>
      </c>
    </row>
    <row r="423" spans="1:7" ht="12.75">
      <c r="A423" s="30" t="str">
        <f>'De la BASE'!A419</f>
        <v>307</v>
      </c>
      <c r="B423" s="30">
        <f>'De la BASE'!B419</f>
        <v>10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0.7350042</v>
      </c>
      <c r="F423" s="9">
        <f>IF('De la BASE'!F419&gt;0,'De la BASE'!F419,'De la BASE'!F419+0.001)</f>
        <v>6.035004213614571</v>
      </c>
      <c r="G423" s="15">
        <v>27576</v>
      </c>
    </row>
    <row r="424" spans="1:7" ht="12.75">
      <c r="A424" s="30" t="str">
        <f>'De la BASE'!A420</f>
        <v>307</v>
      </c>
      <c r="B424" s="30">
        <f>'De la BASE'!B420</f>
        <v>10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0.41856</v>
      </c>
      <c r="F424" s="9">
        <f>IF('De la BASE'!F420&gt;0,'De la BASE'!F420,'De la BASE'!F420+0.001)</f>
        <v>6.718559983326215</v>
      </c>
      <c r="G424" s="15">
        <v>27607</v>
      </c>
    </row>
    <row r="425" spans="1:7" ht="12.75">
      <c r="A425" s="30" t="str">
        <f>'De la BASE'!A421</f>
        <v>307</v>
      </c>
      <c r="B425" s="30">
        <f>'De la BASE'!B421</f>
        <v>10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0.402534</v>
      </c>
      <c r="F425" s="9">
        <f>IF('De la BASE'!F421&gt;0,'De la BASE'!F421,'De la BASE'!F421+0.001)</f>
        <v>5.402534010724183</v>
      </c>
      <c r="G425" s="15">
        <v>27638</v>
      </c>
    </row>
    <row r="426" spans="1:7" ht="12.75">
      <c r="A426" s="30" t="str">
        <f>'De la BASE'!A422</f>
        <v>307</v>
      </c>
      <c r="B426" s="30">
        <f>'De la BASE'!B422</f>
        <v>10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0.2757482</v>
      </c>
      <c r="F426" s="9">
        <f>IF('De la BASE'!F422&gt;0,'De la BASE'!F422,'De la BASE'!F422+0.001)</f>
        <v>3.7757482085160023</v>
      </c>
      <c r="G426" s="15">
        <v>27668</v>
      </c>
    </row>
    <row r="427" spans="1:7" ht="12.75">
      <c r="A427" s="30" t="str">
        <f>'De la BASE'!A423</f>
        <v>307</v>
      </c>
      <c r="B427" s="30">
        <f>'De la BASE'!B423</f>
        <v>10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0.5989368</v>
      </c>
      <c r="F427" s="9">
        <f>IF('De la BASE'!F423&gt;0,'De la BASE'!F423,'De la BASE'!F423+0.001)</f>
        <v>5.398936823550621</v>
      </c>
      <c r="G427" s="15">
        <v>27699</v>
      </c>
    </row>
    <row r="428" spans="1:7" ht="12.75">
      <c r="A428" s="30" t="str">
        <f>'De la BASE'!A424</f>
        <v>307</v>
      </c>
      <c r="B428" s="30">
        <f>'De la BASE'!B424</f>
        <v>10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0.0533778</v>
      </c>
      <c r="F428" s="9">
        <f>IF('De la BASE'!F424&gt;0,'De la BASE'!F424,'De la BASE'!F424+0.001)</f>
        <v>7.35337781959978</v>
      </c>
      <c r="G428" s="15">
        <v>27729</v>
      </c>
    </row>
    <row r="429" spans="1:7" ht="12.75">
      <c r="A429" s="30" t="str">
        <f>'De la BASE'!A425</f>
        <v>307</v>
      </c>
      <c r="B429" s="30">
        <f>'De la BASE'!B425</f>
        <v>10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0.1610584</v>
      </c>
      <c r="F429" s="9">
        <f>IF('De la BASE'!F425&gt;0,'De la BASE'!F425,'De la BASE'!F425+0.001)</f>
        <v>3.7610584087244505</v>
      </c>
      <c r="G429" s="15">
        <v>27760</v>
      </c>
    </row>
    <row r="430" spans="1:7" ht="12.75">
      <c r="A430" s="30" t="str">
        <f>'De la BASE'!A426</f>
        <v>307</v>
      </c>
      <c r="B430" s="30">
        <f>'De la BASE'!B426</f>
        <v>10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0.2356628</v>
      </c>
      <c r="F430" s="9">
        <f>IF('De la BASE'!F426&gt;0,'De la BASE'!F426,'De la BASE'!F426+0.001)</f>
        <v>4.782662799999999</v>
      </c>
      <c r="G430" s="15">
        <v>27791</v>
      </c>
    </row>
    <row r="431" spans="1:7" ht="12.75">
      <c r="A431" s="30" t="str">
        <f>'De la BASE'!A427</f>
        <v>307</v>
      </c>
      <c r="B431" s="30">
        <f>'De la BASE'!B427</f>
        <v>10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0.241408</v>
      </c>
      <c r="F431" s="9">
        <f>IF('De la BASE'!F427&gt;0,'De la BASE'!F427,'De la BASE'!F427+0.001)</f>
        <v>4.251407969612689</v>
      </c>
      <c r="G431" s="15">
        <v>27820</v>
      </c>
    </row>
    <row r="432" spans="1:7" ht="12.75">
      <c r="A432" s="30" t="str">
        <f>'De la BASE'!A428</f>
        <v>307</v>
      </c>
      <c r="B432" s="30">
        <f>'De la BASE'!B428</f>
        <v>10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0.2881264</v>
      </c>
      <c r="F432" s="9">
        <f>IF('De la BASE'!F428&gt;0,'De la BASE'!F428,'De la BASE'!F428+0.001)</f>
        <v>6.917126363421386</v>
      </c>
      <c r="G432" s="15">
        <v>27851</v>
      </c>
    </row>
    <row r="433" spans="1:7" ht="12.75">
      <c r="A433" s="30" t="str">
        <f>'De la BASE'!A429</f>
        <v>307</v>
      </c>
      <c r="B433" s="30">
        <f>'De la BASE'!B429</f>
        <v>10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0.2998092</v>
      </c>
      <c r="F433" s="9">
        <f>IF('De la BASE'!F429&gt;0,'De la BASE'!F429,'De la BASE'!F429+0.001)</f>
        <v>5.015809211028198</v>
      </c>
      <c r="G433" s="15">
        <v>27881</v>
      </c>
    </row>
    <row r="434" spans="1:7" ht="12.75">
      <c r="A434" s="30" t="str">
        <f>'De la BASE'!A430</f>
        <v>307</v>
      </c>
      <c r="B434" s="30">
        <f>'De la BASE'!B430</f>
        <v>10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0.2233875</v>
      </c>
      <c r="F434" s="9">
        <f>IF('De la BASE'!F430&gt;0,'De la BASE'!F430,'De la BASE'!F430+0.001)</f>
        <v>5.023387487693331</v>
      </c>
      <c r="G434" s="15">
        <v>27912</v>
      </c>
    </row>
    <row r="435" spans="1:7" ht="12.75">
      <c r="A435" s="30" t="str">
        <f>'De la BASE'!A431</f>
        <v>307</v>
      </c>
      <c r="B435" s="30">
        <f>'De la BASE'!B431</f>
        <v>10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0.2607869</v>
      </c>
      <c r="F435" s="9">
        <f>IF('De la BASE'!F431&gt;0,'De la BASE'!F431,'De la BASE'!F431+0.001)</f>
        <v>4.760786889424394</v>
      </c>
      <c r="G435" s="15">
        <v>27942</v>
      </c>
    </row>
    <row r="436" spans="1:7" ht="12.75">
      <c r="A436" s="30" t="str">
        <f>'De la BASE'!A432</f>
        <v>307</v>
      </c>
      <c r="B436" s="30">
        <f>'De la BASE'!B432</f>
        <v>10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0.0882672</v>
      </c>
      <c r="F436" s="9">
        <f>IF('De la BASE'!F432&gt;0,'De la BASE'!F432,'De la BASE'!F432+0.001)</f>
        <v>4.3882672</v>
      </c>
      <c r="G436" s="15">
        <v>27973</v>
      </c>
    </row>
    <row r="437" spans="1:7" ht="12.75">
      <c r="A437" s="30" t="str">
        <f>'De la BASE'!A433</f>
        <v>307</v>
      </c>
      <c r="B437" s="30">
        <f>'De la BASE'!B433</f>
        <v>10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0.2262249</v>
      </c>
      <c r="F437" s="9">
        <f>IF('De la BASE'!F433&gt;0,'De la BASE'!F433,'De la BASE'!F433+0.001)</f>
        <v>3.2262248999999987</v>
      </c>
      <c r="G437" s="15">
        <v>28004</v>
      </c>
    </row>
    <row r="438" spans="1:7" ht="12.75">
      <c r="A438" s="30" t="str">
        <f>'De la BASE'!A434</f>
        <v>307</v>
      </c>
      <c r="B438" s="30">
        <f>'De la BASE'!B434</f>
        <v>10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1.161849</v>
      </c>
      <c r="F438" s="9">
        <f>IF('De la BASE'!F434&gt;0,'De la BASE'!F434,'De la BASE'!F434+0.001)</f>
        <v>7.661849000000004</v>
      </c>
      <c r="G438" s="15">
        <v>28034</v>
      </c>
    </row>
    <row r="439" spans="1:7" ht="12.75">
      <c r="A439" s="30" t="str">
        <f>'De la BASE'!A435</f>
        <v>307</v>
      </c>
      <c r="B439" s="30">
        <f>'De la BASE'!B435</f>
        <v>10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0.8221379</v>
      </c>
      <c r="F439" s="9">
        <f>IF('De la BASE'!F435&gt;0,'De la BASE'!F435,'De la BASE'!F435+0.001)</f>
        <v>16.222137899999986</v>
      </c>
      <c r="G439" s="15">
        <v>28065</v>
      </c>
    </row>
    <row r="440" spans="1:7" ht="12.75">
      <c r="A440" s="30" t="str">
        <f>'De la BASE'!A436</f>
        <v>307</v>
      </c>
      <c r="B440" s="30">
        <f>'De la BASE'!B436</f>
        <v>10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0.9034158</v>
      </c>
      <c r="F440" s="9">
        <f>IF('De la BASE'!F436&gt;0,'De la BASE'!F436,'De la BASE'!F436+0.001)</f>
        <v>36.80341596265999</v>
      </c>
      <c r="G440" s="15">
        <v>28095</v>
      </c>
    </row>
    <row r="441" spans="1:7" ht="12.75">
      <c r="A441" s="30" t="str">
        <f>'De la BASE'!A437</f>
        <v>307</v>
      </c>
      <c r="B441" s="30">
        <f>'De la BASE'!B437</f>
        <v>10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1.6766592</v>
      </c>
      <c r="F441" s="9">
        <f>IF('De la BASE'!F437&gt;0,'De la BASE'!F437,'De la BASE'!F437+0.001)</f>
        <v>26.258659199999993</v>
      </c>
      <c r="G441" s="15">
        <v>28126</v>
      </c>
    </row>
    <row r="442" spans="1:7" ht="12.75">
      <c r="A442" s="30" t="str">
        <f>'De la BASE'!A438</f>
        <v>307</v>
      </c>
      <c r="B442" s="30">
        <f>'De la BASE'!B438</f>
        <v>10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2.747419</v>
      </c>
      <c r="F442" s="9">
        <f>IF('De la BASE'!F438&gt;0,'De la BASE'!F438,'De la BASE'!F438+0.001)</f>
        <v>45.56341908997581</v>
      </c>
      <c r="G442" s="15">
        <v>28157</v>
      </c>
    </row>
    <row r="443" spans="1:7" ht="12.75">
      <c r="A443" s="30" t="str">
        <f>'De la BASE'!A439</f>
        <v>307</v>
      </c>
      <c r="B443" s="30">
        <f>'De la BASE'!B439</f>
        <v>10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1.0095488</v>
      </c>
      <c r="F443" s="9">
        <f>IF('De la BASE'!F439&gt;0,'De la BASE'!F439,'De la BASE'!F439+0.001)</f>
        <v>26.0095488</v>
      </c>
      <c r="G443" s="15">
        <v>28185</v>
      </c>
    </row>
    <row r="444" spans="1:7" ht="12.75">
      <c r="A444" s="30" t="str">
        <f>'De la BASE'!A440</f>
        <v>307</v>
      </c>
      <c r="B444" s="30">
        <f>'De la BASE'!B440</f>
        <v>10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0.857885</v>
      </c>
      <c r="F444" s="9">
        <f>IF('De la BASE'!F440&gt;0,'De la BASE'!F440,'De la BASE'!F440+0.001)</f>
        <v>18.257884955485366</v>
      </c>
      <c r="G444" s="15">
        <v>28216</v>
      </c>
    </row>
    <row r="445" spans="1:7" ht="12.75">
      <c r="A445" s="30" t="str">
        <f>'De la BASE'!A441</f>
        <v>307</v>
      </c>
      <c r="B445" s="30">
        <f>'De la BASE'!B441</f>
        <v>10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1.5854759</v>
      </c>
      <c r="F445" s="9">
        <f>IF('De la BASE'!F441&gt;0,'De la BASE'!F441,'De la BASE'!F441+0.001)</f>
        <v>15.785476041464598</v>
      </c>
      <c r="G445" s="15">
        <v>28246</v>
      </c>
    </row>
    <row r="446" spans="1:7" ht="12.75">
      <c r="A446" s="30" t="str">
        <f>'De la BASE'!A442</f>
        <v>307</v>
      </c>
      <c r="B446" s="30">
        <f>'De la BASE'!B442</f>
        <v>10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1.044954</v>
      </c>
      <c r="F446" s="9">
        <f>IF('De la BASE'!F442&gt;0,'De la BASE'!F442,'De la BASE'!F442+0.001)</f>
        <v>20.544953999999997</v>
      </c>
      <c r="G446" s="15">
        <v>28277</v>
      </c>
    </row>
    <row r="447" spans="1:7" ht="12.75">
      <c r="A447" s="30" t="str">
        <f>'De la BASE'!A443</f>
        <v>307</v>
      </c>
      <c r="B447" s="30">
        <f>'De la BASE'!B443</f>
        <v>10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1.251558</v>
      </c>
      <c r="F447" s="9">
        <f>IF('De la BASE'!F443&gt;0,'De la BASE'!F443,'De la BASE'!F443+0.001)</f>
        <v>6.651558000000001</v>
      </c>
      <c r="G447" s="15">
        <v>28307</v>
      </c>
    </row>
    <row r="448" spans="1:7" ht="12.75">
      <c r="A448" s="30" t="str">
        <f>'De la BASE'!A444</f>
        <v>307</v>
      </c>
      <c r="B448" s="30">
        <f>'De la BASE'!B444</f>
        <v>10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0.3992117</v>
      </c>
      <c r="F448" s="9">
        <f>IF('De la BASE'!F444&gt;0,'De la BASE'!F444,'De la BASE'!F444+0.001)</f>
        <v>7.299211771801957</v>
      </c>
      <c r="G448" s="15">
        <v>28338</v>
      </c>
    </row>
    <row r="449" spans="1:7" ht="12.75">
      <c r="A449" s="30" t="str">
        <f>'De la BASE'!A445</f>
        <v>307</v>
      </c>
      <c r="B449" s="30">
        <f>'De la BASE'!B445</f>
        <v>10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0.3293347</v>
      </c>
      <c r="F449" s="9">
        <f>IF('De la BASE'!F445&gt;0,'De la BASE'!F445,'De la BASE'!F445+0.001)</f>
        <v>3.4293347</v>
      </c>
      <c r="G449" s="15">
        <v>28369</v>
      </c>
    </row>
    <row r="450" spans="1:7" ht="12.75">
      <c r="A450" s="30" t="str">
        <f>'De la BASE'!A446</f>
        <v>307</v>
      </c>
      <c r="B450" s="30">
        <f>'De la BASE'!B446</f>
        <v>10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0.6116011</v>
      </c>
      <c r="F450" s="9">
        <f>IF('De la BASE'!F446&gt;0,'De la BASE'!F446,'De la BASE'!F446+0.001)</f>
        <v>11.911601099999999</v>
      </c>
      <c r="G450" s="15">
        <v>28399</v>
      </c>
    </row>
    <row r="451" spans="1:7" ht="12.75">
      <c r="A451" s="30" t="str">
        <f>'De la BASE'!A447</f>
        <v>307</v>
      </c>
      <c r="B451" s="30">
        <f>'De la BASE'!B447</f>
        <v>10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0.4617975</v>
      </c>
      <c r="F451" s="9">
        <f>IF('De la BASE'!F447&gt;0,'De la BASE'!F447,'De la BASE'!F447+0.001)</f>
        <v>3.861797490530058</v>
      </c>
      <c r="G451" s="15">
        <v>28430</v>
      </c>
    </row>
    <row r="452" spans="1:7" ht="12.75">
      <c r="A452" s="30" t="str">
        <f>'De la BASE'!A448</f>
        <v>307</v>
      </c>
      <c r="B452" s="30">
        <f>'De la BASE'!B448</f>
        <v>10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0.5292168</v>
      </c>
      <c r="F452" s="9">
        <f>IF('De la BASE'!F448&gt;0,'De la BASE'!F448,'De la BASE'!F448+0.001)</f>
        <v>28.029216680005533</v>
      </c>
      <c r="G452" s="15">
        <v>28460</v>
      </c>
    </row>
    <row r="453" spans="1:7" ht="12.75">
      <c r="A453" s="30" t="str">
        <f>'De la BASE'!A449</f>
        <v>307</v>
      </c>
      <c r="B453" s="30">
        <f>'De la BASE'!B449</f>
        <v>10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1.8863847</v>
      </c>
      <c r="F453" s="9">
        <f>IF('De la BASE'!F449&gt;0,'De la BASE'!F449,'De la BASE'!F449+0.001)</f>
        <v>21.046384653729675</v>
      </c>
      <c r="G453" s="15">
        <v>28491</v>
      </c>
    </row>
    <row r="454" spans="1:7" ht="12.75">
      <c r="A454" s="30" t="str">
        <f>'De la BASE'!A450</f>
        <v>307</v>
      </c>
      <c r="B454" s="30">
        <f>'De la BASE'!B450</f>
        <v>10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1.474968</v>
      </c>
      <c r="F454" s="9">
        <f>IF('De la BASE'!F450&gt;0,'De la BASE'!F450,'De la BASE'!F450+0.001)</f>
        <v>101.97496820967511</v>
      </c>
      <c r="G454" s="15">
        <v>28522</v>
      </c>
    </row>
    <row r="455" spans="1:7" ht="12.75">
      <c r="A455" s="30" t="str">
        <f>'De la BASE'!A451</f>
        <v>307</v>
      </c>
      <c r="B455" s="30">
        <f>'De la BASE'!B451</f>
        <v>10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1.711159</v>
      </c>
      <c r="F455" s="9">
        <f>IF('De la BASE'!F451&gt;0,'De la BASE'!F451,'De la BASE'!F451+0.001)</f>
        <v>53.71115935108139</v>
      </c>
      <c r="G455" s="15">
        <v>28550</v>
      </c>
    </row>
    <row r="456" spans="1:7" ht="12.75">
      <c r="A456" s="30" t="str">
        <f>'De la BASE'!A452</f>
        <v>307</v>
      </c>
      <c r="B456" s="30">
        <f>'De la BASE'!B452</f>
        <v>10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4.5302589</v>
      </c>
      <c r="F456" s="9">
        <f>IF('De la BASE'!F452&gt;0,'De la BASE'!F452,'De la BASE'!F452+0.001)</f>
        <v>33.93025897200078</v>
      </c>
      <c r="G456" s="15">
        <v>28581</v>
      </c>
    </row>
    <row r="457" spans="1:7" ht="12.75">
      <c r="A457" s="30" t="str">
        <f>'De la BASE'!A453</f>
        <v>307</v>
      </c>
      <c r="B457" s="30">
        <f>'De la BASE'!B453</f>
        <v>10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1.471846</v>
      </c>
      <c r="F457" s="9">
        <f>IF('De la BASE'!F453&gt;0,'De la BASE'!F453,'De la BASE'!F453+0.001)</f>
        <v>40.671845999999995</v>
      </c>
      <c r="G457" s="15">
        <v>28611</v>
      </c>
    </row>
    <row r="458" spans="1:7" ht="12.75">
      <c r="A458" s="30" t="str">
        <f>'De la BASE'!A454</f>
        <v>307</v>
      </c>
      <c r="B458" s="30">
        <f>'De la BASE'!B454</f>
        <v>10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2.728681</v>
      </c>
      <c r="F458" s="9">
        <f>IF('De la BASE'!F454&gt;0,'De la BASE'!F454,'De la BASE'!F454+0.001)</f>
        <v>14.428680971719473</v>
      </c>
      <c r="G458" s="15">
        <v>28642</v>
      </c>
    </row>
    <row r="459" spans="1:7" ht="12.75">
      <c r="A459" s="30" t="str">
        <f>'De la BASE'!A455</f>
        <v>307</v>
      </c>
      <c r="B459" s="30">
        <f>'De la BASE'!B455</f>
        <v>10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2.0264552</v>
      </c>
      <c r="F459" s="9">
        <f>IF('De la BASE'!F455&gt;0,'De la BASE'!F455,'De la BASE'!F455+0.001)</f>
        <v>6.326455178224252</v>
      </c>
      <c r="G459" s="15">
        <v>28672</v>
      </c>
    </row>
    <row r="460" spans="1:7" ht="12.75">
      <c r="A460" s="30" t="str">
        <f>'De la BASE'!A456</f>
        <v>307</v>
      </c>
      <c r="B460" s="30">
        <f>'De la BASE'!B456</f>
        <v>10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1.0747836</v>
      </c>
      <c r="F460" s="9">
        <f>IF('De la BASE'!F456&gt;0,'De la BASE'!F456,'De la BASE'!F456+0.001)</f>
        <v>4.474783582544587</v>
      </c>
      <c r="G460" s="15">
        <v>28703</v>
      </c>
    </row>
    <row r="461" spans="1:7" ht="12.75">
      <c r="A461" s="30" t="str">
        <f>'De la BASE'!A457</f>
        <v>307</v>
      </c>
      <c r="B461" s="30">
        <f>'De la BASE'!B457</f>
        <v>10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0.4193057</v>
      </c>
      <c r="F461" s="9">
        <f>IF('De la BASE'!F457&gt;0,'De la BASE'!F457,'De la BASE'!F457+0.001)</f>
        <v>4.719305711082434</v>
      </c>
      <c r="G461" s="15">
        <v>28734</v>
      </c>
    </row>
    <row r="462" spans="1:7" ht="12.75">
      <c r="A462" s="30" t="str">
        <f>'De la BASE'!A458</f>
        <v>307</v>
      </c>
      <c r="B462" s="30">
        <f>'De la BASE'!B458</f>
        <v>10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0.2955008</v>
      </c>
      <c r="F462" s="9">
        <f>IF('De la BASE'!F458&gt;0,'De la BASE'!F458,'De la BASE'!F458+0.001)</f>
        <v>2.69550079369265</v>
      </c>
      <c r="G462" s="15">
        <v>28764</v>
      </c>
    </row>
    <row r="463" spans="1:7" ht="12.75">
      <c r="A463" s="30" t="str">
        <f>'De la BASE'!A459</f>
        <v>307</v>
      </c>
      <c r="B463" s="30">
        <f>'De la BASE'!B459</f>
        <v>10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0.2400905</v>
      </c>
      <c r="F463" s="9">
        <f>IF('De la BASE'!F459&gt;0,'De la BASE'!F459,'De la BASE'!F459+0.001)</f>
        <v>1.9400904951734834</v>
      </c>
      <c r="G463" s="15">
        <v>28795</v>
      </c>
    </row>
    <row r="464" spans="1:7" ht="12.75">
      <c r="A464" s="30" t="str">
        <f>'De la BASE'!A460</f>
        <v>307</v>
      </c>
      <c r="B464" s="30">
        <f>'De la BASE'!B460</f>
        <v>10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2.583843</v>
      </c>
      <c r="F464" s="9">
        <f>IF('De la BASE'!F460&gt;0,'De la BASE'!F460,'De la BASE'!F460+0.001)</f>
        <v>47.58384267670231</v>
      </c>
      <c r="G464" s="15">
        <v>28825</v>
      </c>
    </row>
    <row r="465" spans="1:7" ht="12.75">
      <c r="A465" s="30" t="str">
        <f>'De la BASE'!A461</f>
        <v>307</v>
      </c>
      <c r="B465" s="30">
        <f>'De la BASE'!B461</f>
        <v>10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0.9575064</v>
      </c>
      <c r="F465" s="9">
        <f>IF('De la BASE'!F461&gt;0,'De la BASE'!F461,'De la BASE'!F461+0.001)</f>
        <v>98.75750688952941</v>
      </c>
      <c r="G465" s="15">
        <v>28856</v>
      </c>
    </row>
    <row r="466" spans="1:7" ht="12.75">
      <c r="A466" s="30" t="str">
        <f>'De la BASE'!A462</f>
        <v>307</v>
      </c>
      <c r="B466" s="30">
        <f>'De la BASE'!B462</f>
        <v>10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5.380607</v>
      </c>
      <c r="F466" s="9">
        <f>IF('De la BASE'!F462&gt;0,'De la BASE'!F462,'De la BASE'!F462+0.001)</f>
        <v>81.88160680584872</v>
      </c>
      <c r="G466" s="15">
        <v>28887</v>
      </c>
    </row>
    <row r="467" spans="1:7" ht="12.75">
      <c r="A467" s="30" t="str">
        <f>'De la BASE'!A463</f>
        <v>307</v>
      </c>
      <c r="B467" s="30">
        <f>'De la BASE'!B463</f>
        <v>10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4.7509917</v>
      </c>
      <c r="F467" s="9">
        <f>IF('De la BASE'!F463&gt;0,'De la BASE'!F463,'De la BASE'!F463+0.001)</f>
        <v>50.95099170000002</v>
      </c>
      <c r="G467" s="15">
        <v>28915</v>
      </c>
    </row>
    <row r="468" spans="1:7" ht="12.75">
      <c r="A468" s="30" t="str">
        <f>'De la BASE'!A464</f>
        <v>307</v>
      </c>
      <c r="B468" s="30">
        <f>'De la BASE'!B464</f>
        <v>10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2.42511</v>
      </c>
      <c r="F468" s="9">
        <f>IF('De la BASE'!F464&gt;0,'De la BASE'!F464,'De la BASE'!F464+0.001)</f>
        <v>43.62511000000004</v>
      </c>
      <c r="G468" s="15">
        <v>28946</v>
      </c>
    </row>
    <row r="469" spans="1:7" ht="12.75">
      <c r="A469" s="30" t="str">
        <f>'De la BASE'!A465</f>
        <v>307</v>
      </c>
      <c r="B469" s="30">
        <f>'De la BASE'!B465</f>
        <v>10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3.5096438</v>
      </c>
      <c r="F469" s="9">
        <f>IF('De la BASE'!F465&gt;0,'De la BASE'!F465,'De la BASE'!F465+0.001)</f>
        <v>27.20964369676687</v>
      </c>
      <c r="G469" s="15">
        <v>28976</v>
      </c>
    </row>
    <row r="470" spans="1:7" ht="12.75">
      <c r="A470" s="30" t="str">
        <f>'De la BASE'!A466</f>
        <v>307</v>
      </c>
      <c r="B470" s="30">
        <f>'De la BASE'!B466</f>
        <v>10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2.1308182</v>
      </c>
      <c r="F470" s="9">
        <f>IF('De la BASE'!F466&gt;0,'De la BASE'!F466,'De la BASE'!F466+0.001)</f>
        <v>13.530818144650954</v>
      </c>
      <c r="G470" s="15">
        <v>29007</v>
      </c>
    </row>
    <row r="471" spans="1:7" ht="12.75">
      <c r="A471" s="30" t="str">
        <f>'De la BASE'!A467</f>
        <v>307</v>
      </c>
      <c r="B471" s="30">
        <f>'De la BASE'!B467</f>
        <v>10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1.408368</v>
      </c>
      <c r="F471" s="9">
        <f>IF('De la BASE'!F467&gt;0,'De la BASE'!F467,'De la BASE'!F467+0.001)</f>
        <v>8.108368047879974</v>
      </c>
      <c r="G471" s="15">
        <v>29037</v>
      </c>
    </row>
    <row r="472" spans="1:7" ht="12.75">
      <c r="A472" s="30" t="str">
        <f>'De la BASE'!A468</f>
        <v>307</v>
      </c>
      <c r="B472" s="30">
        <f>'De la BASE'!B468</f>
        <v>10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0.8738808</v>
      </c>
      <c r="F472" s="9">
        <f>IF('De la BASE'!F468&gt;0,'De la BASE'!F468,'De la BASE'!F468+0.001)</f>
        <v>4.273880808688754</v>
      </c>
      <c r="G472" s="15">
        <v>29068</v>
      </c>
    </row>
    <row r="473" spans="1:7" ht="12.75">
      <c r="A473" s="30" t="str">
        <f>'De la BASE'!A469</f>
        <v>307</v>
      </c>
      <c r="B473" s="30">
        <f>'De la BASE'!B469</f>
        <v>10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0.46478</v>
      </c>
      <c r="F473" s="9">
        <f>IF('De la BASE'!F469&gt;0,'De la BASE'!F469,'De la BASE'!F469+0.001)</f>
        <v>5.8647799882441225</v>
      </c>
      <c r="G473" s="15">
        <v>29099</v>
      </c>
    </row>
    <row r="474" spans="1:7" ht="12.75">
      <c r="A474" s="30" t="str">
        <f>'De la BASE'!A470</f>
        <v>307</v>
      </c>
      <c r="B474" s="30">
        <f>'De la BASE'!B470</f>
        <v>10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1.661758</v>
      </c>
      <c r="F474" s="9">
        <f>IF('De la BASE'!F470&gt;0,'De la BASE'!F470,'De la BASE'!F470+0.001)</f>
        <v>7.661757987316405</v>
      </c>
      <c r="G474" s="15">
        <v>29129</v>
      </c>
    </row>
    <row r="475" spans="1:7" ht="12.75">
      <c r="A475" s="30" t="str">
        <f>'De la BASE'!A471</f>
        <v>307</v>
      </c>
      <c r="B475" s="30">
        <f>'De la BASE'!B471</f>
        <v>10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1.1556498</v>
      </c>
      <c r="F475" s="9">
        <f>IF('De la BASE'!F471&gt;0,'De la BASE'!F471,'De la BASE'!F471+0.001)</f>
        <v>13.355649823919423</v>
      </c>
      <c r="G475" s="15">
        <v>29160</v>
      </c>
    </row>
    <row r="476" spans="1:7" ht="12.75">
      <c r="A476" s="30" t="str">
        <f>'De la BASE'!A472</f>
        <v>307</v>
      </c>
      <c r="B476" s="30">
        <f>'De la BASE'!B472</f>
        <v>10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1.6333008</v>
      </c>
      <c r="F476" s="9">
        <f>IF('De la BASE'!F472&gt;0,'De la BASE'!F472,'De la BASE'!F472+0.001)</f>
        <v>13.3333007551947</v>
      </c>
      <c r="G476" s="15">
        <v>29190</v>
      </c>
    </row>
    <row r="477" spans="1:7" ht="12.75">
      <c r="A477" s="30" t="str">
        <f>'De la BASE'!A473</f>
        <v>307</v>
      </c>
      <c r="B477" s="30">
        <f>'De la BASE'!B473</f>
        <v>10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0.733947</v>
      </c>
      <c r="F477" s="9">
        <f>IF('De la BASE'!F473&gt;0,'De la BASE'!F473,'De la BASE'!F473+0.001)</f>
        <v>10.281946999999995</v>
      </c>
      <c r="G477" s="15">
        <v>29221</v>
      </c>
    </row>
    <row r="478" spans="1:7" ht="12.75">
      <c r="A478" s="30" t="str">
        <f>'De la BASE'!A474</f>
        <v>307</v>
      </c>
      <c r="B478" s="30">
        <f>'De la BASE'!B474</f>
        <v>10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0.0126243</v>
      </c>
      <c r="F478" s="9">
        <f>IF('De la BASE'!F474&gt;0,'De la BASE'!F474,'De la BASE'!F474+0.001)</f>
        <v>20.512624300000006</v>
      </c>
      <c r="G478" s="15">
        <v>29252</v>
      </c>
    </row>
    <row r="479" spans="1:7" ht="12.75">
      <c r="A479" s="30" t="str">
        <f>'De la BASE'!A475</f>
        <v>307</v>
      </c>
      <c r="B479" s="30">
        <f>'De la BASE'!B475</f>
        <v>10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0.4847715</v>
      </c>
      <c r="F479" s="9">
        <f>IF('De la BASE'!F475&gt;0,'De la BASE'!F475,'De la BASE'!F475+0.001)</f>
        <v>32.08477157681426</v>
      </c>
      <c r="G479" s="15">
        <v>29281</v>
      </c>
    </row>
    <row r="480" spans="1:7" ht="12.75">
      <c r="A480" s="30" t="str">
        <f>'De la BASE'!A476</f>
        <v>307</v>
      </c>
      <c r="B480" s="30">
        <f>'De la BASE'!B476</f>
        <v>10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0.086391</v>
      </c>
      <c r="F480" s="9">
        <f>IF('De la BASE'!F476&gt;0,'De la BASE'!F476,'De la BASE'!F476+0.001)</f>
        <v>23.986391000000012</v>
      </c>
      <c r="G480" s="15">
        <v>29312</v>
      </c>
    </row>
    <row r="481" spans="1:7" ht="12.75">
      <c r="A481" s="30" t="str">
        <f>'De la BASE'!A477</f>
        <v>307</v>
      </c>
      <c r="B481" s="30">
        <f>'De la BASE'!B477</f>
        <v>10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0.5024974</v>
      </c>
      <c r="F481" s="9">
        <f>IF('De la BASE'!F477&gt;0,'De la BASE'!F477,'De la BASE'!F477+0.001)</f>
        <v>30.4024974</v>
      </c>
      <c r="G481" s="15">
        <v>29342</v>
      </c>
    </row>
    <row r="482" spans="1:7" ht="12.75">
      <c r="A482" s="30" t="str">
        <f>'De la BASE'!A478</f>
        <v>307</v>
      </c>
      <c r="B482" s="30">
        <f>'De la BASE'!B478</f>
        <v>10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0.2971319</v>
      </c>
      <c r="F482" s="9">
        <f>IF('De la BASE'!F478&gt;0,'De la BASE'!F478,'De la BASE'!F478+0.001)</f>
        <v>23.397131900000012</v>
      </c>
      <c r="G482" s="15">
        <v>29373</v>
      </c>
    </row>
    <row r="483" spans="1:7" ht="12.75">
      <c r="A483" s="30" t="str">
        <f>'De la BASE'!A479</f>
        <v>307</v>
      </c>
      <c r="B483" s="30">
        <f>'De la BASE'!B479</f>
        <v>10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1.2052276</v>
      </c>
      <c r="F483" s="9">
        <f>IF('De la BASE'!F479&gt;0,'De la BASE'!F479,'De la BASE'!F479+0.001)</f>
        <v>5.105227599999999</v>
      </c>
      <c r="G483" s="15">
        <v>29403</v>
      </c>
    </row>
    <row r="484" spans="1:7" ht="12.75">
      <c r="A484" s="30" t="str">
        <f>'De la BASE'!A480</f>
        <v>307</v>
      </c>
      <c r="B484" s="30">
        <f>'De la BASE'!B480</f>
        <v>10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0.5864784</v>
      </c>
      <c r="F484" s="9">
        <f>IF('De la BASE'!F480&gt;0,'De la BASE'!F480,'De la BASE'!F480+0.001)</f>
        <v>4.88647838918946</v>
      </c>
      <c r="G484" s="15">
        <v>29434</v>
      </c>
    </row>
    <row r="485" spans="1:7" ht="12.75">
      <c r="A485" s="30" t="str">
        <f>'De la BASE'!A481</f>
        <v>307</v>
      </c>
      <c r="B485" s="30">
        <f>'De la BASE'!B481</f>
        <v>10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0.3416572</v>
      </c>
      <c r="F485" s="9">
        <f>IF('De la BASE'!F481&gt;0,'De la BASE'!F481,'De la BASE'!F481+0.001)</f>
        <v>3.741657218175579</v>
      </c>
      <c r="G485" s="15">
        <v>29465</v>
      </c>
    </row>
    <row r="486" spans="1:7" ht="12.75">
      <c r="A486" s="30" t="str">
        <f>'De la BASE'!A482</f>
        <v>307</v>
      </c>
      <c r="B486" s="30">
        <f>'De la BASE'!B482</f>
        <v>10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0.5570474</v>
      </c>
      <c r="F486" s="9">
        <f>IF('De la BASE'!F482&gt;0,'De la BASE'!F482,'De la BASE'!F482+0.001)</f>
        <v>3.0570474097583937</v>
      </c>
      <c r="G486" s="15">
        <v>29495</v>
      </c>
    </row>
    <row r="487" spans="1:7" ht="12.75">
      <c r="A487" s="30" t="str">
        <f>'De la BASE'!A483</f>
        <v>307</v>
      </c>
      <c r="B487" s="30">
        <f>'De la BASE'!B483</f>
        <v>10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0.677787</v>
      </c>
      <c r="F487" s="9">
        <f>IF('De la BASE'!F483&gt;0,'De la BASE'!F483,'De la BASE'!F483+0.001)</f>
        <v>5.677786973612613</v>
      </c>
      <c r="G487" s="15">
        <v>29526</v>
      </c>
    </row>
    <row r="488" spans="1:7" ht="12.75">
      <c r="A488" s="30" t="str">
        <f>'De la BASE'!A484</f>
        <v>307</v>
      </c>
      <c r="B488" s="30">
        <f>'De la BASE'!B484</f>
        <v>10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0.135285</v>
      </c>
      <c r="F488" s="9">
        <f>IF('De la BASE'!F484&gt;0,'De la BASE'!F484,'De la BASE'!F484+0.001)</f>
        <v>6.735285016738108</v>
      </c>
      <c r="G488" s="15">
        <v>29556</v>
      </c>
    </row>
    <row r="489" spans="1:7" ht="12.75">
      <c r="A489" s="30" t="str">
        <f>'De la BASE'!A485</f>
        <v>307</v>
      </c>
      <c r="B489" s="30">
        <f>'De la BASE'!B485</f>
        <v>10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0.1236064</v>
      </c>
      <c r="F489" s="9">
        <f>IF('De la BASE'!F485&gt;0,'De la BASE'!F485,'De la BASE'!F485+0.001)</f>
        <v>6.923606364003421</v>
      </c>
      <c r="G489" s="15">
        <v>29587</v>
      </c>
    </row>
    <row r="490" spans="1:7" ht="12.75">
      <c r="A490" s="30" t="str">
        <f>'De la BASE'!A486</f>
        <v>307</v>
      </c>
      <c r="B490" s="30">
        <f>'De la BASE'!B486</f>
        <v>10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0.35802</v>
      </c>
      <c r="F490" s="9">
        <f>IF('De la BASE'!F486&gt;0,'De la BASE'!F486,'De la BASE'!F486+0.001)</f>
        <v>6.158019985632757</v>
      </c>
      <c r="G490" s="15">
        <v>29618</v>
      </c>
    </row>
    <row r="491" spans="1:7" ht="12.75">
      <c r="A491" s="30" t="str">
        <f>'De la BASE'!A487</f>
        <v>307</v>
      </c>
      <c r="B491" s="30">
        <f>'De la BASE'!B487</f>
        <v>10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0.536121</v>
      </c>
      <c r="F491" s="9">
        <f>IF('De la BASE'!F487&gt;0,'De la BASE'!F487,'De la BASE'!F487+0.001)</f>
        <v>10.821120977012177</v>
      </c>
      <c r="G491" s="15">
        <v>29646</v>
      </c>
    </row>
    <row r="492" spans="1:7" ht="12.75">
      <c r="A492" s="30" t="str">
        <f>'De la BASE'!A488</f>
        <v>307</v>
      </c>
      <c r="B492" s="30">
        <f>'De la BASE'!B488</f>
        <v>10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0.7831684</v>
      </c>
      <c r="F492" s="9">
        <f>IF('De la BASE'!F488&gt;0,'De la BASE'!F488,'De la BASE'!F488+0.001)</f>
        <v>18.183168497660702</v>
      </c>
      <c r="G492" s="15">
        <v>29677</v>
      </c>
    </row>
    <row r="493" spans="1:7" ht="12.75">
      <c r="A493" s="30" t="str">
        <f>'De la BASE'!A489</f>
        <v>307</v>
      </c>
      <c r="B493" s="30">
        <f>'De la BASE'!B489</f>
        <v>10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0.565563</v>
      </c>
      <c r="F493" s="9">
        <f>IF('De la BASE'!F489&gt;0,'De la BASE'!F489,'De la BASE'!F489+0.001)</f>
        <v>14.965563034521804</v>
      </c>
      <c r="G493" s="15">
        <v>29707</v>
      </c>
    </row>
    <row r="494" spans="1:7" ht="12.75">
      <c r="A494" s="30" t="str">
        <f>'De la BASE'!A490</f>
        <v>307</v>
      </c>
      <c r="B494" s="30">
        <f>'De la BASE'!B490</f>
        <v>10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0.7895008</v>
      </c>
      <c r="F494" s="9">
        <f>IF('De la BASE'!F490&gt;0,'De la BASE'!F490,'De la BASE'!F490+0.001)</f>
        <v>5.989500813106859</v>
      </c>
      <c r="G494" s="15">
        <v>29738</v>
      </c>
    </row>
    <row r="495" spans="1:7" ht="12.75">
      <c r="A495" s="30" t="str">
        <f>'De la BASE'!A491</f>
        <v>307</v>
      </c>
      <c r="B495" s="30">
        <f>'De la BASE'!B491</f>
        <v>10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0.5126319</v>
      </c>
      <c r="F495" s="9">
        <f>IF('De la BASE'!F491&gt;0,'De la BASE'!F491,'De la BASE'!F491+0.001)</f>
        <v>3.712631916475288</v>
      </c>
      <c r="G495" s="15">
        <v>29768</v>
      </c>
    </row>
    <row r="496" spans="1:7" ht="12.75">
      <c r="A496" s="30" t="str">
        <f>'De la BASE'!A492</f>
        <v>307</v>
      </c>
      <c r="B496" s="30">
        <f>'De la BASE'!B492</f>
        <v>10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0.30894</v>
      </c>
      <c r="F496" s="9">
        <f>IF('De la BASE'!F492&gt;0,'De la BASE'!F492,'De la BASE'!F492+0.001)</f>
        <v>3.1089399779754867</v>
      </c>
      <c r="G496" s="15">
        <v>29799</v>
      </c>
    </row>
    <row r="497" spans="1:7" ht="12.75">
      <c r="A497" s="30" t="str">
        <f>'De la BASE'!A493</f>
        <v>307</v>
      </c>
      <c r="B497" s="30">
        <f>'De la BASE'!B493</f>
        <v>10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0.3518306</v>
      </c>
      <c r="F497" s="9">
        <f>IF('De la BASE'!F493&gt;0,'De la BASE'!F493,'De la BASE'!F493+0.001)</f>
        <v>2.251830604799518</v>
      </c>
      <c r="G497" s="15">
        <v>29830</v>
      </c>
    </row>
    <row r="498" spans="1:7" ht="12.75">
      <c r="A498" s="30" t="str">
        <f>'De la BASE'!A494</f>
        <v>307</v>
      </c>
      <c r="B498" s="30">
        <f>'De la BASE'!B494</f>
        <v>10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0.212888</v>
      </c>
      <c r="F498" s="9">
        <f>IF('De la BASE'!F494&gt;0,'De la BASE'!F494,'De la BASE'!F494+0.001)</f>
        <v>1.912887995317443</v>
      </c>
      <c r="G498" s="15">
        <v>29860</v>
      </c>
    </row>
    <row r="499" spans="1:7" ht="12.75">
      <c r="A499" s="30" t="str">
        <f>'De la BASE'!A495</f>
        <v>307</v>
      </c>
      <c r="B499" s="30">
        <f>'De la BASE'!B495</f>
        <v>10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0.1668695</v>
      </c>
      <c r="F499" s="9">
        <f>IF('De la BASE'!F495&gt;0,'De la BASE'!F495,'De la BASE'!F495+0.001)</f>
        <v>0.966869493620725</v>
      </c>
      <c r="G499" s="15">
        <v>29891</v>
      </c>
    </row>
    <row r="500" spans="1:7" ht="12.75">
      <c r="A500" s="30" t="str">
        <f>'De la BASE'!A496</f>
        <v>307</v>
      </c>
      <c r="B500" s="30">
        <f>'De la BASE'!B496</f>
        <v>10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2.7638845</v>
      </c>
      <c r="F500" s="9">
        <f>IF('De la BASE'!F496&gt;0,'De la BASE'!F496,'De la BASE'!F496+0.001)</f>
        <v>87.66388391828526</v>
      </c>
      <c r="G500" s="15">
        <v>29921</v>
      </c>
    </row>
    <row r="501" spans="1:7" ht="12.75">
      <c r="A501" s="30" t="str">
        <f>'De la BASE'!A497</f>
        <v>307</v>
      </c>
      <c r="B501" s="30">
        <f>'De la BASE'!B497</f>
        <v>10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0.9620188</v>
      </c>
      <c r="F501" s="9">
        <f>IF('De la BASE'!F497&gt;0,'De la BASE'!F497,'De la BASE'!F497+0.001)</f>
        <v>34.762018800000014</v>
      </c>
      <c r="G501" s="15">
        <v>29952</v>
      </c>
    </row>
    <row r="502" spans="1:7" ht="12.75">
      <c r="A502" s="30" t="str">
        <f>'De la BASE'!A498</f>
        <v>307</v>
      </c>
      <c r="B502" s="30">
        <f>'De la BASE'!B498</f>
        <v>10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2.0957068</v>
      </c>
      <c r="F502" s="9">
        <f>IF('De la BASE'!F498&gt;0,'De la BASE'!F498,'De la BASE'!F498+0.001)</f>
        <v>11.495706799999999</v>
      </c>
      <c r="G502" s="15">
        <v>29983</v>
      </c>
    </row>
    <row r="503" spans="1:7" ht="12.75">
      <c r="A503" s="30" t="str">
        <f>'De la BASE'!A499</f>
        <v>307</v>
      </c>
      <c r="B503" s="30">
        <f>'De la BASE'!B499</f>
        <v>10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1.4755813</v>
      </c>
      <c r="F503" s="9">
        <f>IF('De la BASE'!F499&gt;0,'De la BASE'!F499,'De la BASE'!F499+0.001)</f>
        <v>10.57558132314766</v>
      </c>
      <c r="G503" s="15">
        <v>30011</v>
      </c>
    </row>
    <row r="504" spans="1:7" ht="12.75">
      <c r="A504" s="30" t="str">
        <f>'De la BASE'!A500</f>
        <v>307</v>
      </c>
      <c r="B504" s="30">
        <f>'De la BASE'!B500</f>
        <v>10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0.8825856</v>
      </c>
      <c r="F504" s="9">
        <f>IF('De la BASE'!F500&gt;0,'De la BASE'!F500,'De la BASE'!F500+0.001)</f>
        <v>10.982585645139304</v>
      </c>
      <c r="G504" s="15">
        <v>30042</v>
      </c>
    </row>
    <row r="505" spans="1:7" ht="12.75">
      <c r="A505" s="30" t="str">
        <f>'De la BASE'!A501</f>
        <v>307</v>
      </c>
      <c r="B505" s="30">
        <f>'De la BASE'!B501</f>
        <v>10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1.281973</v>
      </c>
      <c r="F505" s="9">
        <f>IF('De la BASE'!F501&gt;0,'De la BASE'!F501,'De la BASE'!F501+0.001)</f>
        <v>7.981973000000002</v>
      </c>
      <c r="G505" s="15">
        <v>30072</v>
      </c>
    </row>
    <row r="506" spans="1:7" ht="12.75">
      <c r="A506" s="30" t="str">
        <f>'De la BASE'!A502</f>
        <v>307</v>
      </c>
      <c r="B506" s="30">
        <f>'De la BASE'!B502</f>
        <v>10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0.885316</v>
      </c>
      <c r="F506" s="9">
        <f>IF('De la BASE'!F502&gt;0,'De la BASE'!F502,'De la BASE'!F502+0.001)</f>
        <v>6.785315970024284</v>
      </c>
      <c r="G506" s="15">
        <v>30103</v>
      </c>
    </row>
    <row r="507" spans="1:7" ht="12.75">
      <c r="A507" s="30" t="str">
        <f>'De la BASE'!A503</f>
        <v>307</v>
      </c>
      <c r="B507" s="30">
        <f>'De la BASE'!B503</f>
        <v>10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0.446795</v>
      </c>
      <c r="F507" s="9">
        <f>IF('De la BASE'!F503&gt;0,'De la BASE'!F503,'De la BASE'!F503+0.001)</f>
        <v>5.5467949611458724</v>
      </c>
      <c r="G507" s="15">
        <v>30133</v>
      </c>
    </row>
    <row r="508" spans="1:7" ht="12.75">
      <c r="A508" s="30" t="str">
        <f>'De la BASE'!A504</f>
        <v>307</v>
      </c>
      <c r="B508" s="30">
        <f>'De la BASE'!B504</f>
        <v>10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0.1831456</v>
      </c>
      <c r="F508" s="9">
        <f>IF('De la BASE'!F504&gt;0,'De la BASE'!F504,'De la BASE'!F504+0.001)</f>
        <v>4.283145599999997</v>
      </c>
      <c r="G508" s="15">
        <v>30164</v>
      </c>
    </row>
    <row r="509" spans="1:7" ht="12.75">
      <c r="A509" s="30" t="str">
        <f>'De la BASE'!A505</f>
        <v>307</v>
      </c>
      <c r="B509" s="30">
        <f>'De la BASE'!B505</f>
        <v>10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0.4370186</v>
      </c>
      <c r="F509" s="9">
        <f>IF('De la BASE'!F505&gt;0,'De la BASE'!F505,'De la BASE'!F505+0.001)</f>
        <v>3.5370185923750004</v>
      </c>
      <c r="G509" s="15">
        <v>30195</v>
      </c>
    </row>
    <row r="510" spans="1:7" ht="12.75">
      <c r="A510" s="30" t="str">
        <f>'De la BASE'!A506</f>
        <v>307</v>
      </c>
      <c r="B510" s="30">
        <f>'De la BASE'!B506</f>
        <v>10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0.8345376</v>
      </c>
      <c r="F510" s="9">
        <f>IF('De la BASE'!F506&gt;0,'De la BASE'!F506,'De la BASE'!F506+0.001)</f>
        <v>3.9345375879652202</v>
      </c>
      <c r="G510" s="15">
        <v>30225</v>
      </c>
    </row>
    <row r="511" spans="1:7" ht="12.75">
      <c r="A511" s="30" t="str">
        <f>'De la BASE'!A507</f>
        <v>307</v>
      </c>
      <c r="B511" s="30">
        <f>'De la BASE'!B507</f>
        <v>10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1.6927638</v>
      </c>
      <c r="F511" s="9">
        <f>IF('De la BASE'!F507&gt;0,'De la BASE'!F507,'De la BASE'!F507+0.001)</f>
        <v>14.692763829538126</v>
      </c>
      <c r="G511" s="15">
        <v>30256</v>
      </c>
    </row>
    <row r="512" spans="1:7" ht="12.75">
      <c r="A512" s="30" t="str">
        <f>'De la BASE'!A508</f>
        <v>307</v>
      </c>
      <c r="B512" s="30">
        <f>'De la BASE'!B508</f>
        <v>10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0.9739972</v>
      </c>
      <c r="F512" s="9">
        <f>IF('De la BASE'!F508&gt;0,'De la BASE'!F508,'De la BASE'!F508+0.001)</f>
        <v>34.17399719999999</v>
      </c>
      <c r="G512" s="15">
        <v>30286</v>
      </c>
    </row>
    <row r="513" spans="1:7" ht="12.75">
      <c r="A513" s="30" t="str">
        <f>'De la BASE'!A509</f>
        <v>307</v>
      </c>
      <c r="B513" s="30">
        <f>'De la BASE'!B509</f>
        <v>10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0.781302</v>
      </c>
      <c r="F513" s="9">
        <f>IF('De la BASE'!F509&gt;0,'De la BASE'!F509,'De la BASE'!F509+0.001)</f>
        <v>8.081301980473187</v>
      </c>
      <c r="G513" s="15">
        <v>30317</v>
      </c>
    </row>
    <row r="514" spans="1:7" ht="12.75">
      <c r="A514" s="30" t="str">
        <f>'De la BASE'!A510</f>
        <v>307</v>
      </c>
      <c r="B514" s="30">
        <f>'De la BASE'!B510</f>
        <v>10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0.6377497</v>
      </c>
      <c r="F514" s="9">
        <f>IF('De la BASE'!F510&gt;0,'De la BASE'!F510,'De la BASE'!F510+0.001)</f>
        <v>8.541749719486877</v>
      </c>
      <c r="G514" s="15">
        <v>30348</v>
      </c>
    </row>
    <row r="515" spans="1:7" ht="12.75">
      <c r="A515" s="30" t="str">
        <f>'De la BASE'!A511</f>
        <v>307</v>
      </c>
      <c r="B515" s="30">
        <f>'De la BASE'!B511</f>
        <v>10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0.4495281</v>
      </c>
      <c r="F515" s="9">
        <f>IF('De la BASE'!F511&gt;0,'De la BASE'!F511,'De la BASE'!F511+0.001)</f>
        <v>10.849528100000011</v>
      </c>
      <c r="G515" s="15">
        <v>30376</v>
      </c>
    </row>
    <row r="516" spans="1:7" ht="12.75">
      <c r="A516" s="30" t="str">
        <f>'De la BASE'!A512</f>
        <v>307</v>
      </c>
      <c r="B516" s="30">
        <f>'De la BASE'!B512</f>
        <v>10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1.4986608</v>
      </c>
      <c r="F516" s="9">
        <f>IF('De la BASE'!F512&gt;0,'De la BASE'!F512,'De la BASE'!F512+0.001)</f>
        <v>21.798660654327296</v>
      </c>
      <c r="G516" s="15">
        <v>30407</v>
      </c>
    </row>
    <row r="517" spans="1:7" ht="12.75">
      <c r="A517" s="30" t="str">
        <f>'De la BASE'!A513</f>
        <v>307</v>
      </c>
      <c r="B517" s="30">
        <f>'De la BASE'!B513</f>
        <v>10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1.096531</v>
      </c>
      <c r="F517" s="9">
        <f>IF('De la BASE'!F513&gt;0,'De la BASE'!F513,'De la BASE'!F513+0.001)</f>
        <v>16.736530963272422</v>
      </c>
      <c r="G517" s="15">
        <v>30437</v>
      </c>
    </row>
    <row r="518" spans="1:7" ht="12.75">
      <c r="A518" s="30" t="str">
        <f>'De la BASE'!A514</f>
        <v>307</v>
      </c>
      <c r="B518" s="30">
        <f>'De la BASE'!B514</f>
        <v>10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1.2528376</v>
      </c>
      <c r="F518" s="9">
        <f>IF('De la BASE'!F514&gt;0,'De la BASE'!F514,'De la BASE'!F514+0.001)</f>
        <v>6.552837600000003</v>
      </c>
      <c r="G518" s="15">
        <v>30468</v>
      </c>
    </row>
    <row r="519" spans="1:7" ht="12.75">
      <c r="A519" s="30" t="str">
        <f>'De la BASE'!A515</f>
        <v>307</v>
      </c>
      <c r="B519" s="30">
        <f>'De la BASE'!B515</f>
        <v>10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0.8314566</v>
      </c>
      <c r="F519" s="9">
        <f>IF('De la BASE'!F515&gt;0,'De la BASE'!F515,'De la BASE'!F515+0.001)</f>
        <v>5.231456599999997</v>
      </c>
      <c r="G519" s="15">
        <v>30498</v>
      </c>
    </row>
    <row r="520" spans="1:7" ht="12.75">
      <c r="A520" s="30" t="str">
        <f>'De la BASE'!A516</f>
        <v>307</v>
      </c>
      <c r="B520" s="30">
        <f>'De la BASE'!B516</f>
        <v>10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1.1841256</v>
      </c>
      <c r="F520" s="9">
        <f>IF('De la BASE'!F516&gt;0,'De la BASE'!F516,'De la BASE'!F516+0.001)</f>
        <v>4.384125615731819</v>
      </c>
      <c r="G520" s="15">
        <v>30529</v>
      </c>
    </row>
    <row r="521" spans="1:7" ht="12.75">
      <c r="A521" s="30" t="str">
        <f>'De la BASE'!A517</f>
        <v>307</v>
      </c>
      <c r="B521" s="30">
        <f>'De la BASE'!B517</f>
        <v>10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0.5118141</v>
      </c>
      <c r="F521" s="9">
        <f>IF('De la BASE'!F517&gt;0,'De la BASE'!F517,'De la BASE'!F517+0.001)</f>
        <v>5.1118140756202095</v>
      </c>
      <c r="G521" s="15">
        <v>30560</v>
      </c>
    </row>
    <row r="522" spans="1:7" ht="12.75">
      <c r="A522" s="30" t="str">
        <f>'De la BASE'!A518</f>
        <v>307</v>
      </c>
      <c r="B522" s="30">
        <f>'De la BASE'!B518</f>
        <v>10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0.5401206</v>
      </c>
      <c r="F522" s="9">
        <f>IF('De la BASE'!F518&gt;0,'De la BASE'!F518,'De la BASE'!F518+0.001)</f>
        <v>0.7401206021169767</v>
      </c>
      <c r="G522" s="15">
        <v>30590</v>
      </c>
    </row>
    <row r="523" spans="1:7" ht="12.75">
      <c r="A523" s="30" t="str">
        <f>'De la BASE'!A519</f>
        <v>307</v>
      </c>
      <c r="B523" s="30">
        <f>'De la BASE'!B519</f>
        <v>10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0.639147</v>
      </c>
      <c r="F523" s="9">
        <f>IF('De la BASE'!F519&gt;0,'De la BASE'!F519,'De la BASE'!F519+0.001)</f>
        <v>3.53914698233796</v>
      </c>
      <c r="G523" s="15">
        <v>30621</v>
      </c>
    </row>
    <row r="524" spans="1:7" ht="12.75">
      <c r="A524" s="30" t="str">
        <f>'De la BASE'!A520</f>
        <v>307</v>
      </c>
      <c r="B524" s="30">
        <f>'De la BASE'!B520</f>
        <v>10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1.187466</v>
      </c>
      <c r="F524" s="9">
        <f>IF('De la BASE'!F520&gt;0,'De la BASE'!F520,'De la BASE'!F520+0.001)</f>
        <v>16.787465959570063</v>
      </c>
      <c r="G524" s="15">
        <v>30651</v>
      </c>
    </row>
    <row r="525" spans="1:7" ht="12.75">
      <c r="A525" s="30" t="str">
        <f>'De la BASE'!A521</f>
        <v>307</v>
      </c>
      <c r="B525" s="30">
        <f>'De la BASE'!B521</f>
        <v>10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0.623931</v>
      </c>
      <c r="F525" s="9">
        <f>IF('De la BASE'!F521&gt;0,'De la BASE'!F521,'De la BASE'!F521+0.001)</f>
        <v>8.938930999999995</v>
      </c>
      <c r="G525" s="15">
        <v>30682</v>
      </c>
    </row>
    <row r="526" spans="1:7" ht="12.75">
      <c r="A526" s="30" t="str">
        <f>'De la BASE'!A522</f>
        <v>307</v>
      </c>
      <c r="B526" s="30">
        <f>'De la BASE'!B522</f>
        <v>10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0.5899946</v>
      </c>
      <c r="F526" s="9">
        <f>IF('De la BASE'!F522&gt;0,'De la BASE'!F522,'De la BASE'!F522+0.001)</f>
        <v>8.94299461955328</v>
      </c>
      <c r="G526" s="15">
        <v>30713</v>
      </c>
    </row>
    <row r="527" spans="1:7" ht="12.75">
      <c r="A527" s="30" t="str">
        <f>'De la BASE'!A523</f>
        <v>307</v>
      </c>
      <c r="B527" s="30">
        <f>'De la BASE'!B523</f>
        <v>10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0.3447378</v>
      </c>
      <c r="F527" s="9">
        <f>IF('De la BASE'!F523&gt;0,'De la BASE'!F523,'De la BASE'!F523+0.001)</f>
        <v>25.744737742548256</v>
      </c>
      <c r="G527" s="15">
        <v>30742</v>
      </c>
    </row>
    <row r="528" spans="1:7" ht="12.75">
      <c r="A528" s="30" t="str">
        <f>'De la BASE'!A524</f>
        <v>307</v>
      </c>
      <c r="B528" s="30">
        <f>'De la BASE'!B524</f>
        <v>10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0.7296579</v>
      </c>
      <c r="F528" s="9">
        <f>IF('De la BASE'!F524&gt;0,'De la BASE'!F524,'De la BASE'!F524+0.001)</f>
        <v>12.036657849164465</v>
      </c>
      <c r="G528" s="15">
        <v>30773</v>
      </c>
    </row>
    <row r="529" spans="1:7" ht="12.75">
      <c r="A529" s="30" t="str">
        <f>'De la BASE'!A525</f>
        <v>307</v>
      </c>
      <c r="B529" s="30">
        <f>'De la BASE'!B525</f>
        <v>10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0.3828755</v>
      </c>
      <c r="F529" s="9">
        <f>IF('De la BASE'!F525&gt;0,'De la BASE'!F525,'De la BASE'!F525+0.001)</f>
        <v>24.582875499999997</v>
      </c>
      <c r="G529" s="15">
        <v>30803</v>
      </c>
    </row>
    <row r="530" spans="1:7" ht="12.75">
      <c r="A530" s="30" t="str">
        <f>'De la BASE'!A526</f>
        <v>307</v>
      </c>
      <c r="B530" s="30">
        <f>'De la BASE'!B526</f>
        <v>10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1.107778</v>
      </c>
      <c r="F530" s="9">
        <f>IF('De la BASE'!F526&gt;0,'De la BASE'!F526,'De la BASE'!F526+0.001)</f>
        <v>17.194778073428264</v>
      </c>
      <c r="G530" s="15">
        <v>30834</v>
      </c>
    </row>
    <row r="531" spans="1:7" ht="12.75">
      <c r="A531" s="30" t="str">
        <f>'De la BASE'!A527</f>
        <v>307</v>
      </c>
      <c r="B531" s="30">
        <f>'De la BASE'!B527</f>
        <v>10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1.0702575</v>
      </c>
      <c r="F531" s="9">
        <f>IF('De la BASE'!F527&gt;0,'De la BASE'!F527,'De la BASE'!F527+0.001)</f>
        <v>4.970257520320929</v>
      </c>
      <c r="G531" s="15">
        <v>30864</v>
      </c>
    </row>
    <row r="532" spans="1:7" ht="12.75">
      <c r="A532" s="30" t="str">
        <f>'De la BASE'!A528</f>
        <v>307</v>
      </c>
      <c r="B532" s="30">
        <f>'De la BASE'!B528</f>
        <v>10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0.5429856</v>
      </c>
      <c r="F532" s="9">
        <f>IF('De la BASE'!F528&gt;0,'De la BASE'!F528,'De la BASE'!F528+0.001)</f>
        <v>3.4429856151194014</v>
      </c>
      <c r="G532" s="15">
        <v>30895</v>
      </c>
    </row>
    <row r="533" spans="1:7" ht="12.75">
      <c r="A533" s="30" t="str">
        <f>'De la BASE'!A529</f>
        <v>307</v>
      </c>
      <c r="B533" s="30">
        <f>'De la BASE'!B529</f>
        <v>10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0.2823486</v>
      </c>
      <c r="F533" s="9">
        <f>IF('De la BASE'!F529&gt;0,'De la BASE'!F529,'De la BASE'!F529+0.001)</f>
        <v>2.3823485999999994</v>
      </c>
      <c r="G533" s="15">
        <v>30926</v>
      </c>
    </row>
    <row r="534" spans="1:7" ht="12.75">
      <c r="A534" s="30" t="str">
        <f>'De la BASE'!A530</f>
        <v>307</v>
      </c>
      <c r="B534" s="30">
        <f>'De la BASE'!B530</f>
        <v>10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0.459008</v>
      </c>
      <c r="F534" s="9">
        <f>IF('De la BASE'!F530&gt;0,'De la BASE'!F530,'De la BASE'!F530+0.001)</f>
        <v>4.55900798273629</v>
      </c>
      <c r="G534" s="15">
        <v>30956</v>
      </c>
    </row>
    <row r="535" spans="1:7" ht="12.75">
      <c r="A535" s="30" t="str">
        <f>'De la BASE'!A531</f>
        <v>307</v>
      </c>
      <c r="B535" s="30">
        <f>'De la BASE'!B531</f>
        <v>10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1.3441166</v>
      </c>
      <c r="F535" s="9">
        <f>IF('De la BASE'!F531&gt;0,'De la BASE'!F531,'De la BASE'!F531+0.001)</f>
        <v>49.344116600000056</v>
      </c>
      <c r="G535" s="15">
        <v>30987</v>
      </c>
    </row>
    <row r="536" spans="1:7" ht="12.75">
      <c r="A536" s="30" t="str">
        <f>'De la BASE'!A532</f>
        <v>307</v>
      </c>
      <c r="B536" s="30">
        <f>'De la BASE'!B532</f>
        <v>10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0.7308756</v>
      </c>
      <c r="F536" s="9">
        <f>IF('De la BASE'!F532&gt;0,'De la BASE'!F532,'De la BASE'!F532+0.001)</f>
        <v>11.035875573414238</v>
      </c>
      <c r="G536" s="15">
        <v>31017</v>
      </c>
    </row>
    <row r="537" spans="1:7" ht="12.75">
      <c r="A537" s="30" t="str">
        <f>'De la BASE'!A533</f>
        <v>307</v>
      </c>
      <c r="B537" s="30">
        <f>'De la BASE'!B533</f>
        <v>10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0.8870448</v>
      </c>
      <c r="F537" s="9">
        <f>IF('De la BASE'!F533&gt;0,'De la BASE'!F533,'De la BASE'!F533+0.001)</f>
        <v>12.721044644416391</v>
      </c>
      <c r="G537" s="15">
        <v>31048</v>
      </c>
    </row>
    <row r="538" spans="1:7" ht="12.75">
      <c r="A538" s="30" t="str">
        <f>'De la BASE'!A534</f>
        <v>307</v>
      </c>
      <c r="B538" s="30">
        <f>'De la BASE'!B534</f>
        <v>10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1.0972398</v>
      </c>
      <c r="F538" s="9">
        <f>IF('De la BASE'!F534&gt;0,'De la BASE'!F534,'De la BASE'!F534+0.001)</f>
        <v>70.49723965801108</v>
      </c>
      <c r="G538" s="15">
        <v>31079</v>
      </c>
    </row>
    <row r="539" spans="1:7" ht="12.75">
      <c r="A539" s="30" t="str">
        <f>'De la BASE'!A535</f>
        <v>307</v>
      </c>
      <c r="B539" s="30">
        <f>'De la BASE'!B535</f>
        <v>10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3.3445529</v>
      </c>
      <c r="F539" s="9">
        <f>IF('De la BASE'!F535&gt;0,'De la BASE'!F535,'De la BASE'!F535+0.001)</f>
        <v>26.54455284987693</v>
      </c>
      <c r="G539" s="15">
        <v>31107</v>
      </c>
    </row>
    <row r="540" spans="1:7" ht="12.75">
      <c r="A540" s="30" t="str">
        <f>'De la BASE'!A536</f>
        <v>307</v>
      </c>
      <c r="B540" s="30">
        <f>'De la BASE'!B536</f>
        <v>10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2.2917904</v>
      </c>
      <c r="F540" s="9">
        <f>IF('De la BASE'!F536&gt;0,'De la BASE'!F536,'De la BASE'!F536+0.001)</f>
        <v>46.49179030873998</v>
      </c>
      <c r="G540" s="15">
        <v>31138</v>
      </c>
    </row>
    <row r="541" spans="1:7" ht="12.75">
      <c r="A541" s="30" t="str">
        <f>'De la BASE'!A537</f>
        <v>307</v>
      </c>
      <c r="B541" s="30">
        <f>'De la BASE'!B537</f>
        <v>10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3.2345684</v>
      </c>
      <c r="F541" s="9">
        <f>IF('De la BASE'!F537&gt;0,'De la BASE'!F537,'De la BASE'!F537+0.001)</f>
        <v>16.7345684314682</v>
      </c>
      <c r="G541" s="15">
        <v>31168</v>
      </c>
    </row>
    <row r="542" spans="1:7" ht="12.75">
      <c r="A542" s="30" t="str">
        <f>'De la BASE'!A538</f>
        <v>307</v>
      </c>
      <c r="B542" s="30">
        <f>'De la BASE'!B538</f>
        <v>10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2.1961907</v>
      </c>
      <c r="F542" s="9">
        <f>IF('De la BASE'!F538&gt;0,'De la BASE'!F538,'De la BASE'!F538+0.001)</f>
        <v>11.996190724218641</v>
      </c>
      <c r="G542" s="15">
        <v>31199</v>
      </c>
    </row>
    <row r="543" spans="1:7" ht="12.75">
      <c r="A543" s="30" t="str">
        <f>'De la BASE'!A539</f>
        <v>307</v>
      </c>
      <c r="B543" s="30">
        <f>'De la BASE'!B539</f>
        <v>10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1.6887528</v>
      </c>
      <c r="F543" s="9">
        <f>IF('De la BASE'!F539&gt;0,'De la BASE'!F539,'De la BASE'!F539+0.001)</f>
        <v>4.988752791641477</v>
      </c>
      <c r="G543" s="15">
        <v>31229</v>
      </c>
    </row>
    <row r="544" spans="1:7" ht="12.75">
      <c r="A544" s="30" t="str">
        <f>'De la BASE'!A540</f>
        <v>307</v>
      </c>
      <c r="B544" s="30">
        <f>'De la BASE'!B540</f>
        <v>10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0.9526727</v>
      </c>
      <c r="F544" s="9">
        <f>IF('De la BASE'!F540&gt;0,'De la BASE'!F540,'De la BASE'!F540+0.001)</f>
        <v>3.6526727000000014</v>
      </c>
      <c r="G544" s="15">
        <v>31260</v>
      </c>
    </row>
    <row r="545" spans="1:7" ht="12.75">
      <c r="A545" s="30" t="str">
        <f>'De la BASE'!A541</f>
        <v>307</v>
      </c>
      <c r="B545" s="30">
        <f>'De la BASE'!B541</f>
        <v>10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0.4975192</v>
      </c>
      <c r="F545" s="9">
        <f>IF('De la BASE'!F541&gt;0,'De la BASE'!F541,'De la BASE'!F541+0.001)</f>
        <v>2.8975191999999987</v>
      </c>
      <c r="G545" s="15">
        <v>31291</v>
      </c>
    </row>
    <row r="546" spans="1:7" ht="12.75">
      <c r="A546" s="30" t="str">
        <f>'De la BASE'!A542</f>
        <v>307</v>
      </c>
      <c r="B546" s="30">
        <f>'De la BASE'!B542</f>
        <v>10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0.2517803</v>
      </c>
      <c r="F546" s="9">
        <f>IF('De la BASE'!F542&gt;0,'De la BASE'!F542,'De la BASE'!F542+0.001)</f>
        <v>2.1517803</v>
      </c>
      <c r="G546" s="15">
        <v>31321</v>
      </c>
    </row>
    <row r="547" spans="1:7" ht="12.75">
      <c r="A547" s="30" t="str">
        <f>'De la BASE'!A543</f>
        <v>307</v>
      </c>
      <c r="B547" s="30">
        <f>'De la BASE'!B543</f>
        <v>10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0.861575</v>
      </c>
      <c r="F547" s="9">
        <f>IF('De la BASE'!F543&gt;0,'De la BASE'!F543,'De la BASE'!F543+0.001)</f>
        <v>4.261575016108218</v>
      </c>
      <c r="G547" s="15">
        <v>31352</v>
      </c>
    </row>
    <row r="548" spans="1:7" ht="12.75">
      <c r="A548" s="30" t="str">
        <f>'De la BASE'!A544</f>
        <v>307</v>
      </c>
      <c r="B548" s="30">
        <f>'De la BASE'!B544</f>
        <v>10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1.5234009</v>
      </c>
      <c r="F548" s="9">
        <f>IF('De la BASE'!F544&gt;0,'De la BASE'!F544,'De la BASE'!F544+0.001)</f>
        <v>9.123400869860424</v>
      </c>
      <c r="G548" s="15">
        <v>31382</v>
      </c>
    </row>
    <row r="549" spans="1:7" ht="12.75">
      <c r="A549" s="30" t="str">
        <f>'De la BASE'!A545</f>
        <v>307</v>
      </c>
      <c r="B549" s="30">
        <f>'De la BASE'!B545</f>
        <v>10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0.6924402</v>
      </c>
      <c r="F549" s="9">
        <f>IF('De la BASE'!F545&gt;0,'De la BASE'!F545,'De la BASE'!F545+0.001)</f>
        <v>15.292440230763079</v>
      </c>
      <c r="G549" s="15">
        <v>31413</v>
      </c>
    </row>
    <row r="550" spans="1:7" ht="12.75">
      <c r="A550" s="30" t="str">
        <f>'De la BASE'!A546</f>
        <v>307</v>
      </c>
      <c r="B550" s="30">
        <f>'De la BASE'!B546</f>
        <v>10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1.2507985</v>
      </c>
      <c r="F550" s="9">
        <f>IF('De la BASE'!F546&gt;0,'De la BASE'!F546,'De la BASE'!F546+0.001)</f>
        <v>19.550798499999992</v>
      </c>
      <c r="G550" s="15">
        <v>31444</v>
      </c>
    </row>
    <row r="551" spans="1:7" ht="12.75">
      <c r="A551" s="30" t="str">
        <f>'De la BASE'!A547</f>
        <v>307</v>
      </c>
      <c r="B551" s="30">
        <f>'De la BASE'!B547</f>
        <v>10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0.4917295</v>
      </c>
      <c r="F551" s="9">
        <f>IF('De la BASE'!F547&gt;0,'De la BASE'!F547,'De la BASE'!F547+0.001)</f>
        <v>25.59172960832072</v>
      </c>
      <c r="G551" s="15">
        <v>31472</v>
      </c>
    </row>
    <row r="552" spans="1:7" ht="12.75">
      <c r="A552" s="30" t="str">
        <f>'De la BASE'!A548</f>
        <v>307</v>
      </c>
      <c r="B552" s="30">
        <f>'De la BASE'!B548</f>
        <v>10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2.02335</v>
      </c>
      <c r="F552" s="9">
        <f>IF('De la BASE'!F548&gt;0,'De la BASE'!F548,'De la BASE'!F548+0.001)</f>
        <v>22.223350084919744</v>
      </c>
      <c r="G552" s="15">
        <v>31503</v>
      </c>
    </row>
    <row r="553" spans="1:7" ht="12.75">
      <c r="A553" s="30" t="str">
        <f>'De la BASE'!A549</f>
        <v>307</v>
      </c>
      <c r="B553" s="30">
        <f>'De la BASE'!B549</f>
        <v>10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0.361336</v>
      </c>
      <c r="F553" s="9">
        <f>IF('De la BASE'!F549&gt;0,'De la BASE'!F549,'De la BASE'!F549+0.001)</f>
        <v>27.261335943993195</v>
      </c>
      <c r="G553" s="15">
        <v>31533</v>
      </c>
    </row>
    <row r="554" spans="1:7" ht="12.75">
      <c r="A554" s="30" t="str">
        <f>'De la BASE'!A550</f>
        <v>307</v>
      </c>
      <c r="B554" s="30">
        <f>'De la BASE'!B550</f>
        <v>10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1.277317</v>
      </c>
      <c r="F554" s="9">
        <f>IF('De la BASE'!F550&gt;0,'De la BASE'!F550,'De la BASE'!F550+0.001)</f>
        <v>5.577317010515139</v>
      </c>
      <c r="G554" s="15">
        <v>31564</v>
      </c>
    </row>
    <row r="555" spans="1:7" ht="12.75">
      <c r="A555" s="30" t="str">
        <f>'De la BASE'!A551</f>
        <v>307</v>
      </c>
      <c r="B555" s="30">
        <f>'De la BASE'!B551</f>
        <v>10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0.722708</v>
      </c>
      <c r="F555" s="9">
        <f>IF('De la BASE'!F551&gt;0,'De la BASE'!F551,'De la BASE'!F551+0.001)</f>
        <v>3.522707999999999</v>
      </c>
      <c r="G555" s="15">
        <v>31594</v>
      </c>
    </row>
    <row r="556" spans="1:7" ht="12.75">
      <c r="A556" s="30" t="str">
        <f>'De la BASE'!A552</f>
        <v>307</v>
      </c>
      <c r="B556" s="30">
        <f>'De la BASE'!B552</f>
        <v>10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0.3481725</v>
      </c>
      <c r="F556" s="9">
        <f>IF('De la BASE'!F552&gt;0,'De la BASE'!F552,'De la BASE'!F552+0.001)</f>
        <v>2.948172513511025</v>
      </c>
      <c r="G556" s="15">
        <v>31625</v>
      </c>
    </row>
    <row r="557" spans="1:7" ht="12.75">
      <c r="A557" s="30" t="str">
        <f>'De la BASE'!A553</f>
        <v>307</v>
      </c>
      <c r="B557" s="30">
        <f>'De la BASE'!B553</f>
        <v>10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0.3018752</v>
      </c>
      <c r="F557" s="9">
        <f>IF('De la BASE'!F553&gt;0,'De la BASE'!F553,'De la BASE'!F553+0.001)</f>
        <v>4.5018752117148075</v>
      </c>
      <c r="G557" s="15">
        <v>31656</v>
      </c>
    </row>
    <row r="558" spans="1:7" ht="12.75">
      <c r="A558" s="30" t="str">
        <f>'De la BASE'!A554</f>
        <v>307</v>
      </c>
      <c r="B558" s="30">
        <f>'De la BASE'!B554</f>
        <v>10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0.4335405</v>
      </c>
      <c r="F558" s="9">
        <f>IF('De la BASE'!F554&gt;0,'De la BASE'!F554,'De la BASE'!F554+0.001)</f>
        <v>4.533540499999999</v>
      </c>
      <c r="G558" s="15">
        <v>31686</v>
      </c>
    </row>
    <row r="559" spans="1:7" ht="12.75">
      <c r="A559" s="30" t="str">
        <f>'De la BASE'!A555</f>
        <v>307</v>
      </c>
      <c r="B559" s="30">
        <f>'De la BASE'!B555</f>
        <v>10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0.5306902</v>
      </c>
      <c r="F559" s="9">
        <f>IF('De la BASE'!F555&gt;0,'De la BASE'!F555,'De la BASE'!F555+0.001)</f>
        <v>1.430690202295354</v>
      </c>
      <c r="G559" s="15">
        <v>31717</v>
      </c>
    </row>
    <row r="560" spans="1:7" ht="12.75">
      <c r="A560" s="30" t="str">
        <f>'De la BASE'!A556</f>
        <v>307</v>
      </c>
      <c r="B560" s="30">
        <f>'De la BASE'!B556</f>
        <v>10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0.4964165</v>
      </c>
      <c r="F560" s="9">
        <f>IF('De la BASE'!F556&gt;0,'De la BASE'!F556,'De la BASE'!F556+0.001)</f>
        <v>2.7964164999999994</v>
      </c>
      <c r="G560" s="15">
        <v>31747</v>
      </c>
    </row>
    <row r="561" spans="1:7" ht="12.75">
      <c r="A561" s="30" t="str">
        <f>'De la BASE'!A557</f>
        <v>307</v>
      </c>
      <c r="B561" s="30">
        <f>'De la BASE'!B557</f>
        <v>10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0.3149286</v>
      </c>
      <c r="F561" s="9">
        <f>IF('De la BASE'!F557&gt;0,'De la BASE'!F557,'De la BASE'!F557+0.001)</f>
        <v>8.014928600000003</v>
      </c>
      <c r="G561" s="15">
        <v>31778</v>
      </c>
    </row>
    <row r="562" spans="1:7" ht="12.75">
      <c r="A562" s="30" t="str">
        <f>'De la BASE'!A558</f>
        <v>307</v>
      </c>
      <c r="B562" s="30">
        <f>'De la BASE'!B558</f>
        <v>10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0.5988736</v>
      </c>
      <c r="F562" s="9">
        <f>IF('De la BASE'!F558&gt;0,'De la BASE'!F558,'De la BASE'!F558+0.001)</f>
        <v>12.098873658004052</v>
      </c>
      <c r="G562" s="15">
        <v>31809</v>
      </c>
    </row>
    <row r="563" spans="1:7" ht="12.75">
      <c r="A563" s="30" t="str">
        <f>'De la BASE'!A559</f>
        <v>307</v>
      </c>
      <c r="B563" s="30">
        <f>'De la BASE'!B559</f>
        <v>10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0.7126665</v>
      </c>
      <c r="F563" s="9">
        <f>IF('De la BASE'!F559&gt;0,'De la BASE'!F559,'De la BASE'!F559+0.001)</f>
        <v>11.51266652624538</v>
      </c>
      <c r="G563" s="15">
        <v>31837</v>
      </c>
    </row>
    <row r="564" spans="1:7" ht="12.75">
      <c r="A564" s="30" t="str">
        <f>'De la BASE'!A560</f>
        <v>307</v>
      </c>
      <c r="B564" s="30">
        <f>'De la BASE'!B560</f>
        <v>10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1.0875975</v>
      </c>
      <c r="F564" s="9">
        <f>IF('De la BASE'!F560&gt;0,'De la BASE'!F560,'De la BASE'!F560+0.001)</f>
        <v>19.043597389747866</v>
      </c>
      <c r="G564" s="15">
        <v>31868</v>
      </c>
    </row>
    <row r="565" spans="1:7" ht="12.75">
      <c r="A565" s="30" t="str">
        <f>'De la BASE'!A561</f>
        <v>307</v>
      </c>
      <c r="B565" s="30">
        <f>'De la BASE'!B561</f>
        <v>10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1.2617904</v>
      </c>
      <c r="F565" s="9">
        <f>IF('De la BASE'!F561&gt;0,'De la BASE'!F561,'De la BASE'!F561+0.001)</f>
        <v>6.2617904000000015</v>
      </c>
      <c r="G565" s="15">
        <v>31898</v>
      </c>
    </row>
    <row r="566" spans="1:7" ht="12.75">
      <c r="A566" s="30" t="str">
        <f>'De la BASE'!A562</f>
        <v>307</v>
      </c>
      <c r="B566" s="30">
        <f>'De la BASE'!B562</f>
        <v>10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0.7453648</v>
      </c>
      <c r="F566" s="9">
        <f>IF('De la BASE'!F562&gt;0,'De la BASE'!F562,'De la BASE'!F562+0.001)</f>
        <v>5.845364812663916</v>
      </c>
      <c r="G566" s="15">
        <v>31929</v>
      </c>
    </row>
    <row r="567" spans="1:7" ht="12.75">
      <c r="A567" s="30" t="str">
        <f>'De la BASE'!A563</f>
        <v>307</v>
      </c>
      <c r="B567" s="30">
        <f>'De la BASE'!B563</f>
        <v>10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0.5857985</v>
      </c>
      <c r="F567" s="9">
        <f>IF('De la BASE'!F563&gt;0,'De la BASE'!F563,'De la BASE'!F563+0.001)</f>
        <v>11.08579850000001</v>
      </c>
      <c r="G567" s="15">
        <v>31959</v>
      </c>
    </row>
    <row r="568" spans="1:7" ht="12.75">
      <c r="A568" s="30" t="str">
        <f>'De la BASE'!A564</f>
        <v>307</v>
      </c>
      <c r="B568" s="30">
        <f>'De la BASE'!B564</f>
        <v>10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0.641574</v>
      </c>
      <c r="F568" s="9">
        <f>IF('De la BASE'!F564&gt;0,'De la BASE'!F564,'De la BASE'!F564+0.001)</f>
        <v>3.8415739746646027</v>
      </c>
      <c r="G568" s="15">
        <v>31990</v>
      </c>
    </row>
    <row r="569" spans="1:7" ht="12.75">
      <c r="A569" s="30" t="str">
        <f>'De la BASE'!A565</f>
        <v>307</v>
      </c>
      <c r="B569" s="30">
        <f>'De la BASE'!B565</f>
        <v>10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0.4020436</v>
      </c>
      <c r="F569" s="9">
        <f>IF('De la BASE'!F565&gt;0,'De la BASE'!F565,'De la BASE'!F565+0.001)</f>
        <v>2.9020435939509874</v>
      </c>
      <c r="G569" s="15">
        <v>32021</v>
      </c>
    </row>
    <row r="570" spans="1:7" ht="12.75">
      <c r="A570" s="30" t="str">
        <f>'De la BASE'!A566</f>
        <v>307</v>
      </c>
      <c r="B570" s="30">
        <f>'De la BASE'!B566</f>
        <v>10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0.9124115</v>
      </c>
      <c r="F570" s="9">
        <f>IF('De la BASE'!F566&gt;0,'De la BASE'!F566,'De la BASE'!F566+0.001)</f>
        <v>7.812411486323481</v>
      </c>
      <c r="G570" s="15">
        <v>32051</v>
      </c>
    </row>
    <row r="571" spans="1:7" ht="12.75">
      <c r="A571" s="30" t="str">
        <f>'De la BASE'!A567</f>
        <v>307</v>
      </c>
      <c r="B571" s="30">
        <f>'De la BASE'!B567</f>
        <v>10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0.5464741</v>
      </c>
      <c r="F571" s="9">
        <f>IF('De la BASE'!F567&gt;0,'De la BASE'!F567,'De la BASE'!F567+0.001)</f>
        <v>7.1464741178206275</v>
      </c>
      <c r="G571" s="15">
        <v>32082</v>
      </c>
    </row>
    <row r="572" spans="1:7" ht="12.75">
      <c r="A572" s="30" t="str">
        <f>'De la BASE'!A568</f>
        <v>307</v>
      </c>
      <c r="B572" s="30">
        <f>'De la BASE'!B568</f>
        <v>10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0.1823893</v>
      </c>
      <c r="F572" s="9">
        <f>IF('De la BASE'!F568&gt;0,'De la BASE'!F568,'De la BASE'!F568+0.001)</f>
        <v>23.082389299999992</v>
      </c>
      <c r="G572" s="15">
        <v>32112</v>
      </c>
    </row>
    <row r="573" spans="1:7" ht="12.75">
      <c r="A573" s="30" t="str">
        <f>'De la BASE'!A569</f>
        <v>307</v>
      </c>
      <c r="B573" s="30">
        <f>'De la BASE'!B569</f>
        <v>10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0.5781972</v>
      </c>
      <c r="F573" s="9">
        <f>IF('De la BASE'!F569&gt;0,'De la BASE'!F569,'De la BASE'!F569+0.001)</f>
        <v>35.878197286172764</v>
      </c>
      <c r="G573" s="15">
        <v>32143</v>
      </c>
    </row>
    <row r="574" spans="1:7" ht="12.75">
      <c r="A574" s="30" t="str">
        <f>'De la BASE'!A570</f>
        <v>307</v>
      </c>
      <c r="B574" s="30">
        <f>'De la BASE'!B570</f>
        <v>10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1.0907368</v>
      </c>
      <c r="F574" s="9">
        <f>IF('De la BASE'!F570&gt;0,'De la BASE'!F570,'De la BASE'!F570+0.001)</f>
        <v>16.204736761409674</v>
      </c>
      <c r="G574" s="15">
        <v>32174</v>
      </c>
    </row>
    <row r="575" spans="1:7" ht="12.75">
      <c r="A575" s="30" t="str">
        <f>'De la BASE'!A571</f>
        <v>307</v>
      </c>
      <c r="B575" s="30">
        <f>'De la BASE'!B571</f>
        <v>10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0.5295625</v>
      </c>
      <c r="F575" s="9">
        <f>IF('De la BASE'!F571&gt;0,'De la BASE'!F571,'De la BASE'!F571+0.001)</f>
        <v>11.729562500000007</v>
      </c>
      <c r="G575" s="15">
        <v>32203</v>
      </c>
    </row>
    <row r="576" spans="1:7" ht="12.75">
      <c r="A576" s="30" t="str">
        <f>'De la BASE'!A572</f>
        <v>307</v>
      </c>
      <c r="B576" s="30">
        <f>'De la BASE'!B572</f>
        <v>10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1.22404</v>
      </c>
      <c r="F576" s="9">
        <f>IF('De la BASE'!F572&gt;0,'De la BASE'!F572,'De la BASE'!F572+0.001)</f>
        <v>43.32404038845892</v>
      </c>
      <c r="G576" s="15">
        <v>32234</v>
      </c>
    </row>
    <row r="577" spans="1:7" ht="12.75">
      <c r="A577" s="30" t="str">
        <f>'De la BASE'!A573</f>
        <v>307</v>
      </c>
      <c r="B577" s="30">
        <f>'De la BASE'!B573</f>
        <v>10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1.1153132</v>
      </c>
      <c r="F577" s="9">
        <f>IF('De la BASE'!F573&gt;0,'De la BASE'!F573,'De la BASE'!F573+0.001)</f>
        <v>23.71531326151855</v>
      </c>
      <c r="G577" s="15">
        <v>32264</v>
      </c>
    </row>
    <row r="578" spans="1:7" ht="12.75">
      <c r="A578" s="30" t="str">
        <f>'De la BASE'!A574</f>
        <v>307</v>
      </c>
      <c r="B578" s="30">
        <f>'De la BASE'!B574</f>
        <v>10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1.4135391</v>
      </c>
      <c r="F578" s="9">
        <f>IF('De la BASE'!F574&gt;0,'De la BASE'!F574,'De la BASE'!F574+0.001)</f>
        <v>23.71353898180267</v>
      </c>
      <c r="G578" s="15">
        <v>32295</v>
      </c>
    </row>
    <row r="579" spans="1:7" ht="12.75">
      <c r="A579" s="30" t="str">
        <f>'De la BASE'!A575</f>
        <v>307</v>
      </c>
      <c r="B579" s="30">
        <f>'De la BASE'!B575</f>
        <v>10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0.9264119</v>
      </c>
      <c r="F579" s="9">
        <f>IF('De la BASE'!F575&gt;0,'De la BASE'!F575,'De la BASE'!F575+0.001)</f>
        <v>10.526411951418458</v>
      </c>
      <c r="G579" s="15">
        <v>32325</v>
      </c>
    </row>
    <row r="580" spans="1:7" ht="12.75">
      <c r="A580" s="30" t="str">
        <f>'De la BASE'!A576</f>
        <v>307</v>
      </c>
      <c r="B580" s="30">
        <f>'De la BASE'!B576</f>
        <v>10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0.731084</v>
      </c>
      <c r="F580" s="9">
        <f>IF('De la BASE'!F576&gt;0,'De la BASE'!F576,'De la BASE'!F576+0.001)</f>
        <v>4.231084009387872</v>
      </c>
      <c r="G580" s="15">
        <v>32356</v>
      </c>
    </row>
    <row r="581" spans="1:7" ht="12.75">
      <c r="A581" s="30" t="str">
        <f>'De la BASE'!A577</f>
        <v>307</v>
      </c>
      <c r="B581" s="30">
        <f>'De la BASE'!B577</f>
        <v>10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0.3533196</v>
      </c>
      <c r="F581" s="9">
        <f>IF('De la BASE'!F577&gt;0,'De la BASE'!F577,'De la BASE'!F577+0.001)</f>
        <v>3.1533195999999997</v>
      </c>
      <c r="G581" s="15">
        <v>32387</v>
      </c>
    </row>
    <row r="582" spans="1:7" ht="12.75">
      <c r="A582" s="30" t="str">
        <f>'De la BASE'!A578</f>
        <v>307</v>
      </c>
      <c r="B582" s="30">
        <f>'De la BASE'!B578</f>
        <v>10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0.4070736</v>
      </c>
      <c r="F582" s="9">
        <f>IF('De la BASE'!F578&gt;0,'De la BASE'!F578,'De la BASE'!F578+0.001)</f>
        <v>5.607073612069063</v>
      </c>
      <c r="G582" s="15">
        <v>32417</v>
      </c>
    </row>
    <row r="583" spans="1:7" ht="12.75">
      <c r="A583" s="30" t="str">
        <f>'De la BASE'!A579</f>
        <v>307</v>
      </c>
      <c r="B583" s="30">
        <f>'De la BASE'!B579</f>
        <v>10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0.2263044</v>
      </c>
      <c r="F583" s="9">
        <f>IF('De la BASE'!F579&gt;0,'De la BASE'!F579,'De la BASE'!F579+0.001)</f>
        <v>4.426304411821162</v>
      </c>
      <c r="G583" s="15">
        <v>32448</v>
      </c>
    </row>
    <row r="584" spans="1:7" ht="12.75">
      <c r="A584" s="30" t="str">
        <f>'De la BASE'!A580</f>
        <v>307</v>
      </c>
      <c r="B584" s="30">
        <f>'De la BASE'!B580</f>
        <v>10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0.164176</v>
      </c>
      <c r="F584" s="9">
        <f>IF('De la BASE'!F580&gt;0,'De la BASE'!F580,'De la BASE'!F580+0.001)</f>
        <v>2.418176</v>
      </c>
      <c r="G584" s="15">
        <v>32478</v>
      </c>
    </row>
    <row r="585" spans="1:7" ht="12.75">
      <c r="A585" s="30" t="str">
        <f>'De la BASE'!A581</f>
        <v>307</v>
      </c>
      <c r="B585" s="30">
        <f>'De la BASE'!B581</f>
        <v>10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0.0405183</v>
      </c>
      <c r="F585" s="9">
        <f>IF('De la BASE'!F581&gt;0,'De la BASE'!F581,'De la BASE'!F581+0.001)</f>
        <v>3.640518319342437</v>
      </c>
      <c r="G585" s="15">
        <v>32509</v>
      </c>
    </row>
    <row r="586" spans="1:7" ht="12.75">
      <c r="A586" s="30" t="str">
        <f>'De la BASE'!A582</f>
        <v>307</v>
      </c>
      <c r="B586" s="30">
        <f>'De la BASE'!B582</f>
        <v>10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1.529775</v>
      </c>
      <c r="F586" s="9">
        <f>IF('De la BASE'!F582&gt;0,'De la BASE'!F582,'De la BASE'!F582+0.001)</f>
        <v>2.9297750069189594</v>
      </c>
      <c r="G586" s="15">
        <v>32540</v>
      </c>
    </row>
    <row r="587" spans="1:7" ht="12.75">
      <c r="A587" s="30" t="str">
        <f>'De la BASE'!A583</f>
        <v>307</v>
      </c>
      <c r="B587" s="30">
        <f>'De la BASE'!B583</f>
        <v>10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0.3582417</v>
      </c>
      <c r="F587" s="9">
        <f>IF('De la BASE'!F583&gt;0,'De la BASE'!F583,'De la BASE'!F583+0.001)</f>
        <v>5.489241713612195</v>
      </c>
      <c r="G587" s="15">
        <v>32568</v>
      </c>
    </row>
    <row r="588" spans="1:7" ht="12.75">
      <c r="A588" s="30" t="str">
        <f>'De la BASE'!A584</f>
        <v>307</v>
      </c>
      <c r="B588" s="30">
        <f>'De la BASE'!B584</f>
        <v>10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0.5615223</v>
      </c>
      <c r="F588" s="9">
        <f>IF('De la BASE'!F584&gt;0,'De la BASE'!F584,'De la BASE'!F584+0.001)</f>
        <v>22.4615223</v>
      </c>
      <c r="G588" s="15">
        <v>32599</v>
      </c>
    </row>
    <row r="589" spans="1:7" ht="12.75">
      <c r="A589" s="30" t="str">
        <f>'De la BASE'!A585</f>
        <v>307</v>
      </c>
      <c r="B589" s="30">
        <f>'De la BASE'!B585</f>
        <v>10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1.7017171</v>
      </c>
      <c r="F589" s="9">
        <f>IF('De la BASE'!F585&gt;0,'De la BASE'!F585,'De la BASE'!F585+0.001)</f>
        <v>14.501717099999992</v>
      </c>
      <c r="G589" s="15">
        <v>32629</v>
      </c>
    </row>
    <row r="590" spans="1:7" ht="12.75">
      <c r="A590" s="30" t="str">
        <f>'De la BASE'!A586</f>
        <v>307</v>
      </c>
      <c r="B590" s="30">
        <f>'De la BASE'!B586</f>
        <v>10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0.649509</v>
      </c>
      <c r="F590" s="9">
        <f>IF('De la BASE'!F586&gt;0,'De la BASE'!F586,'De la BASE'!F586+0.001)</f>
        <v>9.149508999999997</v>
      </c>
      <c r="G590" s="15">
        <v>32660</v>
      </c>
    </row>
    <row r="591" spans="1:7" ht="12.75">
      <c r="A591" s="30" t="str">
        <f>'De la BASE'!A587</f>
        <v>307</v>
      </c>
      <c r="B591" s="30">
        <f>'De la BASE'!B587</f>
        <v>10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0.6619788</v>
      </c>
      <c r="F591" s="9">
        <f>IF('De la BASE'!F587&gt;0,'De la BASE'!F587,'De la BASE'!F587+0.001)</f>
        <v>3.361978799999999</v>
      </c>
      <c r="G591" s="15">
        <v>32690</v>
      </c>
    </row>
    <row r="592" spans="1:7" ht="12.75">
      <c r="A592" s="30" t="str">
        <f>'De la BASE'!A588</f>
        <v>307</v>
      </c>
      <c r="B592" s="30">
        <f>'De la BASE'!B588</f>
        <v>10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0.2715887</v>
      </c>
      <c r="F592" s="9">
        <f>IF('De la BASE'!F588&gt;0,'De la BASE'!F588,'De la BASE'!F588+0.001)</f>
        <v>3.671588700000001</v>
      </c>
      <c r="G592" s="15">
        <v>32721</v>
      </c>
    </row>
    <row r="593" spans="1:7" ht="12.75">
      <c r="A593" s="30" t="str">
        <f>'De la BASE'!A589</f>
        <v>307</v>
      </c>
      <c r="B593" s="30">
        <f>'De la BASE'!B589</f>
        <v>10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0.0091274</v>
      </c>
      <c r="F593" s="9">
        <f>IF('De la BASE'!F589&gt;0,'De la BASE'!F589,'De la BASE'!F589+0.001)</f>
        <v>4.109127443060024</v>
      </c>
      <c r="G593" s="15">
        <v>32752</v>
      </c>
    </row>
    <row r="594" spans="1:7" ht="12.75">
      <c r="A594" s="30" t="str">
        <f>'De la BASE'!A590</f>
        <v>307</v>
      </c>
      <c r="B594" s="30">
        <f>'De la BASE'!B590</f>
        <v>10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0.0439398</v>
      </c>
      <c r="F594" s="9">
        <f>IF('De la BASE'!F590&gt;0,'De la BASE'!F590,'De la BASE'!F590+0.001)</f>
        <v>2.743939799999999</v>
      </c>
      <c r="G594" s="15">
        <v>32782</v>
      </c>
    </row>
    <row r="595" spans="1:7" ht="12.75">
      <c r="A595" s="30" t="str">
        <f>'De la BASE'!A591</f>
        <v>307</v>
      </c>
      <c r="B595" s="30">
        <f>'De la BASE'!B591</f>
        <v>10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1.1096788</v>
      </c>
      <c r="F595" s="9">
        <f>IF('De la BASE'!F591&gt;0,'De la BASE'!F591,'De la BASE'!F591+0.001)</f>
        <v>5.3096787999999995</v>
      </c>
      <c r="G595" s="15">
        <v>32813</v>
      </c>
    </row>
    <row r="596" spans="1:7" ht="12.75">
      <c r="A596" s="30" t="str">
        <f>'De la BASE'!A592</f>
        <v>307</v>
      </c>
      <c r="B596" s="30">
        <f>'De la BASE'!B592</f>
        <v>10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2.5710402</v>
      </c>
      <c r="F596" s="9">
        <f>IF('De la BASE'!F592&gt;0,'De la BASE'!F592,'De la BASE'!F592+0.001)</f>
        <v>27.67104025513929</v>
      </c>
      <c r="G596" s="15">
        <v>32843</v>
      </c>
    </row>
    <row r="597" spans="1:7" ht="12.75">
      <c r="A597" s="30" t="str">
        <f>'De la BASE'!A593</f>
        <v>307</v>
      </c>
      <c r="B597" s="30">
        <f>'De la BASE'!B593</f>
        <v>10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1.4609415</v>
      </c>
      <c r="F597" s="9">
        <f>IF('De la BASE'!F593&gt;0,'De la BASE'!F593,'De la BASE'!F593+0.001)</f>
        <v>14.260941563834924</v>
      </c>
      <c r="G597" s="15">
        <v>32874</v>
      </c>
    </row>
    <row r="598" spans="1:7" ht="12.75">
      <c r="A598" s="30" t="str">
        <f>'De la BASE'!A594</f>
        <v>307</v>
      </c>
      <c r="B598" s="30">
        <f>'De la BASE'!B594</f>
        <v>10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0.500449</v>
      </c>
      <c r="F598" s="9">
        <f>IF('De la BASE'!F594&gt;0,'De la BASE'!F594,'De la BASE'!F594+0.001)</f>
        <v>14.500449000000003</v>
      </c>
      <c r="G598" s="15">
        <v>32905</v>
      </c>
    </row>
    <row r="599" spans="1:7" ht="12.75">
      <c r="A599" s="30" t="str">
        <f>'De la BASE'!A595</f>
        <v>307</v>
      </c>
      <c r="B599" s="30">
        <f>'De la BASE'!B595</f>
        <v>10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0.7236306</v>
      </c>
      <c r="F599" s="9">
        <f>IF('De la BASE'!F595&gt;0,'De la BASE'!F595,'De la BASE'!F595+0.001)</f>
        <v>5.323630588089624</v>
      </c>
      <c r="G599" s="15">
        <v>32933</v>
      </c>
    </row>
    <row r="600" spans="1:7" ht="12.75">
      <c r="A600" s="30" t="str">
        <f>'De la BASE'!A596</f>
        <v>307</v>
      </c>
      <c r="B600" s="30">
        <f>'De la BASE'!B596</f>
        <v>10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0.60604</v>
      </c>
      <c r="F600" s="9">
        <f>IF('De la BASE'!F596&gt;0,'De la BASE'!F596,'De la BASE'!F596+0.001)</f>
        <v>7.206039969001291</v>
      </c>
      <c r="G600" s="15">
        <v>32964</v>
      </c>
    </row>
    <row r="601" spans="1:7" ht="12.75">
      <c r="A601" s="30" t="str">
        <f>'De la BASE'!A597</f>
        <v>307</v>
      </c>
      <c r="B601" s="30">
        <f>'De la BASE'!B597</f>
        <v>10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0.647388</v>
      </c>
      <c r="F601" s="9">
        <f>IF('De la BASE'!F597&gt;0,'De la BASE'!F597,'De la BASE'!F597+0.001)</f>
        <v>8.647387999999996</v>
      </c>
      <c r="G601" s="15">
        <v>32994</v>
      </c>
    </row>
    <row r="602" spans="1:7" ht="12.75">
      <c r="A602" s="30" t="str">
        <f>'De la BASE'!A598</f>
        <v>307</v>
      </c>
      <c r="B602" s="30">
        <f>'De la BASE'!B598</f>
        <v>10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0.8988566</v>
      </c>
      <c r="F602" s="9">
        <f>IF('De la BASE'!F598&gt;0,'De la BASE'!F598,'De la BASE'!F598+0.001)</f>
        <v>5.998856612925955</v>
      </c>
      <c r="G602" s="15">
        <v>33025</v>
      </c>
    </row>
    <row r="603" spans="1:7" ht="12.75">
      <c r="A603" s="30" t="str">
        <f>'De la BASE'!A599</f>
        <v>307</v>
      </c>
      <c r="B603" s="30">
        <f>'De la BASE'!B599</f>
        <v>10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0.5687186</v>
      </c>
      <c r="F603" s="9">
        <f>IF('De la BASE'!F599&gt;0,'De la BASE'!F599,'De la BASE'!F599+0.001)</f>
        <v>3.3687185926587495</v>
      </c>
      <c r="G603" s="15">
        <v>33055</v>
      </c>
    </row>
    <row r="604" spans="1:7" ht="12.75">
      <c r="A604" s="30" t="str">
        <f>'De la BASE'!A600</f>
        <v>307</v>
      </c>
      <c r="B604" s="30">
        <f>'De la BASE'!B600</f>
        <v>10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0.281494</v>
      </c>
      <c r="F604" s="9">
        <f>IF('De la BASE'!F600&gt;0,'De la BASE'!F600,'De la BASE'!F600+0.001)</f>
        <v>2.781494</v>
      </c>
      <c r="G604" s="15">
        <v>33086</v>
      </c>
    </row>
    <row r="605" spans="1:7" ht="12.75">
      <c r="A605" s="30" t="str">
        <f>'De la BASE'!A601</f>
        <v>307</v>
      </c>
      <c r="B605" s="30">
        <f>'De la BASE'!B601</f>
        <v>10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0.0900848</v>
      </c>
      <c r="F605" s="9">
        <f>IF('De la BASE'!F601&gt;0,'De la BASE'!F601,'De la BASE'!F601+0.001)</f>
        <v>2.9900847999999995</v>
      </c>
      <c r="G605" s="15">
        <v>33117</v>
      </c>
    </row>
    <row r="606" spans="1:7" ht="12.75">
      <c r="A606" s="30" t="str">
        <f>'De la BASE'!A602</f>
        <v>307</v>
      </c>
      <c r="B606" s="30">
        <f>'De la BASE'!B602</f>
        <v>10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1.1508372</v>
      </c>
      <c r="F606" s="9">
        <f>IF('De la BASE'!F602&gt;0,'De la BASE'!F602,'De la BASE'!F602+0.001)</f>
        <v>7.85083717803987</v>
      </c>
      <c r="G606" s="15">
        <v>33147</v>
      </c>
    </row>
    <row r="607" spans="1:7" ht="12.75">
      <c r="A607" s="30" t="str">
        <f>'De la BASE'!A603</f>
        <v>307</v>
      </c>
      <c r="B607" s="30">
        <f>'De la BASE'!B603</f>
        <v>10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0.6105009</v>
      </c>
      <c r="F607" s="9">
        <f>IF('De la BASE'!F603&gt;0,'De la BASE'!F603,'De la BASE'!F603+0.001)</f>
        <v>10.71050094994373</v>
      </c>
      <c r="G607" s="15">
        <v>33178</v>
      </c>
    </row>
    <row r="608" spans="1:7" ht="12.75">
      <c r="A608" s="30" t="str">
        <f>'De la BASE'!A604</f>
        <v>307</v>
      </c>
      <c r="B608" s="30">
        <f>'De la BASE'!B604</f>
        <v>10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0.7698652</v>
      </c>
      <c r="F608" s="9">
        <f>IF('De la BASE'!F604&gt;0,'De la BASE'!F604,'De la BASE'!F604+0.001)</f>
        <v>10.969865270835825</v>
      </c>
      <c r="G608" s="15">
        <v>33208</v>
      </c>
    </row>
    <row r="609" spans="1:7" ht="12.75">
      <c r="A609" s="30" t="str">
        <f>'De la BASE'!A605</f>
        <v>307</v>
      </c>
      <c r="B609" s="30">
        <f>'De la BASE'!B605</f>
        <v>10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0.5488076</v>
      </c>
      <c r="F609" s="9">
        <f>IF('De la BASE'!F605&gt;0,'De la BASE'!F605,'De la BASE'!F605+0.001)</f>
        <v>8.129807636227758</v>
      </c>
      <c r="G609" s="15">
        <v>33239</v>
      </c>
    </row>
    <row r="610" spans="1:7" ht="12.75">
      <c r="A610" s="30" t="str">
        <f>'De la BASE'!A606</f>
        <v>307</v>
      </c>
      <c r="B610" s="30">
        <f>'De la BASE'!B606</f>
        <v>10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1.1038848</v>
      </c>
      <c r="F610" s="9">
        <f>IF('De la BASE'!F606&gt;0,'De la BASE'!F606,'De la BASE'!F606+0.001)</f>
        <v>13.50388471349755</v>
      </c>
      <c r="G610" s="15">
        <v>33270</v>
      </c>
    </row>
    <row r="611" spans="1:7" ht="12.75">
      <c r="A611" s="30" t="str">
        <f>'De la BASE'!A607</f>
        <v>307</v>
      </c>
      <c r="B611" s="30">
        <f>'De la BASE'!B607</f>
        <v>10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0.1826055</v>
      </c>
      <c r="F611" s="9">
        <f>IF('De la BASE'!F607&gt;0,'De la BASE'!F607,'De la BASE'!F607+0.001)</f>
        <v>40.582605499999936</v>
      </c>
      <c r="G611" s="15">
        <v>33298</v>
      </c>
    </row>
    <row r="612" spans="1:7" ht="12.75">
      <c r="A612" s="30" t="str">
        <f>'De la BASE'!A608</f>
        <v>307</v>
      </c>
      <c r="B612" s="30">
        <f>'De la BASE'!B608</f>
        <v>10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1.9430558</v>
      </c>
      <c r="F612" s="9">
        <f>IF('De la BASE'!F608&gt;0,'De la BASE'!F608,'De la BASE'!F608+0.001)</f>
        <v>42.44305621148701</v>
      </c>
      <c r="G612" s="15">
        <v>33329</v>
      </c>
    </row>
    <row r="613" spans="1:7" ht="12.75">
      <c r="A613" s="30" t="str">
        <f>'De la BASE'!A609</f>
        <v>307</v>
      </c>
      <c r="B613" s="30">
        <f>'De la BASE'!B609</f>
        <v>10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1.3832225</v>
      </c>
      <c r="F613" s="9">
        <f>IF('De la BASE'!F609&gt;0,'De la BASE'!F609,'De la BASE'!F609+0.001)</f>
        <v>17.983222418686914</v>
      </c>
      <c r="G613" s="15">
        <v>33359</v>
      </c>
    </row>
    <row r="614" spans="1:7" ht="12.75">
      <c r="A614" s="30" t="str">
        <f>'De la BASE'!A610</f>
        <v>307</v>
      </c>
      <c r="B614" s="30">
        <f>'De la BASE'!B610</f>
        <v>10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0.8199193</v>
      </c>
      <c r="F614" s="9">
        <f>IF('De la BASE'!F610&gt;0,'De la BASE'!F610,'De la BASE'!F610+0.001)</f>
        <v>10.21991932341704</v>
      </c>
      <c r="G614" s="15">
        <v>33390</v>
      </c>
    </row>
    <row r="615" spans="1:7" ht="12.75">
      <c r="A615" s="30" t="str">
        <f>'De la BASE'!A611</f>
        <v>307</v>
      </c>
      <c r="B615" s="30">
        <f>'De la BASE'!B611</f>
        <v>10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0.6413455</v>
      </c>
      <c r="F615" s="9">
        <f>IF('De la BASE'!F611&gt;0,'De la BASE'!F611,'De la BASE'!F611+0.001)</f>
        <v>4.341345471709145</v>
      </c>
      <c r="G615" s="15">
        <v>33420</v>
      </c>
    </row>
    <row r="616" spans="1:7" ht="12.75">
      <c r="A616" s="30" t="str">
        <f>'De la BASE'!A612</f>
        <v>307</v>
      </c>
      <c r="B616" s="30">
        <f>'De la BASE'!B612</f>
        <v>10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0.2734236</v>
      </c>
      <c r="F616" s="9">
        <f>IF('De la BASE'!F612&gt;0,'De la BASE'!F612,'De la BASE'!F612+0.001)</f>
        <v>3.4734236084260184</v>
      </c>
      <c r="G616" s="15">
        <v>33451</v>
      </c>
    </row>
    <row r="617" spans="1:7" ht="12.75">
      <c r="A617" s="30" t="str">
        <f>'De la BASE'!A613</f>
        <v>307</v>
      </c>
      <c r="B617" s="30">
        <f>'De la BASE'!B613</f>
        <v>10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0.3142524</v>
      </c>
      <c r="F617" s="9">
        <f>IF('De la BASE'!F613&gt;0,'De la BASE'!F613,'De la BASE'!F613+0.001)</f>
        <v>6.714252383623268</v>
      </c>
      <c r="G617" s="15">
        <v>33482</v>
      </c>
    </row>
    <row r="618" spans="1:7" ht="12.75">
      <c r="A618" s="30" t="str">
        <f>'De la BASE'!A614</f>
        <v>307</v>
      </c>
      <c r="B618" s="30">
        <f>'De la BASE'!B614</f>
        <v>10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0.8263584</v>
      </c>
      <c r="F618" s="9">
        <f>IF('De la BASE'!F614&gt;0,'De la BASE'!F614,'De la BASE'!F614+0.001)</f>
        <v>5.226358410471721</v>
      </c>
      <c r="G618" s="15">
        <v>33512</v>
      </c>
    </row>
    <row r="619" spans="1:7" ht="12.75">
      <c r="A619" s="30" t="str">
        <f>'De la BASE'!A615</f>
        <v>307</v>
      </c>
      <c r="B619" s="30">
        <f>'De la BASE'!B615</f>
        <v>10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0.9260856</v>
      </c>
      <c r="F619" s="9">
        <f>IF('De la BASE'!F615&gt;0,'De la BASE'!F615,'De la BASE'!F615+0.001)</f>
        <v>18.30108563445952</v>
      </c>
      <c r="G619" s="15">
        <v>33543</v>
      </c>
    </row>
    <row r="620" spans="1:7" ht="12.75">
      <c r="A620" s="30" t="str">
        <f>'De la BASE'!A616</f>
        <v>307</v>
      </c>
      <c r="B620" s="30">
        <f>'De la BASE'!B616</f>
        <v>10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0.13748</v>
      </c>
      <c r="F620" s="9">
        <f>IF('De la BASE'!F616&gt;0,'De la BASE'!F616,'De la BASE'!F616+0.001)</f>
        <v>9.03748</v>
      </c>
      <c r="G620" s="15">
        <v>33573</v>
      </c>
    </row>
    <row r="621" spans="1:7" ht="12.75">
      <c r="A621" s="30" t="str">
        <f>'De la BASE'!A617</f>
        <v>307</v>
      </c>
      <c r="B621" s="30">
        <f>'De la BASE'!B617</f>
        <v>10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0.5963958</v>
      </c>
      <c r="F621" s="9">
        <f>IF('De la BASE'!F617&gt;0,'De la BASE'!F617,'De la BASE'!F617+0.001)</f>
        <v>4.696395778576689</v>
      </c>
      <c r="G621" s="15">
        <v>33604</v>
      </c>
    </row>
    <row r="622" spans="1:7" ht="12.75">
      <c r="A622" s="30" t="str">
        <f>'De la BASE'!A618</f>
        <v>307</v>
      </c>
      <c r="B622" s="30">
        <f>'De la BASE'!B618</f>
        <v>10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0.4999736</v>
      </c>
      <c r="F622" s="9">
        <f>IF('De la BASE'!F618&gt;0,'De la BASE'!F618,'De la BASE'!F618+0.001)</f>
        <v>3.9999736089031503</v>
      </c>
      <c r="G622" s="15">
        <v>33635</v>
      </c>
    </row>
    <row r="623" spans="1:7" ht="12.75">
      <c r="A623" s="30" t="str">
        <f>'De la BASE'!A619</f>
        <v>307</v>
      </c>
      <c r="B623" s="30">
        <f>'De la BASE'!B619</f>
        <v>10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0.7813866</v>
      </c>
      <c r="F623" s="9">
        <f>IF('De la BASE'!F619&gt;0,'De la BASE'!F619,'De la BASE'!F619+0.001)</f>
        <v>4.581386590364491</v>
      </c>
      <c r="G623" s="15">
        <v>33664</v>
      </c>
    </row>
    <row r="624" spans="1:7" ht="12.75">
      <c r="A624" s="30" t="str">
        <f>'De la BASE'!A620</f>
        <v>307</v>
      </c>
      <c r="B624" s="30">
        <f>'De la BASE'!B620</f>
        <v>10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0.5652416</v>
      </c>
      <c r="F624" s="9">
        <f>IF('De la BASE'!F620&gt;0,'De la BASE'!F620,'De la BASE'!F620+0.001)</f>
        <v>9.435241581570216</v>
      </c>
      <c r="G624" s="15">
        <v>33695</v>
      </c>
    </row>
    <row r="625" spans="1:7" ht="12.75">
      <c r="A625" s="30" t="str">
        <f>'De la BASE'!A621</f>
        <v>307</v>
      </c>
      <c r="B625" s="30">
        <f>'De la BASE'!B621</f>
        <v>10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0.336685</v>
      </c>
      <c r="F625" s="9">
        <f>IF('De la BASE'!F621&gt;0,'De la BASE'!F621,'De la BASE'!F621+0.001)</f>
        <v>15.036684935522537</v>
      </c>
      <c r="G625" s="15">
        <v>33725</v>
      </c>
    </row>
    <row r="626" spans="1:7" ht="12.75">
      <c r="A626" s="30" t="str">
        <f>'De la BASE'!A622</f>
        <v>307</v>
      </c>
      <c r="B626" s="30">
        <f>'De la BASE'!B622</f>
        <v>10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0.9181032</v>
      </c>
      <c r="F626" s="9">
        <f>IF('De la BASE'!F622&gt;0,'De la BASE'!F622,'De la BASE'!F622+0.001)</f>
        <v>12.918103199999996</v>
      </c>
      <c r="G626" s="15">
        <v>33756</v>
      </c>
    </row>
    <row r="627" spans="1:7" ht="12.75">
      <c r="A627" s="30" t="str">
        <f>'De la BASE'!A623</f>
        <v>307</v>
      </c>
      <c r="B627" s="30">
        <f>'De la BASE'!B623</f>
        <v>10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0.7512499</v>
      </c>
      <c r="F627" s="9">
        <f>IF('De la BASE'!F623&gt;0,'De la BASE'!F623,'De la BASE'!F623+0.001)</f>
        <v>8.451249839004197</v>
      </c>
      <c r="G627" s="15">
        <v>33786</v>
      </c>
    </row>
    <row r="628" spans="1:7" ht="12.75">
      <c r="A628" s="30" t="str">
        <f>'De la BASE'!A624</f>
        <v>307</v>
      </c>
      <c r="B628" s="30">
        <f>'De la BASE'!B624</f>
        <v>10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0.3349586</v>
      </c>
      <c r="F628" s="9">
        <f>IF('De la BASE'!F624&gt;0,'De la BASE'!F624,'De la BASE'!F624+0.001)</f>
        <v>7.034958582995396</v>
      </c>
      <c r="G628" s="15">
        <v>33817</v>
      </c>
    </row>
    <row r="629" spans="1:7" ht="12.75">
      <c r="A629" s="30" t="str">
        <f>'De la BASE'!A625</f>
        <v>307</v>
      </c>
      <c r="B629" s="30">
        <f>'De la BASE'!B625</f>
        <v>10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0.2186028</v>
      </c>
      <c r="F629" s="9">
        <f>IF('De la BASE'!F625&gt;0,'De la BASE'!F625,'De la BASE'!F625+0.001)</f>
        <v>6.018602827764908</v>
      </c>
      <c r="G629" s="15">
        <v>33848</v>
      </c>
    </row>
    <row r="630" spans="1:7" ht="12.75">
      <c r="A630" s="30" t="str">
        <f>'De la BASE'!A626</f>
        <v>307</v>
      </c>
      <c r="B630" s="30">
        <f>'De la BASE'!B626</f>
        <v>10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1.5333063</v>
      </c>
      <c r="F630" s="9">
        <f>IF('De la BASE'!F626&gt;0,'De la BASE'!F626,'De la BASE'!F626+0.001)</f>
        <v>14.433306212831303</v>
      </c>
      <c r="G630" s="15">
        <v>33878</v>
      </c>
    </row>
    <row r="631" spans="1:7" ht="12.75">
      <c r="A631" s="30" t="str">
        <f>'De la BASE'!A627</f>
        <v>307</v>
      </c>
      <c r="B631" s="30">
        <f>'De la BASE'!B627</f>
        <v>10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0.5456558</v>
      </c>
      <c r="F631" s="9">
        <f>IF('De la BASE'!F627&gt;0,'De la BASE'!F627,'De la BASE'!F627+0.001)</f>
        <v>10.345655724059371</v>
      </c>
      <c r="G631" s="15">
        <v>33909</v>
      </c>
    </row>
    <row r="632" spans="1:7" ht="12.75">
      <c r="A632" s="30" t="str">
        <f>'De la BASE'!A628</f>
        <v>307</v>
      </c>
      <c r="B632" s="30">
        <f>'De la BASE'!B628</f>
        <v>10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0.9133278</v>
      </c>
      <c r="F632" s="9">
        <f>IF('De la BASE'!F628&gt;0,'De la BASE'!F628,'De la BASE'!F628+0.001)</f>
        <v>35.3133277285878</v>
      </c>
      <c r="G632" s="15">
        <v>33939</v>
      </c>
    </row>
    <row r="633" spans="1:7" ht="12.75">
      <c r="A633" s="30" t="str">
        <f>'De la BASE'!A629</f>
        <v>307</v>
      </c>
      <c r="B633" s="30">
        <f>'De la BASE'!B629</f>
        <v>10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0.8349588</v>
      </c>
      <c r="F633" s="9">
        <f>IF('De la BASE'!F629&gt;0,'De la BASE'!F629,'De la BASE'!F629+0.001)</f>
        <v>8.734958841156244</v>
      </c>
      <c r="G633" s="15">
        <v>33970</v>
      </c>
    </row>
    <row r="634" spans="1:7" ht="12.75">
      <c r="A634" s="30" t="str">
        <f>'De la BASE'!A630</f>
        <v>307</v>
      </c>
      <c r="B634" s="30">
        <f>'De la BASE'!B630</f>
        <v>10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0.6801066</v>
      </c>
      <c r="F634" s="9">
        <f>IF('De la BASE'!F630&gt;0,'De la BASE'!F630,'De la BASE'!F630+0.001)</f>
        <v>5.180106611510441</v>
      </c>
      <c r="G634" s="15">
        <v>34001</v>
      </c>
    </row>
    <row r="635" spans="1:7" ht="12.75">
      <c r="A635" s="30" t="str">
        <f>'De la BASE'!A631</f>
        <v>307</v>
      </c>
      <c r="B635" s="30">
        <f>'De la BASE'!B631</f>
        <v>10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0.457263</v>
      </c>
      <c r="F635" s="9">
        <f>IF('De la BASE'!F631&gt;0,'De la BASE'!F631,'De la BASE'!F631+0.001)</f>
        <v>7.857263000000005</v>
      </c>
      <c r="G635" s="15">
        <v>34029</v>
      </c>
    </row>
    <row r="636" spans="1:7" ht="12.75">
      <c r="A636" s="30" t="str">
        <f>'De la BASE'!A632</f>
        <v>307</v>
      </c>
      <c r="B636" s="30">
        <f>'De la BASE'!B632</f>
        <v>10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0.9042936</v>
      </c>
      <c r="F636" s="9">
        <f>IF('De la BASE'!F632&gt;0,'De la BASE'!F632,'De la BASE'!F632+0.001)</f>
        <v>8.9042935626115</v>
      </c>
      <c r="G636" s="15">
        <v>34060</v>
      </c>
    </row>
    <row r="637" spans="1:7" ht="12.75">
      <c r="A637" s="30" t="str">
        <f>'De la BASE'!A633</f>
        <v>307</v>
      </c>
      <c r="B637" s="30">
        <f>'De la BASE'!B633</f>
        <v>10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3.1069332</v>
      </c>
      <c r="F637" s="9">
        <f>IF('De la BASE'!F633&gt;0,'De la BASE'!F633,'De la BASE'!F633+0.001)</f>
        <v>38.70693328856397</v>
      </c>
      <c r="G637" s="15">
        <v>34090</v>
      </c>
    </row>
    <row r="638" spans="1:7" ht="12.75">
      <c r="A638" s="30" t="str">
        <f>'De la BASE'!A634</f>
        <v>307</v>
      </c>
      <c r="B638" s="30">
        <f>'De la BASE'!B634</f>
        <v>10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1.4101248</v>
      </c>
      <c r="F638" s="9">
        <f>IF('De la BASE'!F634&gt;0,'De la BASE'!F634,'De la BASE'!F634+0.001)</f>
        <v>13.610124830186907</v>
      </c>
      <c r="G638" s="15">
        <v>34121</v>
      </c>
    </row>
    <row r="639" spans="1:7" ht="12.75">
      <c r="A639" s="30" t="str">
        <f>'De la BASE'!A635</f>
        <v>307</v>
      </c>
      <c r="B639" s="30">
        <f>'De la BASE'!B635</f>
        <v>10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0.8482707</v>
      </c>
      <c r="F639" s="9">
        <f>IF('De la BASE'!F635&gt;0,'De la BASE'!F635,'De la BASE'!F635+0.001)</f>
        <v>8.148270700000001</v>
      </c>
      <c r="G639" s="15">
        <v>34151</v>
      </c>
    </row>
    <row r="640" spans="1:7" ht="12.75">
      <c r="A640" s="30" t="str">
        <f>'De la BASE'!A636</f>
        <v>307</v>
      </c>
      <c r="B640" s="30">
        <f>'De la BASE'!B636</f>
        <v>10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0.2400508</v>
      </c>
      <c r="F640" s="9">
        <f>IF('De la BASE'!F636&gt;0,'De la BASE'!F636,'De la BASE'!F636+0.001)</f>
        <v>7.040050782206771</v>
      </c>
      <c r="G640" s="15">
        <v>34182</v>
      </c>
    </row>
    <row r="641" spans="1:7" ht="12.75">
      <c r="A641" s="30" t="str">
        <f>'De la BASE'!A637</f>
        <v>307</v>
      </c>
      <c r="B641" s="30">
        <f>'De la BASE'!B637</f>
        <v>10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0.15184</v>
      </c>
      <c r="F641" s="9">
        <f>IF('De la BASE'!F637&gt;0,'De la BASE'!F637,'De la BASE'!F637+0.001)</f>
        <v>6.951840000000009</v>
      </c>
      <c r="G641" s="15">
        <v>34213</v>
      </c>
    </row>
    <row r="642" spans="1:7" ht="12.75">
      <c r="A642" s="30" t="str">
        <f>'De la BASE'!A638</f>
        <v>307</v>
      </c>
      <c r="B642" s="30">
        <f>'De la BASE'!B638</f>
        <v>10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2.328116</v>
      </c>
      <c r="F642" s="9">
        <f>IF('De la BASE'!F638&gt;0,'De la BASE'!F638,'De la BASE'!F638+0.001)</f>
        <v>26.728115893686223</v>
      </c>
      <c r="G642" s="15">
        <v>34243</v>
      </c>
    </row>
    <row r="643" spans="1:7" ht="12.75">
      <c r="A643" s="30" t="str">
        <f>'De la BASE'!A639</f>
        <v>307</v>
      </c>
      <c r="B643" s="30">
        <f>'De la BASE'!B639</f>
        <v>10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0.946772</v>
      </c>
      <c r="F643" s="9">
        <f>IF('De la BASE'!F639&gt;0,'De la BASE'!F639,'De la BASE'!F639+0.001)</f>
        <v>13.646771968718038</v>
      </c>
      <c r="G643" s="15">
        <v>34274</v>
      </c>
    </row>
    <row r="644" spans="1:7" ht="12.75">
      <c r="A644" s="30" t="str">
        <f>'De la BASE'!A640</f>
        <v>307</v>
      </c>
      <c r="B644" s="30">
        <f>'De la BASE'!B640</f>
        <v>10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0.8012746</v>
      </c>
      <c r="F644" s="9">
        <f>IF('De la BASE'!F640&gt;0,'De la BASE'!F640,'De la BASE'!F640+0.001)</f>
        <v>11.401274625362571</v>
      </c>
      <c r="G644" s="15">
        <v>34304</v>
      </c>
    </row>
    <row r="645" spans="1:7" ht="12.75">
      <c r="A645" s="30" t="str">
        <f>'De la BASE'!A641</f>
        <v>307</v>
      </c>
      <c r="B645" s="30">
        <f>'De la BASE'!B641</f>
        <v>10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0.1665201</v>
      </c>
      <c r="F645" s="9">
        <f>IF('De la BASE'!F641&gt;0,'De la BASE'!F641,'De la BASE'!F641+0.001)</f>
        <v>47.26652032522918</v>
      </c>
      <c r="G645" s="15">
        <v>34335</v>
      </c>
    </row>
    <row r="646" spans="1:7" ht="12.75">
      <c r="A646" s="30" t="str">
        <f>'De la BASE'!A642</f>
        <v>307</v>
      </c>
      <c r="B646" s="30">
        <f>'De la BASE'!B642</f>
        <v>10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3.3167624</v>
      </c>
      <c r="F646" s="9">
        <f>IF('De la BASE'!F642&gt;0,'De la BASE'!F642,'De la BASE'!F642+0.001)</f>
        <v>24.11676235120775</v>
      </c>
      <c r="G646" s="15">
        <v>34366</v>
      </c>
    </row>
    <row r="647" spans="1:7" ht="12.75">
      <c r="A647" s="30" t="str">
        <f>'De la BASE'!A643</f>
        <v>307</v>
      </c>
      <c r="B647" s="30">
        <f>'De la BASE'!B643</f>
        <v>10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1.636032</v>
      </c>
      <c r="F647" s="9">
        <f>IF('De la BASE'!F643&gt;0,'De la BASE'!F643,'De la BASE'!F643+0.001)</f>
        <v>21.036032000000013</v>
      </c>
      <c r="G647" s="15">
        <v>34394</v>
      </c>
    </row>
    <row r="648" spans="1:7" ht="12.75">
      <c r="A648" s="30" t="str">
        <f>'De la BASE'!A644</f>
        <v>307</v>
      </c>
      <c r="B648" s="30">
        <f>'De la BASE'!B644</f>
        <v>10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1.4189908</v>
      </c>
      <c r="F648" s="9">
        <f>IF('De la BASE'!F644&gt;0,'De la BASE'!F644,'De la BASE'!F644+0.001)</f>
        <v>8.418990745737098</v>
      </c>
      <c r="G648" s="15">
        <v>34425</v>
      </c>
    </row>
    <row r="649" spans="1:7" ht="12.75">
      <c r="A649" s="30" t="str">
        <f>'De la BASE'!A645</f>
        <v>307</v>
      </c>
      <c r="B649" s="30">
        <f>'De la BASE'!B645</f>
        <v>10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1.3877011</v>
      </c>
      <c r="F649" s="9">
        <f>IF('De la BASE'!F645&gt;0,'De la BASE'!F645,'De la BASE'!F645+0.001)</f>
        <v>21.587701100000018</v>
      </c>
      <c r="G649" s="15">
        <v>34455</v>
      </c>
    </row>
    <row r="650" spans="1:7" ht="12.75">
      <c r="A650" s="30" t="str">
        <f>'De la BASE'!A646</f>
        <v>307</v>
      </c>
      <c r="B650" s="30">
        <f>'De la BASE'!B646</f>
        <v>10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1.5385964</v>
      </c>
      <c r="F650" s="9">
        <f>IF('De la BASE'!F646&gt;0,'De la BASE'!F646,'De la BASE'!F646+0.001)</f>
        <v>6.6385963602644225</v>
      </c>
      <c r="G650" s="15">
        <v>34486</v>
      </c>
    </row>
    <row r="651" spans="1:7" ht="12.75">
      <c r="A651" s="30" t="str">
        <f>'De la BASE'!A647</f>
        <v>307</v>
      </c>
      <c r="B651" s="30">
        <f>'De la BASE'!B647</f>
        <v>10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1.0635021</v>
      </c>
      <c r="F651" s="9">
        <f>IF('De la BASE'!F647&gt;0,'De la BASE'!F647,'De la BASE'!F647+0.001)</f>
        <v>2.8635020952855124</v>
      </c>
      <c r="G651" s="15">
        <v>34516</v>
      </c>
    </row>
    <row r="652" spans="1:7" ht="12.75">
      <c r="A652" s="30" t="str">
        <f>'De la BASE'!A648</f>
        <v>307</v>
      </c>
      <c r="B652" s="30">
        <f>'De la BASE'!B648</f>
        <v>10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0.6143475</v>
      </c>
      <c r="F652" s="9">
        <f>IF('De la BASE'!F648&gt;0,'De la BASE'!F648,'De la BASE'!F648+0.001)</f>
        <v>2.2143475</v>
      </c>
      <c r="G652" s="15">
        <v>34547</v>
      </c>
    </row>
    <row r="653" spans="1:7" ht="12.75">
      <c r="A653" s="30" t="str">
        <f>'De la BASE'!A649</f>
        <v>307</v>
      </c>
      <c r="B653" s="30">
        <f>'De la BASE'!B649</f>
        <v>10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0.5590032</v>
      </c>
      <c r="F653" s="9">
        <f>IF('De la BASE'!F649&gt;0,'De la BASE'!F649,'De la BASE'!F649+0.001)</f>
        <v>1.8590031972449512</v>
      </c>
      <c r="G653" s="15">
        <v>34578</v>
      </c>
    </row>
    <row r="654" spans="1:7" ht="12.75">
      <c r="A654" s="30" t="str">
        <f>'De la BASE'!A650</f>
        <v>307</v>
      </c>
      <c r="B654" s="30">
        <f>'De la BASE'!B650</f>
        <v>10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1.6633134</v>
      </c>
      <c r="F654" s="9">
        <f>IF('De la BASE'!F650&gt;0,'De la BASE'!F650,'De la BASE'!F650+0.001)</f>
        <v>6.0633133896633495</v>
      </c>
      <c r="G654" s="15">
        <v>34608</v>
      </c>
    </row>
    <row r="655" spans="1:7" ht="12.75">
      <c r="A655" s="30" t="str">
        <f>'De la BASE'!A651</f>
        <v>307</v>
      </c>
      <c r="B655" s="30">
        <f>'De la BASE'!B651</f>
        <v>10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1.0386669</v>
      </c>
      <c r="F655" s="9">
        <f>IF('De la BASE'!F651&gt;0,'De la BASE'!F651,'De la BASE'!F651+0.001)</f>
        <v>12.238666873264174</v>
      </c>
      <c r="G655" s="15">
        <v>34639</v>
      </c>
    </row>
    <row r="656" spans="1:7" ht="12.75">
      <c r="A656" s="30" t="str">
        <f>'De la BASE'!A652</f>
        <v>307</v>
      </c>
      <c r="B656" s="30">
        <f>'De la BASE'!B652</f>
        <v>10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1.9164263</v>
      </c>
      <c r="F656" s="9">
        <f>IF('De la BASE'!F652&gt;0,'De la BASE'!F652,'De la BASE'!F652+0.001)</f>
        <v>8.21642628175685</v>
      </c>
      <c r="G656" s="15">
        <v>34669</v>
      </c>
    </row>
    <row r="657" spans="1:7" ht="12.75">
      <c r="A657" s="30" t="str">
        <f>'De la BASE'!A653</f>
        <v>307</v>
      </c>
      <c r="B657" s="30">
        <f>'De la BASE'!B653</f>
        <v>10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1.3372104</v>
      </c>
      <c r="F657" s="9">
        <f>IF('De la BASE'!F653&gt;0,'De la BASE'!F653,'De la BASE'!F653+0.001)</f>
        <v>23.468210447959578</v>
      </c>
      <c r="G657" s="15">
        <v>34700</v>
      </c>
    </row>
    <row r="658" spans="1:7" ht="12.75">
      <c r="A658" s="30" t="str">
        <f>'De la BASE'!A654</f>
        <v>307</v>
      </c>
      <c r="B658" s="30">
        <f>'De la BASE'!B654</f>
        <v>10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1.690948</v>
      </c>
      <c r="F658" s="9">
        <f>IF('De la BASE'!F654&gt;0,'De la BASE'!F654,'De la BASE'!F654+0.001)</f>
        <v>36.390947931576186</v>
      </c>
      <c r="G658" s="15">
        <v>34731</v>
      </c>
    </row>
    <row r="659" spans="1:7" ht="12.75">
      <c r="A659" s="30" t="str">
        <f>'De la BASE'!A655</f>
        <v>307</v>
      </c>
      <c r="B659" s="30">
        <f>'De la BASE'!B655</f>
        <v>10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1.300845</v>
      </c>
      <c r="F659" s="9">
        <f>IF('De la BASE'!F655&gt;0,'De la BASE'!F655,'De la BASE'!F655+0.001)</f>
        <v>18.700844915567217</v>
      </c>
      <c r="G659" s="15">
        <v>34759</v>
      </c>
    </row>
    <row r="660" spans="1:7" ht="12.75">
      <c r="A660" s="30" t="str">
        <f>'De la BASE'!A656</f>
        <v>307</v>
      </c>
      <c r="B660" s="30">
        <f>'De la BASE'!B656</f>
        <v>10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1.6150473</v>
      </c>
      <c r="F660" s="9">
        <f>IF('De la BASE'!F656&gt;0,'De la BASE'!F656,'De la BASE'!F656+0.001)</f>
        <v>5.9150473415767415</v>
      </c>
      <c r="G660" s="15">
        <v>34790</v>
      </c>
    </row>
    <row r="661" spans="1:7" ht="12.75">
      <c r="A661" s="30" t="str">
        <f>'De la BASE'!A657</f>
        <v>307</v>
      </c>
      <c r="B661" s="30">
        <f>'De la BASE'!B657</f>
        <v>10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1.3598442</v>
      </c>
      <c r="F661" s="9">
        <f>IF('De la BASE'!F657&gt;0,'De la BASE'!F657,'De la BASE'!F657+0.001)</f>
        <v>9.759844200000003</v>
      </c>
      <c r="G661" s="15">
        <v>34820</v>
      </c>
    </row>
    <row r="662" spans="1:7" ht="12.75">
      <c r="A662" s="30" t="str">
        <f>'De la BASE'!A658</f>
        <v>307</v>
      </c>
      <c r="B662" s="30">
        <f>'De la BASE'!B658</f>
        <v>10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1.1611054</v>
      </c>
      <c r="F662" s="9">
        <f>IF('De la BASE'!F658&gt;0,'De la BASE'!F658,'De la BASE'!F658+0.001)</f>
        <v>4.0611053926703855</v>
      </c>
      <c r="G662" s="15">
        <v>34851</v>
      </c>
    </row>
    <row r="663" spans="1:7" ht="12.75">
      <c r="A663" s="30" t="str">
        <f>'De la BASE'!A659</f>
        <v>307</v>
      </c>
      <c r="B663" s="30">
        <f>'De la BASE'!B659</f>
        <v>10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0.6581817</v>
      </c>
      <c r="F663" s="9">
        <f>IF('De la BASE'!F659&gt;0,'De la BASE'!F659,'De la BASE'!F659+0.001)</f>
        <v>3.258181699999999</v>
      </c>
      <c r="G663" s="15">
        <v>34881</v>
      </c>
    </row>
    <row r="664" spans="1:7" ht="12.75">
      <c r="A664" s="30" t="str">
        <f>'De la BASE'!A660</f>
        <v>307</v>
      </c>
      <c r="B664" s="30">
        <f>'De la BASE'!B660</f>
        <v>10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0.3692868</v>
      </c>
      <c r="F664" s="9">
        <f>IF('De la BASE'!F660&gt;0,'De la BASE'!F660,'De la BASE'!F660+0.001)</f>
        <v>3.3692868000000007</v>
      </c>
      <c r="G664" s="15">
        <v>34912</v>
      </c>
    </row>
    <row r="665" spans="1:7" ht="12.75">
      <c r="A665" s="30" t="str">
        <f>'De la BASE'!A661</f>
        <v>307</v>
      </c>
      <c r="B665" s="30">
        <f>'De la BASE'!B661</f>
        <v>10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0.318504</v>
      </c>
      <c r="F665" s="9">
        <f>IF('De la BASE'!F661&gt;0,'De la BASE'!F661,'De la BASE'!F661+0.001)</f>
        <v>3.118503993266372</v>
      </c>
      <c r="G665" s="15">
        <v>34943</v>
      </c>
    </row>
    <row r="666" spans="1:7" ht="12.75">
      <c r="A666" s="30" t="str">
        <f>'De la BASE'!A662</f>
        <v>307</v>
      </c>
      <c r="B666" s="30">
        <f>'De la BASE'!B662</f>
        <v>10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0.2711732</v>
      </c>
      <c r="F666" s="9">
        <f>IF('De la BASE'!F662&gt;0,'De la BASE'!F662,'De la BASE'!F662+0.001)</f>
        <v>1.7711732039653085</v>
      </c>
      <c r="G666" s="15">
        <v>34973</v>
      </c>
    </row>
    <row r="667" spans="1:7" ht="12.75">
      <c r="A667" s="30" t="str">
        <f>'De la BASE'!A663</f>
        <v>307</v>
      </c>
      <c r="B667" s="30">
        <f>'De la BASE'!B663</f>
        <v>10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1.2244264</v>
      </c>
      <c r="F667" s="9">
        <f>IF('De la BASE'!F663&gt;0,'De la BASE'!F663,'De la BASE'!F663+0.001)</f>
        <v>5.8244264000000046</v>
      </c>
      <c r="G667" s="15">
        <v>35004</v>
      </c>
    </row>
    <row r="668" spans="1:7" ht="12.75">
      <c r="A668" s="30" t="str">
        <f>'De la BASE'!A664</f>
        <v>307</v>
      </c>
      <c r="B668" s="30">
        <f>'De la BASE'!B664</f>
        <v>10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6.382308</v>
      </c>
      <c r="F668" s="9">
        <f>IF('De la BASE'!F664&gt;0,'De la BASE'!F664,'De la BASE'!F664+0.001)</f>
        <v>90.2823078266664</v>
      </c>
      <c r="G668" s="15">
        <v>35034</v>
      </c>
    </row>
    <row r="669" spans="1:7" ht="12.75">
      <c r="A669" s="30" t="str">
        <f>'De la BASE'!A665</f>
        <v>307</v>
      </c>
      <c r="B669" s="30">
        <f>'De la BASE'!B665</f>
        <v>10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3.4942137</v>
      </c>
      <c r="F669" s="9">
        <f>IF('De la BASE'!F665&gt;0,'De la BASE'!F665,'De la BASE'!F665+0.001)</f>
        <v>69.69421339011527</v>
      </c>
      <c r="G669" s="15">
        <v>35065</v>
      </c>
    </row>
    <row r="670" spans="1:7" ht="12.75">
      <c r="A670" s="30" t="str">
        <f>'De la BASE'!A666</f>
        <v>307</v>
      </c>
      <c r="B670" s="30">
        <f>'De la BASE'!B666</f>
        <v>10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2.1889029</v>
      </c>
      <c r="F670" s="9">
        <f>IF('De la BASE'!F666&gt;0,'De la BASE'!F666,'De la BASE'!F666+0.001)</f>
        <v>41.18890298856871</v>
      </c>
      <c r="G670" s="15">
        <v>35096</v>
      </c>
    </row>
    <row r="671" spans="1:7" ht="12.75">
      <c r="A671" s="30" t="str">
        <f>'De la BASE'!A667</f>
        <v>307</v>
      </c>
      <c r="B671" s="30">
        <f>'De la BASE'!B667</f>
        <v>10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3.47655</v>
      </c>
      <c r="F671" s="9">
        <f>IF('De la BASE'!F667&gt;0,'De la BASE'!F667,'De la BASE'!F667+0.001)</f>
        <v>19.37655011138314</v>
      </c>
      <c r="G671" s="15">
        <v>35125</v>
      </c>
    </row>
    <row r="672" spans="1:7" ht="12.75">
      <c r="A672" s="30" t="str">
        <f>'De la BASE'!A668</f>
        <v>307</v>
      </c>
      <c r="B672" s="30">
        <f>'De la BASE'!B668</f>
        <v>10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2.3603407</v>
      </c>
      <c r="F672" s="9">
        <f>IF('De la BASE'!F668&gt;0,'De la BASE'!F668,'De la BASE'!F668+0.001)</f>
        <v>26.460340759280587</v>
      </c>
      <c r="G672" s="15">
        <v>35156</v>
      </c>
    </row>
    <row r="673" spans="1:7" ht="12.75">
      <c r="A673" s="30" t="str">
        <f>'De la BASE'!A669</f>
        <v>307</v>
      </c>
      <c r="B673" s="30">
        <f>'De la BASE'!B669</f>
        <v>10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2.5894854</v>
      </c>
      <c r="F673" s="9">
        <f>IF('De la BASE'!F669&gt;0,'De la BASE'!F669,'De la BASE'!F669+0.001)</f>
        <v>16.8894854308446</v>
      </c>
      <c r="G673" s="15">
        <v>35186</v>
      </c>
    </row>
    <row r="674" spans="1:7" ht="12.75">
      <c r="A674" s="30" t="str">
        <f>'De la BASE'!A670</f>
        <v>307</v>
      </c>
      <c r="B674" s="30">
        <f>'De la BASE'!B670</f>
        <v>10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2.162898</v>
      </c>
      <c r="F674" s="9">
        <f>IF('De la BASE'!F670&gt;0,'De la BASE'!F670,'De la BASE'!F670+0.001)</f>
        <v>5.962898000000002</v>
      </c>
      <c r="G674" s="15">
        <v>35217</v>
      </c>
    </row>
    <row r="675" spans="1:7" ht="12.75">
      <c r="A675" s="30" t="str">
        <f>'De la BASE'!A671</f>
        <v>307</v>
      </c>
      <c r="B675" s="30">
        <f>'De la BASE'!B671</f>
        <v>10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1.3362272</v>
      </c>
      <c r="F675" s="9">
        <f>IF('De la BASE'!F671&gt;0,'De la BASE'!F671,'De la BASE'!F671+0.001)</f>
        <v>3.236227199999999</v>
      </c>
      <c r="G675" s="15">
        <v>35247</v>
      </c>
    </row>
    <row r="676" spans="1:7" ht="12.75">
      <c r="A676" s="30" t="str">
        <f>'De la BASE'!A672</f>
        <v>307</v>
      </c>
      <c r="B676" s="30">
        <f>'De la BASE'!B672</f>
        <v>10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0.6564008</v>
      </c>
      <c r="F676" s="9">
        <f>IF('De la BASE'!F672&gt;0,'De la BASE'!F672,'De la BASE'!F672+0.001)</f>
        <v>3.3564008070452935</v>
      </c>
      <c r="G676" s="15">
        <v>35278</v>
      </c>
    </row>
    <row r="677" spans="1:7" ht="12.75">
      <c r="A677" s="30" t="str">
        <f>'De la BASE'!A673</f>
        <v>307</v>
      </c>
      <c r="B677" s="30">
        <f>'De la BASE'!B673</f>
        <v>10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0.4839016</v>
      </c>
      <c r="F677" s="9">
        <f>IF('De la BASE'!F673&gt;0,'De la BASE'!F673,'De la BASE'!F673+0.001)</f>
        <v>2.583901599999999</v>
      </c>
      <c r="G677" s="15">
        <v>35309</v>
      </c>
    </row>
    <row r="678" spans="1:7" ht="12.75">
      <c r="A678" s="30" t="str">
        <f>'De la BASE'!A674</f>
        <v>307</v>
      </c>
      <c r="B678" s="30">
        <f>'De la BASE'!B674</f>
        <v>10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0.2213072</v>
      </c>
      <c r="F678" s="9">
        <f>IF('De la BASE'!F674&gt;0,'De la BASE'!F674,'De la BASE'!F674+0.001)</f>
        <v>3.2213072159658043</v>
      </c>
      <c r="G678" s="15">
        <v>35339</v>
      </c>
    </row>
    <row r="679" spans="1:7" ht="12.75">
      <c r="A679" s="30" t="str">
        <f>'De la BASE'!A675</f>
        <v>307</v>
      </c>
      <c r="B679" s="30">
        <f>'De la BASE'!B675</f>
        <v>10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0.596626</v>
      </c>
      <c r="F679" s="9">
        <f>IF('De la BASE'!F675&gt;0,'De la BASE'!F675,'De la BASE'!F675+0.001)</f>
        <v>22.69662595673315</v>
      </c>
      <c r="G679" s="15">
        <v>35370</v>
      </c>
    </row>
    <row r="680" spans="1:7" ht="12.75">
      <c r="A680" s="30" t="str">
        <f>'De la BASE'!A676</f>
        <v>307</v>
      </c>
      <c r="B680" s="30">
        <f>'De la BASE'!B676</f>
        <v>10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1.7821377</v>
      </c>
      <c r="F680" s="9">
        <f>IF('De la BASE'!F676&gt;0,'De la BASE'!F676,'De la BASE'!F676+0.001)</f>
        <v>41.6821378950265</v>
      </c>
      <c r="G680" s="15">
        <v>35400</v>
      </c>
    </row>
    <row r="681" spans="1:7" ht="12.75">
      <c r="A681" s="30" t="str">
        <f>'De la BASE'!A677</f>
        <v>307</v>
      </c>
      <c r="B681" s="30">
        <f>'De la BASE'!B677</f>
        <v>10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1.0979892</v>
      </c>
      <c r="F681" s="9">
        <f>IF('De la BASE'!F677&gt;0,'De la BASE'!F677,'De la BASE'!F677+0.001)</f>
        <v>56.09798919999997</v>
      </c>
      <c r="G681" s="15">
        <v>35431</v>
      </c>
    </row>
    <row r="682" spans="1:7" ht="12.75">
      <c r="A682" s="30" t="str">
        <f>'De la BASE'!A678</f>
        <v>307</v>
      </c>
      <c r="B682" s="30">
        <f>'De la BASE'!B678</f>
        <v>10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1.3309776</v>
      </c>
      <c r="F682" s="9">
        <f>IF('De la BASE'!F678&gt;0,'De la BASE'!F678,'De la BASE'!F678+0.001)</f>
        <v>20.330977644617434</v>
      </c>
      <c r="G682" s="15">
        <v>35462</v>
      </c>
    </row>
    <row r="683" spans="1:7" ht="12.75">
      <c r="A683" s="30" t="str">
        <f>'De la BASE'!A679</f>
        <v>307</v>
      </c>
      <c r="B683" s="30">
        <f>'De la BASE'!B679</f>
        <v>10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1.0425591</v>
      </c>
      <c r="F683" s="9">
        <f>IF('De la BASE'!F679&gt;0,'De la BASE'!F679,'De la BASE'!F679+0.001)</f>
        <v>10.242559100000005</v>
      </c>
      <c r="G683" s="15">
        <v>35490</v>
      </c>
    </row>
    <row r="684" spans="1:7" ht="12.75">
      <c r="A684" s="30" t="str">
        <f>'De la BASE'!A680</f>
        <v>307</v>
      </c>
      <c r="B684" s="30">
        <f>'De la BASE'!B680</f>
        <v>10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1.0724805</v>
      </c>
      <c r="F684" s="9">
        <f>IF('De la BASE'!F680&gt;0,'De la BASE'!F680,'De la BASE'!F680+0.001)</f>
        <v>6.67248052827826</v>
      </c>
      <c r="G684" s="15">
        <v>35521</v>
      </c>
    </row>
    <row r="685" spans="1:7" ht="12.75">
      <c r="A685" s="30" t="str">
        <f>'De la BASE'!A681</f>
        <v>307</v>
      </c>
      <c r="B685" s="30">
        <f>'De la BASE'!B681</f>
        <v>10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1.981899</v>
      </c>
      <c r="F685" s="9">
        <f>IF('De la BASE'!F681&gt;0,'De la BASE'!F681,'De la BASE'!F681+0.001)</f>
        <v>10.881898979190483</v>
      </c>
      <c r="G685" s="15">
        <v>35551</v>
      </c>
    </row>
    <row r="686" spans="1:7" ht="12.75">
      <c r="A686" s="30" t="str">
        <f>'De la BASE'!A682</f>
        <v>307</v>
      </c>
      <c r="B686" s="30">
        <f>'De la BASE'!B682</f>
        <v>10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0.8365845</v>
      </c>
      <c r="F686" s="9">
        <f>IF('De la BASE'!F682&gt;0,'De la BASE'!F682,'De la BASE'!F682+0.001)</f>
        <v>14.636584572023878</v>
      </c>
      <c r="G686" s="15">
        <v>35582</v>
      </c>
    </row>
    <row r="687" spans="1:7" ht="12.75">
      <c r="A687" s="30" t="str">
        <f>'De la BASE'!A683</f>
        <v>307</v>
      </c>
      <c r="B687" s="30">
        <f>'De la BASE'!B683</f>
        <v>10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1.3889721</v>
      </c>
      <c r="F687" s="9">
        <f>IF('De la BASE'!F683&gt;0,'De la BASE'!F683,'De la BASE'!F683+0.001)</f>
        <v>7.888972083013085</v>
      </c>
      <c r="G687" s="15">
        <v>35612</v>
      </c>
    </row>
    <row r="688" spans="1:7" ht="12.75">
      <c r="A688" s="30" t="str">
        <f>'De la BASE'!A684</f>
        <v>307</v>
      </c>
      <c r="B688" s="30">
        <f>'De la BASE'!B684</f>
        <v>10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0.9913502</v>
      </c>
      <c r="F688" s="9">
        <f>IF('De la BASE'!F684&gt;0,'De la BASE'!F684,'De la BASE'!F684+0.001)</f>
        <v>5.991350226718247</v>
      </c>
      <c r="G688" s="15">
        <v>35643</v>
      </c>
    </row>
    <row r="689" spans="1:7" ht="12.75">
      <c r="A689" s="30" t="str">
        <f>'De la BASE'!A685</f>
        <v>307</v>
      </c>
      <c r="B689" s="30">
        <f>'De la BASE'!B685</f>
        <v>10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0.599654</v>
      </c>
      <c r="F689" s="9">
        <f>IF('De la BASE'!F685&gt;0,'De la BASE'!F685,'De la BASE'!F685+0.001)</f>
        <v>4.799653988887055</v>
      </c>
      <c r="G689" s="15">
        <v>35674</v>
      </c>
    </row>
    <row r="690" spans="1:7" ht="12.75">
      <c r="A690" s="30" t="str">
        <f>'De la BASE'!A686</f>
        <v>307</v>
      </c>
      <c r="B690" s="30">
        <f>'De la BASE'!B686</f>
        <v>10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0.5242527</v>
      </c>
      <c r="F690" s="9">
        <f>IF('De la BASE'!F686&gt;0,'De la BASE'!F686,'De la BASE'!F686+0.001)</f>
        <v>3.2242526933146753</v>
      </c>
      <c r="G690" s="15">
        <v>35704</v>
      </c>
    </row>
    <row r="691" spans="1:7" ht="12.75">
      <c r="A691" s="30" t="str">
        <f>'De la BASE'!A687</f>
        <v>307</v>
      </c>
      <c r="B691" s="30">
        <f>'De la BASE'!B687</f>
        <v>10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1.8207442</v>
      </c>
      <c r="F691" s="9">
        <f>IF('De la BASE'!F687&gt;0,'De la BASE'!F687,'De la BASE'!F687+0.001)</f>
        <v>30.820744396729</v>
      </c>
      <c r="G691" s="15">
        <v>35735</v>
      </c>
    </row>
    <row r="692" spans="1:7" ht="12.75">
      <c r="A692" s="30" t="str">
        <f>'De la BASE'!A688</f>
        <v>307</v>
      </c>
      <c r="B692" s="30">
        <f>'De la BASE'!B688</f>
        <v>10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0.9999765</v>
      </c>
      <c r="F692" s="9">
        <f>IF('De la BASE'!F688&gt;0,'De la BASE'!F688,'De la BASE'!F688+0.001)</f>
        <v>59.4999763808282</v>
      </c>
      <c r="G692" s="15">
        <v>35765</v>
      </c>
    </row>
    <row r="693" spans="1:7" ht="12.75">
      <c r="A693" s="30" t="str">
        <f>'De la BASE'!A689</f>
        <v>307</v>
      </c>
      <c r="B693" s="30">
        <f>'De la BASE'!B689</f>
        <v>10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1.61891</v>
      </c>
      <c r="F693" s="9">
        <f>IF('De la BASE'!F689&gt;0,'De la BASE'!F689,'De la BASE'!F689+0.001)</f>
        <v>28.318909933059224</v>
      </c>
      <c r="G693" s="15">
        <v>35796</v>
      </c>
    </row>
    <row r="694" spans="1:7" ht="12.75">
      <c r="A694" s="30" t="str">
        <f>'De la BASE'!A690</f>
        <v>307</v>
      </c>
      <c r="B694" s="30">
        <f>'De la BASE'!B690</f>
        <v>10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1.6374577</v>
      </c>
      <c r="F694" s="9">
        <f>IF('De la BASE'!F690&gt;0,'De la BASE'!F690,'De la BASE'!F690+0.001)</f>
        <v>13.837457669462092</v>
      </c>
      <c r="G694" s="15">
        <v>35827</v>
      </c>
    </row>
    <row r="695" spans="1:7" ht="12.75">
      <c r="A695" s="30" t="str">
        <f>'De la BASE'!A691</f>
        <v>307</v>
      </c>
      <c r="B695" s="30">
        <f>'De la BASE'!B691</f>
        <v>10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1.621653</v>
      </c>
      <c r="F695" s="9">
        <f>IF('De la BASE'!F691&gt;0,'De la BASE'!F691,'De la BASE'!F691+0.001)</f>
        <v>7.721652985849384</v>
      </c>
      <c r="G695" s="15">
        <v>35855</v>
      </c>
    </row>
    <row r="696" spans="1:7" ht="12.75">
      <c r="A696" s="30" t="str">
        <f>'De la BASE'!A692</f>
        <v>307</v>
      </c>
      <c r="B696" s="30">
        <f>'De la BASE'!B692</f>
        <v>10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1.0753006</v>
      </c>
      <c r="F696" s="9">
        <f>IF('De la BASE'!F692&gt;0,'De la BASE'!F692,'De la BASE'!F692+0.001)</f>
        <v>34.87530067893591</v>
      </c>
      <c r="G696" s="15">
        <v>35886</v>
      </c>
    </row>
    <row r="697" spans="1:7" ht="12.75">
      <c r="A697" s="30" t="str">
        <f>'De la BASE'!A693</f>
        <v>307</v>
      </c>
      <c r="B697" s="30">
        <f>'De la BASE'!B693</f>
        <v>10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2.55618</v>
      </c>
      <c r="F697" s="9">
        <f>IF('De la BASE'!F693&gt;0,'De la BASE'!F693,'De la BASE'!F693+0.001)</f>
        <v>25.256180000000004</v>
      </c>
      <c r="G697" s="15">
        <v>35916</v>
      </c>
    </row>
    <row r="698" spans="1:7" ht="12.75">
      <c r="A698" s="30" t="str">
        <f>'De la BASE'!A694</f>
        <v>307</v>
      </c>
      <c r="B698" s="30">
        <f>'De la BASE'!B694</f>
        <v>10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1.5230901</v>
      </c>
      <c r="F698" s="9">
        <f>IF('De la BASE'!F694&gt;0,'De la BASE'!F694,'De la BASE'!F694+0.001)</f>
        <v>19.223090055780407</v>
      </c>
      <c r="G698" s="15">
        <v>35947</v>
      </c>
    </row>
    <row r="699" spans="1:7" ht="12.75">
      <c r="A699" s="30" t="str">
        <f>'De la BASE'!A695</f>
        <v>307</v>
      </c>
      <c r="B699" s="30">
        <f>'De la BASE'!B695</f>
        <v>10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1.4207406</v>
      </c>
      <c r="F699" s="9">
        <f>IF('De la BASE'!F695&gt;0,'De la BASE'!F695,'De la BASE'!F695+0.001)</f>
        <v>7.020740629287828</v>
      </c>
      <c r="G699" s="15">
        <v>35977</v>
      </c>
    </row>
    <row r="700" spans="1:7" ht="12.75">
      <c r="A700" s="30" t="str">
        <f>'De la BASE'!A696</f>
        <v>307</v>
      </c>
      <c r="B700" s="30">
        <f>'De la BASE'!B696</f>
        <v>10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0.8660048</v>
      </c>
      <c r="F700" s="9">
        <f>IF('De la BASE'!F696&gt;0,'De la BASE'!F696,'De la BASE'!F696+0.001)</f>
        <v>3.866004807775581</v>
      </c>
      <c r="G700" s="15">
        <v>36008</v>
      </c>
    </row>
    <row r="701" spans="1:7" ht="12.75">
      <c r="A701" s="30" t="str">
        <f>'De la BASE'!A697</f>
        <v>307</v>
      </c>
      <c r="B701" s="30">
        <f>'De la BASE'!B697</f>
        <v>10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0.748748</v>
      </c>
      <c r="F701" s="9">
        <f>IF('De la BASE'!F697&gt;0,'De la BASE'!F697,'De la BASE'!F697+0.001)</f>
        <v>5.048747999999998</v>
      </c>
      <c r="G701" s="15">
        <v>36039</v>
      </c>
    </row>
    <row r="702" spans="1:7" ht="12.75">
      <c r="A702" s="30" t="str">
        <f>'De la BASE'!A698</f>
        <v>307</v>
      </c>
      <c r="B702" s="30">
        <f>'De la BASE'!B698</f>
        <v>10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0.4136803</v>
      </c>
      <c r="F702" s="9">
        <f>IF('De la BASE'!F698&gt;0,'De la BASE'!F698,'De la BASE'!F698+0.001)</f>
        <v>4.413680269056812</v>
      </c>
      <c r="G702" s="15">
        <v>36069</v>
      </c>
    </row>
    <row r="703" spans="1:7" ht="12.75">
      <c r="A703" s="30" t="str">
        <f>'De la BASE'!A699</f>
        <v>307</v>
      </c>
      <c r="B703" s="30">
        <f>'De la BASE'!B699</f>
        <v>10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0.2443946</v>
      </c>
      <c r="F703" s="9">
        <f>IF('De la BASE'!F699&gt;0,'De la BASE'!F699,'De la BASE'!F699+0.001)</f>
        <v>5.644394613483459</v>
      </c>
      <c r="G703" s="15">
        <v>36100</v>
      </c>
    </row>
    <row r="704" spans="1:7" ht="12.75">
      <c r="A704" s="30" t="str">
        <f>'De la BASE'!A700</f>
        <v>307</v>
      </c>
      <c r="B704" s="30">
        <f>'De la BASE'!B700</f>
        <v>10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0.2331208</v>
      </c>
      <c r="F704" s="9">
        <f>IF('De la BASE'!F700&gt;0,'De la BASE'!F700,'De la BASE'!F700+0.001)</f>
        <v>5.233120813308648</v>
      </c>
      <c r="G704" s="15">
        <v>36130</v>
      </c>
    </row>
    <row r="705" spans="1:7" ht="12.75">
      <c r="A705" s="30" t="str">
        <f>'De la BASE'!A701</f>
        <v>307</v>
      </c>
      <c r="B705" s="30">
        <f>'De la BASE'!B701</f>
        <v>10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0.3042394</v>
      </c>
      <c r="F705" s="9">
        <f>IF('De la BASE'!F701&gt;0,'De la BASE'!F701,'De la BASE'!F701+0.001)</f>
        <v>8.504239399999994</v>
      </c>
      <c r="G705" s="15">
        <v>36161</v>
      </c>
    </row>
    <row r="706" spans="1:7" ht="12.75">
      <c r="A706" s="30" t="str">
        <f>'De la BASE'!A702</f>
        <v>307</v>
      </c>
      <c r="B706" s="30">
        <f>'De la BASE'!B702</f>
        <v>10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0.330309</v>
      </c>
      <c r="F706" s="9">
        <f>IF('De la BASE'!F702&gt;0,'De la BASE'!F702,'De la BASE'!F702+0.001)</f>
        <v>7.030308966794376</v>
      </c>
      <c r="G706" s="15">
        <v>36192</v>
      </c>
    </row>
    <row r="707" spans="1:7" ht="12.75">
      <c r="A707" s="30" t="str">
        <f>'De la BASE'!A703</f>
        <v>307</v>
      </c>
      <c r="B707" s="30">
        <f>'De la BASE'!B703</f>
        <v>10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0.405891</v>
      </c>
      <c r="F707" s="9">
        <f>IF('De la BASE'!F703&gt;0,'De la BASE'!F703,'De la BASE'!F703+0.001)</f>
        <v>7.231890982874449</v>
      </c>
      <c r="G707" s="15">
        <v>36220</v>
      </c>
    </row>
    <row r="708" spans="1:7" ht="12.75">
      <c r="A708" s="30" t="str">
        <f>'De la BASE'!A704</f>
        <v>307</v>
      </c>
      <c r="B708" s="30">
        <f>'De la BASE'!B704</f>
        <v>10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0.4204515</v>
      </c>
      <c r="F708" s="9">
        <f>IF('De la BASE'!F704&gt;0,'De la BASE'!F704,'De la BASE'!F704+0.001)</f>
        <v>14.320451470967344</v>
      </c>
      <c r="G708" s="15">
        <v>36251</v>
      </c>
    </row>
    <row r="709" spans="1:7" ht="12.75">
      <c r="A709" s="30" t="str">
        <f>'De la BASE'!A705</f>
        <v>307</v>
      </c>
      <c r="B709" s="30">
        <f>'De la BASE'!B705</f>
        <v>10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0.3119872</v>
      </c>
      <c r="F709" s="9">
        <f>IF('De la BASE'!F705&gt;0,'De la BASE'!F705,'De la BASE'!F705+0.001)</f>
        <v>13.911987169932654</v>
      </c>
      <c r="G709" s="15">
        <v>36281</v>
      </c>
    </row>
    <row r="710" spans="1:7" ht="12.75">
      <c r="A710" s="30" t="str">
        <f>'De la BASE'!A706</f>
        <v>307</v>
      </c>
      <c r="B710" s="30">
        <f>'De la BASE'!B706</f>
        <v>10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0.4975016</v>
      </c>
      <c r="F710" s="9">
        <f>IF('De la BASE'!F706&gt;0,'De la BASE'!F706,'De la BASE'!F706+0.001)</f>
        <v>7.297501599999996</v>
      </c>
      <c r="G710" s="15">
        <v>36312</v>
      </c>
    </row>
    <row r="711" spans="1:7" ht="12.75">
      <c r="A711" s="30" t="str">
        <f>'De la BASE'!A707</f>
        <v>307</v>
      </c>
      <c r="B711" s="30">
        <f>'De la BASE'!B707</f>
        <v>10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0.6795459</v>
      </c>
      <c r="F711" s="9">
        <f>IF('De la BASE'!F707&gt;0,'De la BASE'!F707,'De la BASE'!F707+0.001)</f>
        <v>6.2795459000000085</v>
      </c>
      <c r="G711" s="15">
        <v>36342</v>
      </c>
    </row>
    <row r="712" spans="1:7" ht="12.75">
      <c r="A712" s="30" t="str">
        <f>'De la BASE'!A708</f>
        <v>307</v>
      </c>
      <c r="B712" s="30">
        <f>'De la BASE'!B708</f>
        <v>10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0.4034056</v>
      </c>
      <c r="F712" s="9">
        <f>IF('De la BASE'!F708&gt;0,'De la BASE'!F708,'De la BASE'!F708+0.001)</f>
        <v>3.603405599999999</v>
      </c>
      <c r="G712" s="15">
        <v>36373</v>
      </c>
    </row>
    <row r="713" spans="1:7" ht="12.75">
      <c r="A713" s="30" t="str">
        <f>'De la BASE'!A709</f>
        <v>307</v>
      </c>
      <c r="B713" s="30">
        <f>'De la BASE'!B709</f>
        <v>10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0.580246</v>
      </c>
      <c r="F713" s="9">
        <f>IF('De la BASE'!F709&gt;0,'De la BASE'!F709,'De la BASE'!F709+0.001)</f>
        <v>4.480245999999999</v>
      </c>
      <c r="G713" s="15">
        <v>36404</v>
      </c>
    </row>
    <row r="714" spans="1:7" ht="12.75">
      <c r="A714" s="30" t="str">
        <f>'De la BASE'!A710</f>
        <v>307</v>
      </c>
      <c r="B714" s="30">
        <f>'De la BASE'!B710</f>
        <v>10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1.4059008</v>
      </c>
      <c r="F714" s="9">
        <f>IF('De la BASE'!F710&gt;0,'De la BASE'!F710,'De la BASE'!F710+0.001)</f>
        <v>16.105900800000008</v>
      </c>
      <c r="G714" s="15">
        <v>36434</v>
      </c>
    </row>
    <row r="715" spans="1:7" ht="12.75">
      <c r="A715" s="30" t="str">
        <f>'De la BASE'!A711</f>
        <v>307</v>
      </c>
      <c r="B715" s="30">
        <f>'De la BASE'!B711</f>
        <v>10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0.7567376</v>
      </c>
      <c r="F715" s="9">
        <f>IF('De la BASE'!F711&gt;0,'De la BASE'!F711,'De la BASE'!F711+0.001)</f>
        <v>10.656737600000007</v>
      </c>
      <c r="G715" s="15">
        <v>36465</v>
      </c>
    </row>
    <row r="716" spans="1:7" ht="12.75">
      <c r="A716" s="30" t="str">
        <f>'De la BASE'!A712</f>
        <v>307</v>
      </c>
      <c r="B716" s="30">
        <f>'De la BASE'!B712</f>
        <v>10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1.1361987</v>
      </c>
      <c r="F716" s="9">
        <f>IF('De la BASE'!F712&gt;0,'De la BASE'!F712,'De la BASE'!F712+0.001)</f>
        <v>20.032198661826556</v>
      </c>
      <c r="G716" s="15">
        <v>36495</v>
      </c>
    </row>
    <row r="717" spans="1:7" ht="12.75">
      <c r="A717" s="30" t="str">
        <f>'De la BASE'!A713</f>
        <v>307</v>
      </c>
      <c r="B717" s="30">
        <f>'De la BASE'!B713</f>
        <v>10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0.509545</v>
      </c>
      <c r="F717" s="9">
        <f>IF('De la BASE'!F713&gt;0,'De la BASE'!F713,'De la BASE'!F713+0.001)</f>
        <v>7.3815449644073</v>
      </c>
      <c r="G717" s="15">
        <v>36526</v>
      </c>
    </row>
    <row r="718" spans="1:7" ht="12.75">
      <c r="A718" s="30" t="str">
        <f>'De la BASE'!A714</f>
        <v>307</v>
      </c>
      <c r="B718" s="30">
        <f>'De la BASE'!B714</f>
        <v>10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0.3934656</v>
      </c>
      <c r="F718" s="9">
        <f>IF('De la BASE'!F714&gt;0,'De la BASE'!F714,'De la BASE'!F714+0.001)</f>
        <v>6.408465599999996</v>
      </c>
      <c r="G718" s="15">
        <v>36557</v>
      </c>
    </row>
    <row r="719" spans="1:7" ht="12.75">
      <c r="A719" s="30" t="str">
        <f>'De la BASE'!A715</f>
        <v>307</v>
      </c>
      <c r="B719" s="30">
        <f>'De la BASE'!B715</f>
        <v>10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0.2559654</v>
      </c>
      <c r="F719" s="9">
        <f>IF('De la BASE'!F715&gt;0,'De la BASE'!F715,'De la BASE'!F715+0.001)</f>
        <v>7.6559653999999995</v>
      </c>
      <c r="G719" s="15">
        <v>36586</v>
      </c>
    </row>
    <row r="720" spans="1:7" ht="12.75">
      <c r="A720" s="30" t="str">
        <f>'De la BASE'!A716</f>
        <v>307</v>
      </c>
      <c r="B720" s="30">
        <f>'De la BASE'!B716</f>
        <v>10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0.1692405</v>
      </c>
      <c r="F720" s="9">
        <f>IF('De la BASE'!F716&gt;0,'De la BASE'!F716,'De la BASE'!F716+0.001)</f>
        <v>37.06924042886004</v>
      </c>
      <c r="G720" s="15">
        <v>36617</v>
      </c>
    </row>
    <row r="721" spans="1:7" ht="12.75">
      <c r="A721" s="30" t="str">
        <f>'De la BASE'!A717</f>
        <v>307</v>
      </c>
      <c r="B721" s="30">
        <f>'De la BASE'!B717</f>
        <v>10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0.4925767</v>
      </c>
      <c r="F721" s="9">
        <f>IF('De la BASE'!F717&gt;0,'De la BASE'!F717,'De la BASE'!F717+0.001)</f>
        <v>19.492576741410716</v>
      </c>
      <c r="G721" s="15">
        <v>36647</v>
      </c>
    </row>
    <row r="722" spans="1:7" ht="12.75">
      <c r="A722" s="30" t="str">
        <f>'De la BASE'!A718</f>
        <v>307</v>
      </c>
      <c r="B722" s="30">
        <f>'De la BASE'!B718</f>
        <v>10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0.596122</v>
      </c>
      <c r="F722" s="9">
        <f>IF('De la BASE'!F718&gt;0,'De la BASE'!F718,'De la BASE'!F718+0.001)</f>
        <v>8.896122020685132</v>
      </c>
      <c r="G722" s="15">
        <v>36678</v>
      </c>
    </row>
    <row r="723" spans="1:7" ht="12.75">
      <c r="A723" s="30" t="str">
        <f>'De la BASE'!A719</f>
        <v>307</v>
      </c>
      <c r="B723" s="30">
        <f>'De la BASE'!B719</f>
        <v>10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0.302148</v>
      </c>
      <c r="F723" s="9">
        <f>IF('De la BASE'!F719&gt;0,'De la BASE'!F719,'De la BASE'!F719+0.001)</f>
        <v>5.802148000000003</v>
      </c>
      <c r="G723" s="15">
        <v>36708</v>
      </c>
    </row>
    <row r="724" spans="1:7" ht="12.75">
      <c r="A724" s="30" t="str">
        <f>'De la BASE'!A720</f>
        <v>307</v>
      </c>
      <c r="B724" s="30">
        <f>'De la BASE'!B720</f>
        <v>10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0.07154</v>
      </c>
      <c r="F724" s="9">
        <f>IF('De la BASE'!F720&gt;0,'De la BASE'!F720,'De la BASE'!F720+0.001)</f>
        <v>4.371540000000001</v>
      </c>
      <c r="G724" s="15">
        <v>36739</v>
      </c>
    </row>
    <row r="725" spans="1:7" ht="12.75">
      <c r="A725" s="30" t="str">
        <f>'De la BASE'!A721</f>
        <v>307</v>
      </c>
      <c r="B725" s="30">
        <f>'De la BASE'!B721</f>
        <v>10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0.0451647</v>
      </c>
      <c r="F725" s="9">
        <f>IF('De la BASE'!F721&gt;0,'De la BASE'!F721,'De la BASE'!F721+0.001)</f>
        <v>3.045164691907781</v>
      </c>
      <c r="G725" s="15">
        <v>36770</v>
      </c>
    </row>
    <row r="726" spans="1:7" ht="12.75">
      <c r="A726" s="30" t="str">
        <f>'De la BASE'!A722</f>
        <v>307</v>
      </c>
      <c r="B726" s="30">
        <f>'De la BASE'!B722</f>
        <v>10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0.2053856</v>
      </c>
      <c r="F726" s="9">
        <f>IF('De la BASE'!F722&gt;0,'De la BASE'!F722,'De la BASE'!F722+0.001)</f>
        <v>4.605385581533775</v>
      </c>
      <c r="G726" s="15">
        <v>36800</v>
      </c>
    </row>
    <row r="727" spans="1:7" ht="12.75">
      <c r="A727" s="30" t="str">
        <f>'De la BASE'!A723</f>
        <v>307</v>
      </c>
      <c r="B727" s="30">
        <f>'De la BASE'!B723</f>
        <v>10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0.5130216</v>
      </c>
      <c r="F727" s="9">
        <f>IF('De la BASE'!F723&gt;0,'De la BASE'!F723,'De la BASE'!F723+0.001)</f>
        <v>47.913021599999986</v>
      </c>
      <c r="G727" s="15">
        <v>36831</v>
      </c>
    </row>
    <row r="728" spans="1:7" ht="12.75">
      <c r="A728" s="30" t="str">
        <f>'De la BASE'!A724</f>
        <v>307</v>
      </c>
      <c r="B728" s="30">
        <f>'De la BASE'!B724</f>
        <v>10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0.7752879</v>
      </c>
      <c r="F728" s="9">
        <f>IF('De la BASE'!F724&gt;0,'De la BASE'!F724,'De la BASE'!F724+0.001)</f>
        <v>61.97528778053433</v>
      </c>
      <c r="G728" s="15">
        <v>36861</v>
      </c>
    </row>
    <row r="729" spans="1:7" ht="12.75">
      <c r="A729" s="30" t="str">
        <f>'De la BASE'!A725</f>
        <v>307</v>
      </c>
      <c r="B729" s="30">
        <f>'De la BASE'!B725</f>
        <v>10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6.189122</v>
      </c>
      <c r="F729" s="9">
        <f>IF('De la BASE'!F725&gt;0,'De la BASE'!F725,'De la BASE'!F725+0.001)</f>
        <v>122.88912177532937</v>
      </c>
      <c r="G729" s="15">
        <v>36892</v>
      </c>
    </row>
    <row r="730" spans="1:7" ht="12.75">
      <c r="A730" s="30" t="str">
        <f>'De la BASE'!A726</f>
        <v>307</v>
      </c>
      <c r="B730" s="30">
        <f>'De la BASE'!B726</f>
        <v>10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3.5730396</v>
      </c>
      <c r="F730" s="9">
        <f>IF('De la BASE'!F726&gt;0,'De la BASE'!F726,'De la BASE'!F726+0.001)</f>
        <v>41.67303969379546</v>
      </c>
      <c r="G730" s="15">
        <v>36923</v>
      </c>
    </row>
    <row r="731" spans="1:7" ht="12.75">
      <c r="A731" s="30" t="str">
        <f>'De la BASE'!A727</f>
        <v>307</v>
      </c>
      <c r="B731" s="30">
        <f>'De la BASE'!B727</f>
        <v>10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5.3786278</v>
      </c>
      <c r="F731" s="9">
        <f>IF('De la BASE'!F727&gt;0,'De la BASE'!F727,'De la BASE'!F727+0.001)</f>
        <v>138.77862780000004</v>
      </c>
      <c r="G731" s="15">
        <v>36951</v>
      </c>
    </row>
    <row r="732" spans="1:7" ht="12.75">
      <c r="A732" s="30" t="str">
        <f>'De la BASE'!A728</f>
        <v>307</v>
      </c>
      <c r="B732" s="30">
        <f>'De la BASE'!B728</f>
        <v>10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4.4308</v>
      </c>
      <c r="F732" s="9">
        <f>IF('De la BASE'!F728&gt;0,'De la BASE'!F728,'De la BASE'!F728+0.001)</f>
        <v>23.430800044572326</v>
      </c>
      <c r="G732" s="15">
        <v>36982</v>
      </c>
    </row>
    <row r="733" spans="1:7" ht="12.75">
      <c r="A733" s="30" t="str">
        <f>'De la BASE'!A729</f>
        <v>307</v>
      </c>
      <c r="B733" s="30">
        <f>'De la BASE'!B729</f>
        <v>10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3.065679</v>
      </c>
      <c r="F733" s="9">
        <f>IF('De la BASE'!F729&gt;0,'De la BASE'!F729,'De la BASE'!F729+0.001)</f>
        <v>14.465678974416992</v>
      </c>
      <c r="G733" s="15">
        <v>37012</v>
      </c>
    </row>
    <row r="734" spans="1:7" ht="12.75">
      <c r="A734" s="30" t="str">
        <f>'De la BASE'!A730</f>
        <v>307</v>
      </c>
      <c r="B734" s="30">
        <f>'De la BASE'!B730</f>
        <v>10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2.1811525</v>
      </c>
      <c r="F734" s="9">
        <f>IF('De la BASE'!F730&gt;0,'De la BASE'!F730,'De la BASE'!F730+0.001)</f>
        <v>4.581152511902877</v>
      </c>
      <c r="G734" s="15">
        <v>37043</v>
      </c>
    </row>
    <row r="735" spans="1:7" ht="12.75">
      <c r="A735" s="30" t="str">
        <f>'De la BASE'!A731</f>
        <v>307</v>
      </c>
      <c r="B735" s="30">
        <f>'De la BASE'!B731</f>
        <v>10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1.2497805</v>
      </c>
      <c r="F735" s="9">
        <f>IF('De la BASE'!F731&gt;0,'De la BASE'!F731,'De la BASE'!F731+0.001)</f>
        <v>4.049780493228681</v>
      </c>
      <c r="G735" s="15">
        <v>37073</v>
      </c>
    </row>
    <row r="736" spans="1:7" ht="12.75">
      <c r="A736" s="30" t="str">
        <f>'De la BASE'!A732</f>
        <v>307</v>
      </c>
      <c r="B736" s="30">
        <f>'De la BASE'!B732</f>
        <v>10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0.7844326</v>
      </c>
      <c r="F736" s="9">
        <f>IF('De la BASE'!F732&gt;0,'De la BASE'!F732,'De la BASE'!F732+0.001)</f>
        <v>2.38443260418222</v>
      </c>
      <c r="G736" s="15">
        <v>37104</v>
      </c>
    </row>
    <row r="737" spans="1:7" ht="12.75">
      <c r="A737" s="30" t="str">
        <f>'De la BASE'!A733</f>
        <v>307</v>
      </c>
      <c r="B737" s="30">
        <f>'De la BASE'!B733</f>
        <v>10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0.4488408</v>
      </c>
      <c r="F737" s="9">
        <f>IF('De la BASE'!F733&gt;0,'De la BASE'!F733,'De la BASE'!F733+0.001)</f>
        <v>1.9488407960858485</v>
      </c>
      <c r="G737" s="15">
        <v>37135</v>
      </c>
    </row>
    <row r="738" spans="1:7" ht="12.75">
      <c r="A738" s="30" t="str">
        <f>'De la BASE'!A734</f>
        <v>307</v>
      </c>
      <c r="B738" s="30">
        <f>'De la BASE'!B734</f>
        <v>10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0.8686895</v>
      </c>
      <c r="F738" s="9">
        <f>IF('De la BASE'!F734&gt;0,'De la BASE'!F734,'De la BASE'!F734+0.001)</f>
        <v>5.368689490401703</v>
      </c>
      <c r="G738" s="15">
        <v>37165</v>
      </c>
    </row>
    <row r="739" spans="1:7" ht="12.75">
      <c r="A739" s="30" t="str">
        <f>'De la BASE'!A735</f>
        <v>307</v>
      </c>
      <c r="B739" s="30">
        <f>'De la BASE'!B735</f>
        <v>10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0.5145411</v>
      </c>
      <c r="F739" s="9">
        <f>IF('De la BASE'!F735&gt;0,'De la BASE'!F735,'De la BASE'!F735+0.001)</f>
        <v>4.014541090610608</v>
      </c>
      <c r="G739" s="15">
        <v>37196</v>
      </c>
    </row>
    <row r="740" spans="1:7" ht="12.75">
      <c r="A740" s="30" t="str">
        <f>'De la BASE'!A736</f>
        <v>307</v>
      </c>
      <c r="B740" s="30">
        <f>'De la BASE'!B736</f>
        <v>10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0.283335</v>
      </c>
      <c r="F740" s="9">
        <f>IF('De la BASE'!F736&gt;0,'De la BASE'!F736,'De la BASE'!F736+0.001)</f>
        <v>3.083335007412358</v>
      </c>
      <c r="G740" s="15">
        <v>37226</v>
      </c>
    </row>
    <row r="741" spans="1:7" ht="12.75">
      <c r="A741" s="30" t="str">
        <f>'De la BASE'!A737</f>
        <v>307</v>
      </c>
      <c r="B741" s="30">
        <f>'De la BASE'!B737</f>
        <v>10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0.1012544</v>
      </c>
      <c r="F741" s="9">
        <f>IF('De la BASE'!F737&gt;0,'De la BASE'!F737,'De la BASE'!F737+0.001)</f>
        <v>5.00125438763061</v>
      </c>
      <c r="G741" s="15">
        <v>37257</v>
      </c>
    </row>
    <row r="742" spans="1:7" ht="12.75">
      <c r="A742" s="30" t="str">
        <f>'De la BASE'!A738</f>
        <v>307</v>
      </c>
      <c r="B742" s="30">
        <f>'De la BASE'!B738</f>
        <v>10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0.07569</v>
      </c>
      <c r="F742" s="9">
        <f>IF('De la BASE'!F738&gt;0,'De la BASE'!F738,'De la BASE'!F738+0.001)</f>
        <v>5.3756900110710495</v>
      </c>
      <c r="G742" s="15">
        <v>37288</v>
      </c>
    </row>
    <row r="743" spans="1:7" ht="12.75">
      <c r="A743" s="30" t="str">
        <f>'De la BASE'!A739</f>
        <v>307</v>
      </c>
      <c r="B743" s="30">
        <f>'De la BASE'!B739</f>
        <v>10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0.3027948</v>
      </c>
      <c r="F743" s="9">
        <f>IF('De la BASE'!F739&gt;0,'De la BASE'!F739,'De la BASE'!F739+0.001)</f>
        <v>5.516794799999997</v>
      </c>
      <c r="G743" s="15">
        <v>37316</v>
      </c>
    </row>
    <row r="744" spans="1:7" ht="12.75">
      <c r="A744" s="30" t="str">
        <f>'De la BASE'!A740</f>
        <v>307</v>
      </c>
      <c r="B744" s="30">
        <f>'De la BASE'!B740</f>
        <v>10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0.0172608</v>
      </c>
      <c r="F744" s="9">
        <f>IF('De la BASE'!F740&gt;0,'De la BASE'!F740,'De la BASE'!F740+0.001)</f>
        <v>7.917260782877111</v>
      </c>
      <c r="G744" s="15">
        <v>37347</v>
      </c>
    </row>
    <row r="745" spans="1:7" ht="12.75">
      <c r="A745" s="30" t="str">
        <f>'De la BASE'!A741</f>
        <v>307</v>
      </c>
      <c r="B745" s="30">
        <f>'De la BASE'!B741</f>
        <v>10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0.3323589</v>
      </c>
      <c r="F745" s="9">
        <f>IF('De la BASE'!F741&gt;0,'De la BASE'!F741,'De la BASE'!F741+0.001)</f>
        <v>6.432358870559931</v>
      </c>
      <c r="G745" s="15">
        <v>37377</v>
      </c>
    </row>
    <row r="746" spans="1:7" ht="12.75">
      <c r="A746" s="30" t="str">
        <f>'De la BASE'!A742</f>
        <v>307</v>
      </c>
      <c r="B746" s="30">
        <f>'De la BASE'!B742</f>
        <v>10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0.0929247</v>
      </c>
      <c r="F746" s="9">
        <f>IF('De la BASE'!F742&gt;0,'De la BASE'!F742,'De la BASE'!F742+0.001)</f>
        <v>5.692924713447672</v>
      </c>
      <c r="G746" s="15">
        <v>37408</v>
      </c>
    </row>
    <row r="747" spans="1:7" ht="12.75">
      <c r="A747" s="30" t="str">
        <f>'De la BASE'!A743</f>
        <v>307</v>
      </c>
      <c r="B747" s="30">
        <f>'De la BASE'!B743</f>
        <v>10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0.2009706</v>
      </c>
      <c r="F747" s="9">
        <f>IF('De la BASE'!F743&gt;0,'De la BASE'!F743,'De la BASE'!F743+0.001)</f>
        <v>2.500970599999999</v>
      </c>
      <c r="G747" s="15">
        <v>37438</v>
      </c>
    </row>
    <row r="748" spans="1:7" ht="12.75">
      <c r="A748" s="30" t="str">
        <f>'De la BASE'!A744</f>
        <v>307</v>
      </c>
      <c r="B748" s="30">
        <f>'De la BASE'!B744</f>
        <v>10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0.151119</v>
      </c>
      <c r="F748" s="9">
        <f>IF('De la BASE'!F744&gt;0,'De la BASE'!F744,'De la BASE'!F744+0.001)</f>
        <v>2.5511189999999995</v>
      </c>
      <c r="G748" s="15">
        <v>37469</v>
      </c>
    </row>
    <row r="749" spans="1:7" ht="12.75">
      <c r="A749" s="30" t="str">
        <f>'De la BASE'!A745</f>
        <v>307</v>
      </c>
      <c r="B749" s="30">
        <f>'De la BASE'!B745</f>
        <v>10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0.14859</v>
      </c>
      <c r="F749" s="9">
        <f>IF('De la BASE'!F745&gt;0,'De la BASE'!F745,'De la BASE'!F745+0.001)</f>
        <v>2.39759</v>
      </c>
      <c r="G749" s="15">
        <v>37500</v>
      </c>
    </row>
    <row r="750" spans="1:7" ht="12.75">
      <c r="A750" s="30" t="str">
        <f>'De la BASE'!A746</f>
        <v>307</v>
      </c>
      <c r="B750" s="30">
        <f>'De la BASE'!B746</f>
        <v>10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0.5744925</v>
      </c>
      <c r="F750" s="9">
        <f>IF('De la BASE'!F746&gt;0,'De la BASE'!F746,'De la BASE'!F746+0.001)</f>
        <v>5.374492500000004</v>
      </c>
      <c r="G750" s="15">
        <v>37530</v>
      </c>
    </row>
    <row r="751" spans="1:7" ht="12.75">
      <c r="A751" s="30" t="str">
        <f>'De la BASE'!A747</f>
        <v>307</v>
      </c>
      <c r="B751" s="30">
        <f>'De la BASE'!B747</f>
        <v>10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0.944772</v>
      </c>
      <c r="F751" s="9">
        <f>IF('De la BASE'!F747&gt;0,'De la BASE'!F747,'De la BASE'!F747+0.001)</f>
        <v>17.244772000000005</v>
      </c>
      <c r="G751" s="15">
        <v>37561</v>
      </c>
    </row>
    <row r="752" spans="1:7" ht="12.75">
      <c r="A752" s="30" t="str">
        <f>'De la BASE'!A748</f>
        <v>307</v>
      </c>
      <c r="B752" s="30">
        <f>'De la BASE'!B748</f>
        <v>10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0.4268394</v>
      </c>
      <c r="F752" s="9">
        <f>IF('De la BASE'!F748&gt;0,'De la BASE'!F748,'De la BASE'!F748+0.001)</f>
        <v>43.62683940000002</v>
      </c>
      <c r="G752" s="15">
        <v>37591</v>
      </c>
    </row>
    <row r="753" spans="1:7" ht="12.75">
      <c r="A753" s="30" t="str">
        <f>'De la BASE'!A749</f>
        <v>307</v>
      </c>
      <c r="B753" s="30">
        <f>'De la BASE'!B749</f>
        <v>10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1.6797744</v>
      </c>
      <c r="F753" s="9">
        <f>IF('De la BASE'!F749&gt;0,'De la BASE'!F749,'De la BASE'!F749+0.001)</f>
        <v>71.37977425028964</v>
      </c>
      <c r="G753" s="15">
        <v>37622</v>
      </c>
    </row>
    <row r="754" spans="1:7" ht="12.75">
      <c r="A754" s="30" t="str">
        <f>'De la BASE'!A750</f>
        <v>307</v>
      </c>
      <c r="B754" s="30">
        <f>'De la BASE'!B750</f>
        <v>10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2.1566308</v>
      </c>
      <c r="F754" s="9">
        <f>IF('De la BASE'!F750&gt;0,'De la BASE'!F750,'De la BASE'!F750+0.001)</f>
        <v>43.15663079999995</v>
      </c>
      <c r="G754" s="15">
        <v>37653</v>
      </c>
    </row>
    <row r="755" spans="1:7" ht="12.75">
      <c r="A755" s="30" t="str">
        <f>'De la BASE'!A751</f>
        <v>307</v>
      </c>
      <c r="B755" s="30">
        <f>'De la BASE'!B751</f>
        <v>10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1.323378</v>
      </c>
      <c r="F755" s="9">
        <f>IF('De la BASE'!F751&gt;0,'De la BASE'!F751,'De la BASE'!F751+0.001)</f>
        <v>41.823378362982055</v>
      </c>
      <c r="G755" s="15">
        <v>37681</v>
      </c>
    </row>
    <row r="756" spans="1:7" ht="12.75">
      <c r="A756" s="30" t="str">
        <f>'De la BASE'!A752</f>
        <v>307</v>
      </c>
      <c r="B756" s="30">
        <f>'De la BASE'!B752</f>
        <v>10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1.757514</v>
      </c>
      <c r="F756" s="9">
        <f>IF('De la BASE'!F752&gt;0,'De la BASE'!F752,'De la BASE'!F752+0.001)</f>
        <v>32.757514143146324</v>
      </c>
      <c r="G756" s="15">
        <v>37712</v>
      </c>
    </row>
    <row r="757" spans="1:7" ht="12.75">
      <c r="A757" s="30" t="str">
        <f>'De la BASE'!A753</f>
        <v>307</v>
      </c>
      <c r="B757" s="30">
        <f>'De la BASE'!B753</f>
        <v>10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1.1891568</v>
      </c>
      <c r="F757" s="9">
        <f>IF('De la BASE'!F753&gt;0,'De la BASE'!F753,'De la BASE'!F753+0.001)</f>
        <v>20.08915675184146</v>
      </c>
      <c r="G757" s="15">
        <v>37742</v>
      </c>
    </row>
    <row r="758" spans="1:7" ht="12.75">
      <c r="A758" s="30" t="str">
        <f>'De la BASE'!A754</f>
        <v>307</v>
      </c>
      <c r="B758" s="30">
        <f>'De la BASE'!B754</f>
        <v>10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1.3473211</v>
      </c>
      <c r="F758" s="9">
        <f>IF('De la BASE'!F754&gt;0,'De la BASE'!F754,'De la BASE'!F754+0.001)</f>
        <v>6.347321087238419</v>
      </c>
      <c r="G758" s="15">
        <v>37773</v>
      </c>
    </row>
    <row r="759" spans="1:7" ht="12.75">
      <c r="A759" s="30" t="str">
        <f>'De la BASE'!A755</f>
        <v>307</v>
      </c>
      <c r="B759" s="30">
        <f>'De la BASE'!B755</f>
        <v>10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0.9284079</v>
      </c>
      <c r="F759" s="9">
        <f>IF('De la BASE'!F755&gt;0,'De la BASE'!F755,'De la BASE'!F755+0.001)</f>
        <v>2.228407896582511</v>
      </c>
      <c r="G759" s="15">
        <v>37803</v>
      </c>
    </row>
    <row r="760" spans="1:7" ht="12.75">
      <c r="A760" s="30" t="str">
        <f>'De la BASE'!A756</f>
        <v>307</v>
      </c>
      <c r="B760" s="30">
        <f>'De la BASE'!B756</f>
        <v>10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0.5442417</v>
      </c>
      <c r="F760" s="9">
        <f>IF('De la BASE'!F756&gt;0,'De la BASE'!F756,'De la BASE'!F756+0.001)</f>
        <v>2.5442416839190662</v>
      </c>
      <c r="G760" s="15">
        <v>37834</v>
      </c>
    </row>
    <row r="761" spans="1:7" ht="12.75">
      <c r="A761" s="30" t="str">
        <f>'De la BASE'!A757</f>
        <v>307</v>
      </c>
      <c r="B761" s="30">
        <f>'De la BASE'!B757</f>
        <v>10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0.5101188</v>
      </c>
      <c r="F761" s="9">
        <f>IF('De la BASE'!F757&gt;0,'De la BASE'!F757,'De la BASE'!F757+0.001)</f>
        <v>7.610118779648125</v>
      </c>
      <c r="G761" s="15">
        <v>37865</v>
      </c>
    </row>
    <row r="762" spans="1:7" ht="12.75">
      <c r="A762" s="30" t="str">
        <f>'De la BASE'!A758</f>
        <v>307</v>
      </c>
      <c r="B762" s="30">
        <f>'De la BASE'!B758</f>
        <v>10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2.6785002</v>
      </c>
      <c r="F762" s="9">
        <f>IF('De la BASE'!F758&gt;0,'De la BASE'!F758,'De la BASE'!F758+0.001)</f>
        <v>11.77850017758218</v>
      </c>
      <c r="G762" s="15">
        <v>37895</v>
      </c>
    </row>
    <row r="763" spans="1:7" ht="12.75">
      <c r="A763" s="30" t="str">
        <f>'De la BASE'!A759</f>
        <v>307</v>
      </c>
      <c r="B763" s="30">
        <f>'De la BASE'!B759</f>
        <v>10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1.0567914</v>
      </c>
      <c r="F763" s="9">
        <f>IF('De la BASE'!F759&gt;0,'De la BASE'!F759,'De la BASE'!F759+0.001)</f>
        <v>23.45679134420744</v>
      </c>
      <c r="G763" s="15">
        <v>37926</v>
      </c>
    </row>
    <row r="764" spans="1:7" ht="12.75">
      <c r="A764" s="30" t="str">
        <f>'De la BASE'!A760</f>
        <v>307</v>
      </c>
      <c r="B764" s="30">
        <f>'De la BASE'!B760</f>
        <v>10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1.0669545</v>
      </c>
      <c r="F764" s="9">
        <f>IF('De la BASE'!F760&gt;0,'De la BASE'!F760,'De la BASE'!F760+0.001)</f>
        <v>18.063954499999998</v>
      </c>
      <c r="G764" s="15">
        <v>37956</v>
      </c>
    </row>
    <row r="765" spans="1:7" ht="12.75">
      <c r="A765" s="30" t="str">
        <f>'De la BASE'!A761</f>
        <v>307</v>
      </c>
      <c r="B765" s="30">
        <f>'De la BASE'!B761</f>
        <v>10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0.9011906</v>
      </c>
      <c r="F765" s="9">
        <f>IF('De la BASE'!F761&gt;0,'De la BASE'!F761,'De la BASE'!F761+0.001)</f>
        <v>42.901190599999985</v>
      </c>
      <c r="G765" s="15">
        <v>37987</v>
      </c>
    </row>
    <row r="766" spans="1:7" ht="12.75">
      <c r="A766" s="30" t="str">
        <f>'De la BASE'!A762</f>
        <v>307</v>
      </c>
      <c r="B766" s="30">
        <f>'De la BASE'!B762</f>
        <v>10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1.48212</v>
      </c>
      <c r="F766" s="9">
        <f>IF('De la BASE'!F762&gt;0,'De la BASE'!F762,'De la BASE'!F762+0.001)</f>
        <v>25.182120065800508</v>
      </c>
      <c r="G766" s="15">
        <v>38018</v>
      </c>
    </row>
    <row r="767" spans="1:7" ht="12.75">
      <c r="A767" s="30" t="str">
        <f>'De la BASE'!A763</f>
        <v>307</v>
      </c>
      <c r="B767" s="30">
        <f>'De la BASE'!B763</f>
        <v>10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2.7439938</v>
      </c>
      <c r="F767" s="9">
        <f>IF('De la BASE'!F763&gt;0,'De la BASE'!F763,'De la BASE'!F763+0.001)</f>
        <v>28.04399368581979</v>
      </c>
      <c r="G767" s="15">
        <v>38047</v>
      </c>
    </row>
    <row r="768" spans="1:7" ht="12.75">
      <c r="A768" s="30" t="str">
        <f>'De la BASE'!A764</f>
        <v>307</v>
      </c>
      <c r="B768" s="30">
        <f>'De la BASE'!B764</f>
        <v>10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2.7873576</v>
      </c>
      <c r="F768" s="9">
        <f>IF('De la BASE'!F764&gt;0,'De la BASE'!F764,'De la BASE'!F764+0.001)</f>
        <v>32.18735753341351</v>
      </c>
      <c r="G768" s="15">
        <v>38078</v>
      </c>
    </row>
    <row r="769" spans="1:7" ht="12.75">
      <c r="A769" s="30" t="str">
        <f>'De la BASE'!A765</f>
        <v>307</v>
      </c>
      <c r="B769" s="30">
        <f>'De la BASE'!B765</f>
        <v>10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1.9681284</v>
      </c>
      <c r="F769" s="9">
        <f>IF('De la BASE'!F765&gt;0,'De la BASE'!F765,'De la BASE'!F765+0.001)</f>
        <v>25.76812840000001</v>
      </c>
      <c r="G769" s="15">
        <v>38108</v>
      </c>
    </row>
    <row r="770" spans="1:7" ht="12.75">
      <c r="A770" s="30" t="str">
        <f>'De la BASE'!A766</f>
        <v>307</v>
      </c>
      <c r="B770" s="30">
        <f>'De la BASE'!B766</f>
        <v>10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2.054333</v>
      </c>
      <c r="F770" s="9">
        <f>IF('De la BASE'!F766&gt;0,'De la BASE'!F766,'De la BASE'!F766+0.001)</f>
        <v>7.254333026629493</v>
      </c>
      <c r="G770" s="15">
        <v>38139</v>
      </c>
    </row>
    <row r="771" spans="1:7" ht="12.75">
      <c r="A771" s="30" t="str">
        <f>'De la BASE'!A767</f>
        <v>307</v>
      </c>
      <c r="B771" s="30">
        <f>'De la BASE'!B767</f>
        <v>10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1.3061136</v>
      </c>
      <c r="F771" s="9">
        <f>IF('De la BASE'!F767&gt;0,'De la BASE'!F767,'De la BASE'!F767+0.001)</f>
        <v>3.9061135934259643</v>
      </c>
      <c r="G771" s="15">
        <v>38169</v>
      </c>
    </row>
    <row r="772" spans="1:7" ht="12.75">
      <c r="A772" s="30" t="str">
        <f>'De la BASE'!A768</f>
        <v>307</v>
      </c>
      <c r="B772" s="30">
        <f>'De la BASE'!B768</f>
        <v>10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0.61946</v>
      </c>
      <c r="F772" s="9">
        <f>IF('De la BASE'!F768&gt;0,'De la BASE'!F768,'De la BASE'!F768+0.001)</f>
        <v>4.3194599901740345</v>
      </c>
      <c r="G772" s="15">
        <v>38200</v>
      </c>
    </row>
    <row r="773" spans="1:7" ht="12.75">
      <c r="A773" s="30" t="str">
        <f>'De la BASE'!A769</f>
        <v>307</v>
      </c>
      <c r="B773" s="30">
        <f>'De la BASE'!B769</f>
        <v>10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0.476005</v>
      </c>
      <c r="F773" s="9">
        <f>IF('De la BASE'!F769&gt;0,'De la BASE'!F769,'De la BASE'!F769+0.001)</f>
        <v>2.0760050171849773</v>
      </c>
      <c r="G773" s="15">
        <v>38231</v>
      </c>
    </row>
    <row r="774" spans="1:7" ht="12.75">
      <c r="A774" s="30" t="str">
        <f>'De la BASE'!A770</f>
        <v>307</v>
      </c>
      <c r="B774" s="30">
        <f>'De la BASE'!B770</f>
        <v>10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1.2966789</v>
      </c>
      <c r="F774" s="9">
        <f>IF('De la BASE'!F770&gt;0,'De la BASE'!F770,'De la BASE'!F770+0.001)</f>
        <v>6.596678887979083</v>
      </c>
      <c r="G774" s="15">
        <v>38261</v>
      </c>
    </row>
    <row r="775" spans="1:7" ht="12.75">
      <c r="A775" s="30" t="str">
        <f>'De la BASE'!A771</f>
        <v>307</v>
      </c>
      <c r="B775" s="30">
        <f>'De la BASE'!B771</f>
        <v>10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0.4420251</v>
      </c>
      <c r="F775" s="9">
        <f>IF('De la BASE'!F771&gt;0,'De la BASE'!F771,'De la BASE'!F771+0.001)</f>
        <v>6.24202508484748</v>
      </c>
      <c r="G775" s="15">
        <v>38292</v>
      </c>
    </row>
    <row r="776" spans="1:7" ht="12.75">
      <c r="A776" s="30" t="str">
        <f>'De la BASE'!A772</f>
        <v>307</v>
      </c>
      <c r="B776" s="30">
        <f>'De la BASE'!B772</f>
        <v>10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0.4816338</v>
      </c>
      <c r="F776" s="9">
        <f>IF('De la BASE'!F772&gt;0,'De la BASE'!F772,'De la BASE'!F772+0.001)</f>
        <v>5.481633816177448</v>
      </c>
      <c r="G776" s="15">
        <v>38322</v>
      </c>
    </row>
    <row r="777" spans="1:7" ht="12.75">
      <c r="A777" s="30" t="str">
        <f>'De la BASE'!A773</f>
        <v>307</v>
      </c>
      <c r="B777" s="30">
        <f>'De la BASE'!B773</f>
        <v>10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0.433636</v>
      </c>
      <c r="F777" s="9">
        <f>IF('De la BASE'!F773&gt;0,'De la BASE'!F773,'De la BASE'!F773+0.001)</f>
        <v>5.3336359999999985</v>
      </c>
      <c r="G777" s="15">
        <v>38353</v>
      </c>
    </row>
    <row r="778" spans="1:7" ht="12.75">
      <c r="A778" s="30" t="str">
        <f>'De la BASE'!A774</f>
        <v>307</v>
      </c>
      <c r="B778" s="30">
        <f>'De la BASE'!B774</f>
        <v>10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0.2094026</v>
      </c>
      <c r="F778" s="9">
        <f>IF('De la BASE'!F774&gt;0,'De la BASE'!F774,'De la BASE'!F774+0.001)</f>
        <v>4.409402599999997</v>
      </c>
      <c r="G778" s="15">
        <v>38384</v>
      </c>
    </row>
    <row r="779" spans="1:7" ht="12.75">
      <c r="A779" s="30" t="str">
        <f>'De la BASE'!A775</f>
        <v>307</v>
      </c>
      <c r="B779" s="30">
        <f>'De la BASE'!B775</f>
        <v>10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0.329117</v>
      </c>
      <c r="F779" s="9">
        <f>IF('De la BASE'!F775&gt;0,'De la BASE'!F775,'De la BASE'!F775+0.001)</f>
        <v>6.444117048417015</v>
      </c>
      <c r="G779" s="15">
        <v>38412</v>
      </c>
    </row>
    <row r="780" spans="1:7" ht="12.75">
      <c r="A780" s="30" t="str">
        <f>'De la BASE'!A776</f>
        <v>307</v>
      </c>
      <c r="B780" s="30">
        <f>'De la BASE'!B776</f>
        <v>10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0.4613752</v>
      </c>
      <c r="F780" s="9">
        <f>IF('De la BASE'!F776&gt;0,'De la BASE'!F776,'De la BASE'!F776+0.001)</f>
        <v>8.181375181171294</v>
      </c>
      <c r="G780" s="15">
        <v>38443</v>
      </c>
    </row>
    <row r="781" spans="1:7" ht="12.75">
      <c r="A781" s="30" t="str">
        <f>'De la BASE'!A777</f>
        <v>307</v>
      </c>
      <c r="B781" s="30">
        <f>'De la BASE'!B777</f>
        <v>10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0.3176277</v>
      </c>
      <c r="F781" s="9">
        <f>IF('De la BASE'!F777&gt;0,'De la BASE'!F777,'De la BASE'!F777+0.001)</f>
        <v>8.117627700000002</v>
      </c>
      <c r="G781" s="15">
        <v>38473</v>
      </c>
    </row>
    <row r="782" spans="1:7" ht="12.75">
      <c r="A782" s="30" t="str">
        <f>'De la BASE'!A778</f>
        <v>307</v>
      </c>
      <c r="B782" s="30">
        <f>'De la BASE'!B778</f>
        <v>10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0.5819364</v>
      </c>
      <c r="F782" s="9">
        <f>IF('De la BASE'!F778&gt;0,'De la BASE'!F778,'De la BASE'!F778+0.001)</f>
        <v>2.1819364</v>
      </c>
      <c r="G782" s="15">
        <v>38504</v>
      </c>
    </row>
    <row r="783" spans="1:7" ht="12.75">
      <c r="A783" s="30" t="str">
        <f>'De la BASE'!A779</f>
        <v>307</v>
      </c>
      <c r="B783" s="30">
        <f>'De la BASE'!B779</f>
        <v>10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0.3772132</v>
      </c>
      <c r="F783" s="9">
        <f>IF('De la BASE'!F779&gt;0,'De la BASE'!F779,'De la BASE'!F779+0.001)</f>
        <v>1.3772131946725663</v>
      </c>
      <c r="G783" s="15">
        <v>38534</v>
      </c>
    </row>
    <row r="784" spans="1:7" ht="12.75">
      <c r="A784" s="30" t="str">
        <f>'De la BASE'!A780</f>
        <v>307</v>
      </c>
      <c r="B784" s="30">
        <f>'De la BASE'!B780</f>
        <v>10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0.2429147</v>
      </c>
      <c r="F784" s="9">
        <f>IF('De la BASE'!F780&gt;0,'De la BASE'!F780,'De la BASE'!F780+0.001)</f>
        <v>1.042914704270588</v>
      </c>
      <c r="G784" s="15">
        <v>38565</v>
      </c>
    </row>
    <row r="785" spans="1:7" ht="12.75">
      <c r="A785" s="30" t="str">
        <f>'De la BASE'!A781</f>
        <v>307</v>
      </c>
      <c r="B785" s="30">
        <f>'De la BASE'!B781</f>
        <v>10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0.161405</v>
      </c>
      <c r="F785" s="9">
        <f>IF('De la BASE'!F781&gt;0,'De la BASE'!F781,'De la BASE'!F781+0.001)</f>
        <v>0.8614049981248295</v>
      </c>
      <c r="G785" s="15">
        <v>38596</v>
      </c>
    </row>
    <row r="786" spans="1:7" ht="12.75">
      <c r="A786" s="30" t="str">
        <f>'De la BASE'!A782</f>
        <v>307</v>
      </c>
      <c r="B786" s="30">
        <f>'De la BASE'!B782</f>
        <v>10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2.5567269</v>
      </c>
      <c r="F786" s="9">
        <f>IF('De la BASE'!F782&gt;0,'De la BASE'!F782,'De la BASE'!F782+0.001)</f>
        <v>5.356726893707759</v>
      </c>
      <c r="G786" s="15">
        <v>38626</v>
      </c>
    </row>
    <row r="787" spans="1:7" ht="12.75">
      <c r="A787" s="30" t="str">
        <f>'De la BASE'!A783</f>
        <v>307</v>
      </c>
      <c r="B787" s="30">
        <f>'De la BASE'!B783</f>
        <v>10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1.8626118</v>
      </c>
      <c r="F787" s="9">
        <f>IF('De la BASE'!F783&gt;0,'De la BASE'!F783,'De la BASE'!F783+0.001)</f>
        <v>6.7626117735476665</v>
      </c>
      <c r="G787" s="15">
        <v>38657</v>
      </c>
    </row>
    <row r="788" spans="1:7" ht="12.75">
      <c r="A788" s="30" t="str">
        <f>'De la BASE'!A784</f>
        <v>307</v>
      </c>
      <c r="B788" s="30">
        <f>'De la BASE'!B784</f>
        <v>10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2.4404571</v>
      </c>
      <c r="F788" s="9">
        <f>IF('De la BASE'!F784&gt;0,'De la BASE'!F784,'De la BASE'!F784+0.001)</f>
        <v>9.840457082798022</v>
      </c>
      <c r="G788" s="15">
        <v>38687</v>
      </c>
    </row>
    <row r="789" spans="1:7" ht="12.75">
      <c r="A789" s="30" t="str">
        <f>'De la BASE'!A785</f>
        <v>307</v>
      </c>
      <c r="B789" s="30">
        <f>'De la BASE'!B785</f>
        <v>10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0.4583148</v>
      </c>
      <c r="F789" s="9">
        <f>IF('De la BASE'!F785&gt;0,'De la BASE'!F785,'De la BASE'!F785+0.001)</f>
        <v>7.858314761296863</v>
      </c>
      <c r="G789" s="15">
        <v>38718</v>
      </c>
    </row>
    <row r="790" spans="1:7" ht="12.75">
      <c r="A790" s="30" t="str">
        <f>'De la BASE'!A786</f>
        <v>307</v>
      </c>
      <c r="B790" s="30">
        <f>'De la BASE'!B786</f>
        <v>10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1.4733091</v>
      </c>
      <c r="F790" s="9">
        <f>IF('De la BASE'!F786&gt;0,'De la BASE'!F786,'De la BASE'!F786+0.001)</f>
        <v>6.873309140367144</v>
      </c>
      <c r="G790" s="15">
        <v>38749</v>
      </c>
    </row>
    <row r="791" spans="1:7" ht="12.75">
      <c r="A791" s="30" t="str">
        <f>'De la BASE'!A787</f>
        <v>307</v>
      </c>
      <c r="B791" s="30">
        <f>'De la BASE'!B787</f>
        <v>10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1.2220754</v>
      </c>
      <c r="F791" s="9">
        <f>IF('De la BASE'!F787&gt;0,'De la BASE'!F787,'De la BASE'!F787+0.001)</f>
        <v>21.797075441921308</v>
      </c>
      <c r="G791" s="15">
        <v>38777</v>
      </c>
    </row>
    <row r="792" spans="1:7" ht="12.75">
      <c r="A792" s="30" t="str">
        <f>'De la BASE'!A788</f>
        <v>307</v>
      </c>
      <c r="B792" s="30">
        <f>'De la BASE'!B788</f>
        <v>10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0.4058082</v>
      </c>
      <c r="F792" s="9">
        <f>IF('De la BASE'!F788&gt;0,'De la BASE'!F788,'De la BASE'!F788+0.001)</f>
        <v>20.905808104162567</v>
      </c>
      <c r="G792" s="15">
        <v>38808</v>
      </c>
    </row>
    <row r="793" spans="1:7" ht="12.75">
      <c r="A793" s="30" t="str">
        <f>'De la BASE'!A789</f>
        <v>307</v>
      </c>
      <c r="B793" s="30">
        <f>'De la BASE'!B789</f>
        <v>10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0.952517</v>
      </c>
      <c r="F793" s="9">
        <f>IF('De la BASE'!F789&gt;0,'De la BASE'!F789,'De la BASE'!F789+0.001)</f>
        <v>7.7525170000000045</v>
      </c>
      <c r="G793" s="15">
        <v>38838</v>
      </c>
    </row>
    <row r="794" spans="1:7" ht="12.75">
      <c r="A794" s="30" t="str">
        <f>'De la BASE'!A790</f>
        <v>307</v>
      </c>
      <c r="B794" s="30">
        <f>'De la BASE'!B790</f>
        <v>10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1.4378672</v>
      </c>
      <c r="F794" s="9">
        <f>IF('De la BASE'!F790&gt;0,'De la BASE'!F790,'De la BASE'!F790+0.001)</f>
        <v>6.637867224028723</v>
      </c>
      <c r="G794" s="15">
        <v>38869</v>
      </c>
    </row>
    <row r="795" spans="1:7" ht="12.75">
      <c r="A795" s="30" t="str">
        <f>'De la BASE'!A791</f>
        <v>307</v>
      </c>
      <c r="B795" s="30">
        <f>'De la BASE'!B791</f>
        <v>10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0.7510644</v>
      </c>
      <c r="F795" s="9">
        <f>IF('De la BASE'!F791&gt;0,'De la BASE'!F791,'De la BASE'!F791+0.001)</f>
        <v>3.7510643999999984</v>
      </c>
      <c r="G795" s="15">
        <v>38899</v>
      </c>
    </row>
    <row r="796" spans="1:7" ht="12.75">
      <c r="A796" s="30" t="str">
        <f>'De la BASE'!A792</f>
        <v>307</v>
      </c>
      <c r="B796" s="30">
        <f>'De la BASE'!B792</f>
        <v>10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0.5143278</v>
      </c>
      <c r="F796" s="9">
        <f>IF('De la BASE'!F792&gt;0,'De la BASE'!F792,'De la BASE'!F792+0.001)</f>
        <v>1.714327803168168</v>
      </c>
      <c r="G796" s="15">
        <v>38930</v>
      </c>
    </row>
    <row r="797" spans="1:7" ht="12.75">
      <c r="A797" s="30" t="str">
        <f>'De la BASE'!A793</f>
        <v>307</v>
      </c>
      <c r="B797" s="30">
        <f>'De la BASE'!B793</f>
        <v>10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0.3649923</v>
      </c>
      <c r="F797" s="9">
        <f>IF('De la BASE'!F793&gt;0,'De la BASE'!F793,'De la BASE'!F793+0.001)</f>
        <v>2.46499231445037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307 - Río Duero desde la presa del embalse de Cuerda del Pozo hasta el embalse de Campillo de Buitrago, y arroyo Rozarza.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0.7401206021169767</v>
      </c>
      <c r="C4" s="1">
        <f aca="true" t="shared" si="0" ref="C4:M4">MIN(C18:C83)</f>
        <v>0.966869493620725</v>
      </c>
      <c r="D4" s="1">
        <f t="shared" si="0"/>
        <v>1.9901258910755844</v>
      </c>
      <c r="E4" s="1">
        <f t="shared" si="0"/>
        <v>1.6124621039900313</v>
      </c>
      <c r="F4" s="1">
        <f t="shared" si="0"/>
        <v>2.4737511889333983</v>
      </c>
      <c r="G4" s="1">
        <f t="shared" si="0"/>
        <v>3.902622999999998</v>
      </c>
      <c r="H4" s="1">
        <f t="shared" si="0"/>
        <v>3.8082867999999994</v>
      </c>
      <c r="I4" s="1">
        <f t="shared" si="0"/>
        <v>5.015809211028198</v>
      </c>
      <c r="J4" s="1">
        <f t="shared" si="0"/>
        <v>2.1819364</v>
      </c>
      <c r="K4" s="1">
        <f t="shared" si="0"/>
        <v>1.3772131946725663</v>
      </c>
      <c r="L4" s="1">
        <f t="shared" si="0"/>
        <v>0.881445198137309</v>
      </c>
      <c r="M4" s="1">
        <f t="shared" si="0"/>
        <v>0.8614049981248295</v>
      </c>
      <c r="N4" s="1">
        <f>MIN(N18:N83)</f>
        <v>39.00384689419097</v>
      </c>
    </row>
    <row r="5" spans="1:14" ht="12.75">
      <c r="A5" s="13" t="s">
        <v>94</v>
      </c>
      <c r="B5" s="1">
        <f>MAX(B18:B83)</f>
        <v>36.76870233228615</v>
      </c>
      <c r="C5" s="1">
        <f aca="true" t="shared" si="1" ref="C5:M5">MAX(C18:C83)</f>
        <v>60.07169522893387</v>
      </c>
      <c r="D5" s="1">
        <f t="shared" si="1"/>
        <v>90.2823078266664</v>
      </c>
      <c r="E5" s="1">
        <f t="shared" si="1"/>
        <v>122.88912177532937</v>
      </c>
      <c r="F5" s="1">
        <f t="shared" si="1"/>
        <v>101.97496820967511</v>
      </c>
      <c r="G5" s="1">
        <f t="shared" si="1"/>
        <v>138.77862780000004</v>
      </c>
      <c r="H5" s="1">
        <f t="shared" si="1"/>
        <v>81.9677183732986</v>
      </c>
      <c r="I5" s="1">
        <f t="shared" si="1"/>
        <v>73.10023429999991</v>
      </c>
      <c r="J5" s="1">
        <f t="shared" si="1"/>
        <v>35.922472573017835</v>
      </c>
      <c r="K5" s="1">
        <f t="shared" si="1"/>
        <v>22.48479659593075</v>
      </c>
      <c r="L5" s="1">
        <f t="shared" si="1"/>
        <v>12.795375170154037</v>
      </c>
      <c r="M5" s="1">
        <f t="shared" si="1"/>
        <v>14.130811356258157</v>
      </c>
      <c r="N5" s="1">
        <f>MAX(N18:N83)</f>
        <v>468.69516965558194</v>
      </c>
    </row>
    <row r="6" spans="1:14" ht="12.75">
      <c r="A6" s="13" t="s">
        <v>16</v>
      </c>
      <c r="B6" s="1">
        <f>AVERAGE(B18:B83)</f>
        <v>6.7680161499271945</v>
      </c>
      <c r="C6" s="1">
        <f aca="true" t="shared" si="2" ref="C6:M6">AVERAGE(C18:C83)</f>
        <v>13.890497531612624</v>
      </c>
      <c r="D6" s="1">
        <f t="shared" si="2"/>
        <v>21.25127674059159</v>
      </c>
      <c r="E6" s="1">
        <f t="shared" si="2"/>
        <v>26.462629525612584</v>
      </c>
      <c r="F6" s="1">
        <f t="shared" si="2"/>
        <v>24.556630626399915</v>
      </c>
      <c r="G6" s="1">
        <f t="shared" si="2"/>
        <v>28.196811723954074</v>
      </c>
      <c r="H6" s="1">
        <f t="shared" si="2"/>
        <v>25.240641906660162</v>
      </c>
      <c r="I6" s="1">
        <f t="shared" si="2"/>
        <v>20.18131563182111</v>
      </c>
      <c r="J6" s="1">
        <f t="shared" si="2"/>
        <v>11.143523206231492</v>
      </c>
      <c r="K6" s="1">
        <f t="shared" si="2"/>
        <v>6.044775512994707</v>
      </c>
      <c r="L6" s="1">
        <f t="shared" si="2"/>
        <v>4.6208476240941625</v>
      </c>
      <c r="M6" s="1">
        <f t="shared" si="2"/>
        <v>4.466834059392984</v>
      </c>
      <c r="N6" s="1">
        <f>SUM(B6:M6)</f>
        <v>192.8238002392926</v>
      </c>
    </row>
    <row r="7" spans="1:14" ht="12.75">
      <c r="A7" s="13" t="s">
        <v>17</v>
      </c>
      <c r="B7" s="1">
        <f>PERCENTILE(B18:B83,0.1)</f>
        <v>2.1600748000000007</v>
      </c>
      <c r="C7" s="1">
        <f aca="true" t="shared" si="3" ref="C7:M7">PERCENTILE(C18:C83,0.1)</f>
        <v>2.7385753050624126</v>
      </c>
      <c r="D7" s="1">
        <f t="shared" si="3"/>
        <v>4.0410068</v>
      </c>
      <c r="E7" s="1">
        <f t="shared" si="3"/>
        <v>4.565010883933276</v>
      </c>
      <c r="F7" s="1">
        <f t="shared" si="3"/>
        <v>5.028602900441844</v>
      </c>
      <c r="G7" s="1">
        <f t="shared" si="3"/>
        <v>6.433369462864992</v>
      </c>
      <c r="H7" s="1">
        <f t="shared" si="3"/>
        <v>8.049317982024203</v>
      </c>
      <c r="I7" s="1">
        <f t="shared" si="3"/>
        <v>7.850800892445246</v>
      </c>
      <c r="J7" s="1">
        <f t="shared" si="3"/>
        <v>5.094819303926176</v>
      </c>
      <c r="K7" s="1">
        <f t="shared" si="3"/>
        <v>2.504794599999999</v>
      </c>
      <c r="L7" s="1">
        <f t="shared" si="3"/>
        <v>2.29939005209111</v>
      </c>
      <c r="M7" s="1">
        <f t="shared" si="3"/>
        <v>2.048798256105763</v>
      </c>
      <c r="N7" s="1">
        <f>PERCENTILE(N18:N83,0.1)</f>
        <v>85.40321341890741</v>
      </c>
    </row>
    <row r="8" spans="1:14" ht="12.75">
      <c r="A8" s="13" t="s">
        <v>18</v>
      </c>
      <c r="B8" s="1">
        <f>PERCENTILE(B18:B83,0.25)</f>
        <v>3.111254678991449</v>
      </c>
      <c r="C8" s="1">
        <f aca="true" t="shared" si="4" ref="C8:M8">PERCENTILE(C18:C83,0.25)</f>
        <v>4.567363815744262</v>
      </c>
      <c r="D8" s="1">
        <f t="shared" si="4"/>
        <v>7.123344091391865</v>
      </c>
      <c r="E8" s="1">
        <f t="shared" si="4"/>
        <v>6.939103833962846</v>
      </c>
      <c r="F8" s="1">
        <f t="shared" si="4"/>
        <v>8.542451489615159</v>
      </c>
      <c r="G8" s="1">
        <f t="shared" si="4"/>
        <v>10.828222757759136</v>
      </c>
      <c r="H8" s="1">
        <f t="shared" si="4"/>
        <v>14.436824303225507</v>
      </c>
      <c r="I8" s="1">
        <f t="shared" si="4"/>
        <v>11.264250491040103</v>
      </c>
      <c r="J8" s="1">
        <f t="shared" si="4"/>
        <v>6.097419671809603</v>
      </c>
      <c r="K8" s="1">
        <f t="shared" si="4"/>
        <v>3.7222400373564657</v>
      </c>
      <c r="L8" s="1">
        <f t="shared" si="4"/>
        <v>3.2093512905806865</v>
      </c>
      <c r="M8" s="1">
        <f t="shared" si="4"/>
        <v>2.8053400034874993</v>
      </c>
      <c r="N8" s="1">
        <f>PERCENTILE(N18:N83,0.25)</f>
        <v>121.35576907505929</v>
      </c>
    </row>
    <row r="9" spans="1:14" ht="12.75">
      <c r="A9" s="13" t="s">
        <v>19</v>
      </c>
      <c r="B9" s="1">
        <f>PERCENTILE(B18:B83,0.5)</f>
        <v>4.782709040766887</v>
      </c>
      <c r="C9" s="1">
        <f aca="true" t="shared" si="5" ref="C9:N9">PERCENTILE(C18:C83,0.5)</f>
        <v>7.757043101823127</v>
      </c>
      <c r="D9" s="1">
        <f t="shared" si="5"/>
        <v>12.835886200000001</v>
      </c>
      <c r="E9" s="1">
        <f t="shared" si="5"/>
        <v>13.490993104125657</v>
      </c>
      <c r="F9" s="1">
        <f t="shared" si="5"/>
        <v>15.092547302779764</v>
      </c>
      <c r="G9" s="1">
        <f t="shared" si="5"/>
        <v>19.382033786689902</v>
      </c>
      <c r="H9" s="1">
        <f t="shared" si="5"/>
        <v>21.42870032289385</v>
      </c>
      <c r="I9" s="1">
        <f t="shared" si="5"/>
        <v>17.248170775538203</v>
      </c>
      <c r="J9" s="1">
        <f t="shared" si="5"/>
        <v>9.091588489411887</v>
      </c>
      <c r="K9" s="1">
        <f t="shared" si="5"/>
        <v>5.697527966834975</v>
      </c>
      <c r="L9" s="1">
        <f t="shared" si="5"/>
        <v>4.3454999950870175</v>
      </c>
      <c r="M9" s="1">
        <f t="shared" si="5"/>
        <v>3.934396299619644</v>
      </c>
      <c r="N9" s="1">
        <f t="shared" si="5"/>
        <v>187.31430386069582</v>
      </c>
    </row>
    <row r="10" spans="1:14" ht="12.75">
      <c r="A10" s="13" t="s">
        <v>20</v>
      </c>
      <c r="B10" s="1">
        <f>PERCENTILE(B18:B83,0.75)</f>
        <v>7.328172165029719</v>
      </c>
      <c r="C10" s="1">
        <f aca="true" t="shared" si="6" ref="C10:M10">PERCENTILE(C18:C83,0.75)</f>
        <v>16.81122526062385</v>
      </c>
      <c r="D10" s="1">
        <f t="shared" si="6"/>
        <v>33.652860225</v>
      </c>
      <c r="E10" s="1">
        <f t="shared" si="6"/>
        <v>31.455910300338754</v>
      </c>
      <c r="F10" s="1">
        <f t="shared" si="6"/>
        <v>29.415864126731655</v>
      </c>
      <c r="G10" s="1">
        <f t="shared" si="6"/>
        <v>34.61078146895723</v>
      </c>
      <c r="H10" s="1">
        <f t="shared" si="6"/>
        <v>34.63904025220212</v>
      </c>
      <c r="I10" s="1">
        <f t="shared" si="6"/>
        <v>24.396711125</v>
      </c>
      <c r="J10" s="1">
        <f t="shared" si="6"/>
        <v>14.584608671947777</v>
      </c>
      <c r="K10" s="1">
        <f t="shared" si="6"/>
        <v>7.240527617555252</v>
      </c>
      <c r="L10" s="1">
        <f t="shared" si="6"/>
        <v>5.951938495038684</v>
      </c>
      <c r="M10" s="1">
        <f t="shared" si="6"/>
        <v>5.470831186598811</v>
      </c>
      <c r="N10" s="1">
        <f>PERCENTILE(N18:N83,0.75)</f>
        <v>234.31977602231825</v>
      </c>
    </row>
    <row r="11" spans="1:14" ht="12.75">
      <c r="A11" s="13" t="s">
        <v>21</v>
      </c>
      <c r="B11" s="1">
        <f>PERCENTILE(B18:B83,0.9)</f>
        <v>14.653847989126874</v>
      </c>
      <c r="C11" s="1">
        <f aca="true" t="shared" si="7" ref="C11:M11">PERCENTILE(C18:C83,0.9)</f>
        <v>35.1559217023733</v>
      </c>
      <c r="D11" s="1">
        <f t="shared" si="7"/>
        <v>50.423735283624595</v>
      </c>
      <c r="E11" s="1">
        <f t="shared" si="7"/>
        <v>70.53699382020245</v>
      </c>
      <c r="F11" s="1">
        <f t="shared" si="7"/>
        <v>71.31562134848382</v>
      </c>
      <c r="G11" s="1">
        <f t="shared" si="7"/>
        <v>59.53512906008393</v>
      </c>
      <c r="H11" s="1">
        <f t="shared" si="7"/>
        <v>44.98421124818468</v>
      </c>
      <c r="I11" s="1">
        <f t="shared" si="7"/>
        <v>32.663171836923915</v>
      </c>
      <c r="J11" s="1">
        <f t="shared" si="7"/>
        <v>19.009119727890198</v>
      </c>
      <c r="K11" s="1">
        <f t="shared" si="7"/>
        <v>10.077069225709227</v>
      </c>
      <c r="L11" s="1">
        <f t="shared" si="7"/>
        <v>7.0379738998867225</v>
      </c>
      <c r="M11" s="1">
        <f t="shared" si="7"/>
        <v>7.280979389824067</v>
      </c>
      <c r="N11" s="1">
        <f>PERCENTILE(N18:N83,0.9)</f>
        <v>346.49315457088005</v>
      </c>
    </row>
    <row r="12" spans="1:14" ht="12.75">
      <c r="A12" s="13" t="s">
        <v>25</v>
      </c>
      <c r="B12" s="1">
        <f>STDEV(B18:B83)</f>
        <v>6.4260017117893415</v>
      </c>
      <c r="C12" s="1">
        <f aca="true" t="shared" si="8" ref="C12:M12">STDEV(C18:C83)</f>
        <v>14.635291259800569</v>
      </c>
      <c r="D12" s="1">
        <f t="shared" si="8"/>
        <v>20.537793652462817</v>
      </c>
      <c r="E12" s="1">
        <f t="shared" si="8"/>
        <v>29.733587449330408</v>
      </c>
      <c r="F12" s="1">
        <f t="shared" si="8"/>
        <v>24.250202211567412</v>
      </c>
      <c r="G12" s="1">
        <f t="shared" si="8"/>
        <v>26.800582772506736</v>
      </c>
      <c r="H12" s="1">
        <f t="shared" si="8"/>
        <v>15.98726204317114</v>
      </c>
      <c r="I12" s="1">
        <f t="shared" si="8"/>
        <v>12.963100602294361</v>
      </c>
      <c r="J12" s="1">
        <f t="shared" si="8"/>
        <v>6.549960171744586</v>
      </c>
      <c r="K12" s="1">
        <f t="shared" si="8"/>
        <v>3.3182260430001516</v>
      </c>
      <c r="L12" s="1">
        <f t="shared" si="8"/>
        <v>2.127408101257501</v>
      </c>
      <c r="M12" s="1">
        <f t="shared" si="8"/>
        <v>2.4839298753833003</v>
      </c>
      <c r="N12" s="1">
        <f>STDEV(N18:N83)</f>
        <v>102.20395934675716</v>
      </c>
    </row>
    <row r="13" spans="1:14" ht="12.75">
      <c r="A13" s="13" t="s">
        <v>127</v>
      </c>
      <c r="B13" s="1">
        <f aca="true" t="shared" si="9" ref="B13:L13">ROUND(B12/B6,2)</f>
        <v>0.95</v>
      </c>
      <c r="C13" s="1">
        <f t="shared" si="9"/>
        <v>1.05</v>
      </c>
      <c r="D13" s="1">
        <f t="shared" si="9"/>
        <v>0.97</v>
      </c>
      <c r="E13" s="1">
        <f t="shared" si="9"/>
        <v>1.12</v>
      </c>
      <c r="F13" s="1">
        <f t="shared" si="9"/>
        <v>0.99</v>
      </c>
      <c r="G13" s="1">
        <f t="shared" si="9"/>
        <v>0.95</v>
      </c>
      <c r="H13" s="1">
        <f t="shared" si="9"/>
        <v>0.63</v>
      </c>
      <c r="I13" s="1">
        <f t="shared" si="9"/>
        <v>0.64</v>
      </c>
      <c r="J13" s="1">
        <f t="shared" si="9"/>
        <v>0.59</v>
      </c>
      <c r="K13" s="1">
        <f t="shared" si="9"/>
        <v>0.55</v>
      </c>
      <c r="L13" s="1">
        <f t="shared" si="9"/>
        <v>0.46</v>
      </c>
      <c r="M13" s="1">
        <f>ROUND(M12/M6,2)</f>
        <v>0.56</v>
      </c>
      <c r="N13" s="1">
        <f>ROUND(N12/N6,2)</f>
        <v>0.53</v>
      </c>
    </row>
    <row r="14" spans="1:14" ht="12.75">
      <c r="A14" s="13" t="s">
        <v>126</v>
      </c>
      <c r="B14" s="53">
        <f aca="true" t="shared" si="10" ref="B14:N14">66*P84/(65*64*B12^3)</f>
        <v>2.649985533474597</v>
      </c>
      <c r="C14" s="53">
        <f t="shared" si="10"/>
        <v>1.8313338295221022</v>
      </c>
      <c r="D14" s="53">
        <f t="shared" si="10"/>
        <v>1.5884825511288636</v>
      </c>
      <c r="E14" s="53">
        <f t="shared" si="10"/>
        <v>1.7307464128600425</v>
      </c>
      <c r="F14" s="53">
        <f t="shared" si="10"/>
        <v>1.6453114903709916</v>
      </c>
      <c r="G14" s="53">
        <f t="shared" si="10"/>
        <v>2.154994337807417</v>
      </c>
      <c r="H14" s="53">
        <f t="shared" si="10"/>
        <v>1.1862715748665353</v>
      </c>
      <c r="I14" s="53">
        <f t="shared" si="10"/>
        <v>1.941228261852899</v>
      </c>
      <c r="J14" s="53">
        <f t="shared" si="10"/>
        <v>1.371230504057975</v>
      </c>
      <c r="K14" s="53">
        <f t="shared" si="10"/>
        <v>1.9850146509910773</v>
      </c>
      <c r="L14" s="53">
        <f t="shared" si="10"/>
        <v>0.9663930893300623</v>
      </c>
      <c r="M14" s="53">
        <f t="shared" si="10"/>
        <v>1.5593256648955103</v>
      </c>
      <c r="N14" s="53">
        <f t="shared" si="10"/>
        <v>0.9691120727904523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0.03607138784094477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25.266056335680325</v>
      </c>
      <c r="C18" s="1">
        <f>'DATOS MENSUALES'!F7</f>
        <v>23.119817544012754</v>
      </c>
      <c r="D18" s="1">
        <f>'DATOS MENSUALES'!F8</f>
        <v>11.675159172098166</v>
      </c>
      <c r="E18" s="1">
        <f>'DATOS MENSUALES'!F9</f>
        <v>16.062588900000005</v>
      </c>
      <c r="F18" s="1">
        <f>'DATOS MENSUALES'!F10</f>
        <v>82.63645065972233</v>
      </c>
      <c r="G18" s="1">
        <f>'DATOS MENSUALES'!F11</f>
        <v>79.30922575738016</v>
      </c>
      <c r="H18" s="1">
        <f>'DATOS MENSUALES'!F12</f>
        <v>58.596925763049</v>
      </c>
      <c r="I18" s="1">
        <f>'DATOS MENSUALES'!F13</f>
        <v>73.10023429999991</v>
      </c>
      <c r="J18" s="1">
        <f>'DATOS MENSUALES'!F14</f>
        <v>35.922472573017835</v>
      </c>
      <c r="K18" s="1">
        <f>'DATOS MENSUALES'!F15</f>
        <v>22.48479659593075</v>
      </c>
      <c r="L18" s="1">
        <f>'DATOS MENSUALES'!F16</f>
        <v>12.795375170154037</v>
      </c>
      <c r="M18" s="1">
        <f>'DATOS MENSUALES'!F17</f>
        <v>9.774590778577672</v>
      </c>
      <c r="N18" s="1">
        <f>SUM(B18:M18)</f>
        <v>450.7436935496229</v>
      </c>
      <c r="O18" s="1"/>
      <c r="P18" s="60">
        <f>(B18-B$6)^3</f>
        <v>6329.612973882889</v>
      </c>
      <c r="Q18" s="60">
        <f>(C18-C$6)^3</f>
        <v>786.1566894562839</v>
      </c>
      <c r="R18" s="60">
        <f aca="true" t="shared" si="11" ref="R18:AB18">(D18-D$6)^3</f>
        <v>-878.1493983866247</v>
      </c>
      <c r="S18" s="60">
        <f t="shared" si="11"/>
        <v>-1124.8771822502636</v>
      </c>
      <c r="T18" s="60">
        <f t="shared" si="11"/>
        <v>195918.65288020542</v>
      </c>
      <c r="U18" s="60">
        <f t="shared" si="11"/>
        <v>133530.10157137175</v>
      </c>
      <c r="V18" s="60">
        <f t="shared" si="11"/>
        <v>37113.5914652949</v>
      </c>
      <c r="W18" s="60">
        <f t="shared" si="11"/>
        <v>148194.77237869613</v>
      </c>
      <c r="X18" s="60">
        <f t="shared" si="11"/>
        <v>15214.184015126075</v>
      </c>
      <c r="Y18" s="60">
        <f t="shared" si="11"/>
        <v>4443.31507850499</v>
      </c>
      <c r="Z18" s="60">
        <f t="shared" si="11"/>
        <v>546.2456416728796</v>
      </c>
      <c r="AA18" s="60">
        <f t="shared" si="11"/>
        <v>149.53161584280065</v>
      </c>
      <c r="AB18" s="60">
        <f t="shared" si="11"/>
        <v>17157520.301233683</v>
      </c>
    </row>
    <row r="19" spans="1:28" ht="12.75">
      <c r="A19" s="12" t="s">
        <v>29</v>
      </c>
      <c r="B19" s="1">
        <f>'DATOS MENSUALES'!F18</f>
        <v>5.6612495861648515</v>
      </c>
      <c r="C19" s="1">
        <f>'DATOS MENSUALES'!F19</f>
        <v>12.420719973864363</v>
      </c>
      <c r="D19" s="1">
        <f>'DATOS MENSUALES'!F20</f>
        <v>5.693420085780931</v>
      </c>
      <c r="E19" s="1">
        <f>'DATOS MENSUALES'!F21</f>
        <v>5.1436500791778625</v>
      </c>
      <c r="F19" s="1">
        <f>'DATOS MENSUALES'!F22</f>
        <v>5.0885707344916</v>
      </c>
      <c r="G19" s="1">
        <f>'DATOS MENSUALES'!F23</f>
        <v>16.27868999999999</v>
      </c>
      <c r="H19" s="1">
        <f>'DATOS MENSUALES'!F24</f>
        <v>23.54752724627252</v>
      </c>
      <c r="I19" s="1">
        <f>'DATOS MENSUALES'!F25</f>
        <v>13.130101973008014</v>
      </c>
      <c r="J19" s="1">
        <f>'DATOS MENSUALES'!F26</f>
        <v>12.000043899999998</v>
      </c>
      <c r="K19" s="1">
        <f>'DATOS MENSUALES'!F27</f>
        <v>7.029041650020724</v>
      </c>
      <c r="L19" s="1">
        <f>'DATOS MENSUALES'!F28</f>
        <v>4.931575000000001</v>
      </c>
      <c r="M19" s="1">
        <f>'DATOS MENSUALES'!F29</f>
        <v>6.744430826981889</v>
      </c>
      <c r="N19" s="1">
        <f aca="true" t="shared" si="12" ref="N19:N82">SUM(B19:M19)</f>
        <v>117.66902105576273</v>
      </c>
      <c r="O19" s="10"/>
      <c r="P19" s="60">
        <f aca="true" t="shared" si="13" ref="P19:P82">(B19-B$6)^3</f>
        <v>-1.355714031344794</v>
      </c>
      <c r="Q19" s="60">
        <f aca="true" t="shared" si="14" ref="Q19:Q82">(C19-C$6)^3</f>
        <v>-3.175081191812891</v>
      </c>
      <c r="R19" s="60">
        <f aca="true" t="shared" si="15" ref="R19:R82">(D19-D$6)^3</f>
        <v>-3765.731031375237</v>
      </c>
      <c r="S19" s="60">
        <f aca="true" t="shared" si="16" ref="S19:S82">(E19-E$6)^3</f>
        <v>-9689.452380014498</v>
      </c>
      <c r="T19" s="60">
        <f aca="true" t="shared" si="17" ref="T19:T82">(F19-F$6)^3</f>
        <v>-7378.498969084591</v>
      </c>
      <c r="U19" s="60">
        <f aca="true" t="shared" si="18" ref="U19:U82">(G19-G$6)^3</f>
        <v>-1692.8693817071137</v>
      </c>
      <c r="V19" s="60">
        <f aca="true" t="shared" si="19" ref="V19:V82">(H19-H$6)^3</f>
        <v>-4.8535455594394055</v>
      </c>
      <c r="W19" s="60">
        <f aca="true" t="shared" si="20" ref="W19:W82">(I19-I$6)^3</f>
        <v>-350.5836217865287</v>
      </c>
      <c r="X19" s="60">
        <f aca="true" t="shared" si="21" ref="X19:X82">(J19-J$6)^3</f>
        <v>0.6283673055899479</v>
      </c>
      <c r="Y19" s="60">
        <f aca="true" t="shared" si="22" ref="Y19:Y82">(K19-K$6)^3</f>
        <v>0.9535371794226016</v>
      </c>
      <c r="Z19" s="60">
        <f aca="true" t="shared" si="23" ref="Z19:Z82">(L19-L$6)^3</f>
        <v>0.030001194898899075</v>
      </c>
      <c r="AA19" s="60">
        <f aca="true" t="shared" si="24" ref="AA19:AA82">(M19-M$6)^3</f>
        <v>11.814912600620538</v>
      </c>
      <c r="AB19" s="60">
        <f aca="true" t="shared" si="25" ref="AB19:AB82">(N19-N$6)^3</f>
        <v>-424492.29266407125</v>
      </c>
    </row>
    <row r="20" spans="1:28" ht="12.75">
      <c r="A20" s="12" t="s">
        <v>30</v>
      </c>
      <c r="B20" s="1">
        <f>'DATOS MENSUALES'!F30</f>
        <v>14.874389765422444</v>
      </c>
      <c r="C20" s="1">
        <f>'DATOS MENSUALES'!F31</f>
        <v>9.075602962396637</v>
      </c>
      <c r="D20" s="1">
        <f>'DATOS MENSUALES'!F32</f>
        <v>16.30613286579818</v>
      </c>
      <c r="E20" s="1">
        <f>'DATOS MENSUALES'!F33</f>
        <v>49.83177239999998</v>
      </c>
      <c r="F20" s="1">
        <f>'DATOS MENSUALES'!F34</f>
        <v>18.670648515723578</v>
      </c>
      <c r="G20" s="1">
        <f>'DATOS MENSUALES'!F35</f>
        <v>17.381204061548242</v>
      </c>
      <c r="H20" s="1">
        <f>'DATOS MENSUALES'!F36</f>
        <v>33.926071300000004</v>
      </c>
      <c r="I20" s="1">
        <f>'DATOS MENSUALES'!F37</f>
        <v>16.227988628595266</v>
      </c>
      <c r="J20" s="1">
        <f>'DATOS MENSUALES'!F38</f>
        <v>9.033667978823779</v>
      </c>
      <c r="K20" s="1">
        <f>'DATOS MENSUALES'!F39</f>
        <v>8.279693845160669</v>
      </c>
      <c r="L20" s="1">
        <f>'DATOS MENSUALES'!F40</f>
        <v>4.665428711449928</v>
      </c>
      <c r="M20" s="1">
        <f>'DATOS MENSUALES'!F41</f>
        <v>4.299219279974819</v>
      </c>
      <c r="N20" s="1">
        <f t="shared" si="12"/>
        <v>202.5718203148935</v>
      </c>
      <c r="O20" s="10"/>
      <c r="P20" s="60">
        <f t="shared" si="13"/>
        <v>532.6965061351253</v>
      </c>
      <c r="Q20" s="60">
        <f t="shared" si="14"/>
        <v>-111.62471054250894</v>
      </c>
      <c r="R20" s="60">
        <f t="shared" si="15"/>
        <v>-120.93076345384713</v>
      </c>
      <c r="S20" s="60">
        <f t="shared" si="16"/>
        <v>12762.282429304209</v>
      </c>
      <c r="T20" s="60">
        <f t="shared" si="17"/>
        <v>-203.91858713501085</v>
      </c>
      <c r="U20" s="60">
        <f t="shared" si="18"/>
        <v>-1265.1813296427365</v>
      </c>
      <c r="V20" s="60">
        <f t="shared" si="19"/>
        <v>655.1999903495979</v>
      </c>
      <c r="W20" s="60">
        <f t="shared" si="20"/>
        <v>-61.78573490738315</v>
      </c>
      <c r="X20" s="60">
        <f t="shared" si="21"/>
        <v>-9.391997506493736</v>
      </c>
      <c r="Y20" s="60">
        <f t="shared" si="22"/>
        <v>11.16310407210051</v>
      </c>
      <c r="Z20" s="60">
        <f t="shared" si="23"/>
        <v>8.860372302568669E-05</v>
      </c>
      <c r="AA20" s="60">
        <f t="shared" si="24"/>
        <v>-0.004709089336758024</v>
      </c>
      <c r="AB20" s="60">
        <f t="shared" si="25"/>
        <v>926.294839965611</v>
      </c>
    </row>
    <row r="21" spans="1:28" ht="12.75">
      <c r="A21" s="12" t="s">
        <v>31</v>
      </c>
      <c r="B21" s="1">
        <f>'DATOS MENSUALES'!F42</f>
        <v>7.45753221559593</v>
      </c>
      <c r="C21" s="1">
        <f>'DATOS MENSUALES'!F43</f>
        <v>10.016888964595251</v>
      </c>
      <c r="D21" s="1">
        <f>'DATOS MENSUALES'!F44</f>
        <v>9.86639837803027</v>
      </c>
      <c r="E21" s="1">
        <f>'DATOS MENSUALES'!F45</f>
        <v>5.572097363952788</v>
      </c>
      <c r="F21" s="1">
        <f>'DATOS MENSUALES'!F46</f>
        <v>3.518456991293804</v>
      </c>
      <c r="G21" s="1">
        <f>'DATOS MENSUALES'!F47</f>
        <v>6.422621877312969</v>
      </c>
      <c r="H21" s="1">
        <f>'DATOS MENSUALES'!F48</f>
        <v>14.967609573255867</v>
      </c>
      <c r="I21" s="1">
        <f>'DATOS MENSUALES'!F49</f>
        <v>10.587347022050801</v>
      </c>
      <c r="J21" s="1">
        <f>'DATOS MENSUALES'!F50</f>
        <v>7.715728600000005</v>
      </c>
      <c r="K21" s="1">
        <f>'DATOS MENSUALES'!F51</f>
        <v>4.70853501132311</v>
      </c>
      <c r="L21" s="1">
        <f>'DATOS MENSUALES'!F52</f>
        <v>3.120653992271543</v>
      </c>
      <c r="M21" s="1">
        <f>'DATOS MENSUALES'!F53</f>
        <v>6.218629999999998</v>
      </c>
      <c r="N21" s="1">
        <f t="shared" si="12"/>
        <v>90.17249998968235</v>
      </c>
      <c r="O21" s="10"/>
      <c r="P21" s="60">
        <f t="shared" si="13"/>
        <v>0.32781828125966583</v>
      </c>
      <c r="Q21" s="60">
        <f t="shared" si="14"/>
        <v>-58.12288967166356</v>
      </c>
      <c r="R21" s="60">
        <f t="shared" si="15"/>
        <v>-1475.6561928436577</v>
      </c>
      <c r="S21" s="60">
        <f t="shared" si="16"/>
        <v>-9116.92768018082</v>
      </c>
      <c r="T21" s="60">
        <f t="shared" si="17"/>
        <v>-9311.5955801373</v>
      </c>
      <c r="U21" s="60">
        <f t="shared" si="18"/>
        <v>-10323.477498086033</v>
      </c>
      <c r="V21" s="60">
        <f t="shared" si="19"/>
        <v>-1084.1664533209994</v>
      </c>
      <c r="W21" s="60">
        <f t="shared" si="20"/>
        <v>-883.0694886867285</v>
      </c>
      <c r="X21" s="60">
        <f t="shared" si="21"/>
        <v>-40.2758183259396</v>
      </c>
      <c r="Y21" s="60">
        <f t="shared" si="22"/>
        <v>-2.3859090992557346</v>
      </c>
      <c r="Z21" s="60">
        <f t="shared" si="23"/>
        <v>-3.3763071835297134</v>
      </c>
      <c r="AA21" s="60">
        <f t="shared" si="24"/>
        <v>5.375892143483559</v>
      </c>
      <c r="AB21" s="60">
        <f t="shared" si="25"/>
        <v>-1081666.4624238343</v>
      </c>
    </row>
    <row r="22" spans="1:28" ht="12.75">
      <c r="A22" s="12" t="s">
        <v>32</v>
      </c>
      <c r="B22" s="1">
        <f>'DATOS MENSUALES'!F54</f>
        <v>6.940092013331087</v>
      </c>
      <c r="C22" s="1">
        <f>'DATOS MENSUALES'!F55</f>
        <v>7.080618314393146</v>
      </c>
      <c r="D22" s="1">
        <f>'DATOS MENSUALES'!F56</f>
        <v>13.9791040250149</v>
      </c>
      <c r="E22" s="1">
        <f>'DATOS MENSUALES'!F57</f>
        <v>3.641412008973946</v>
      </c>
      <c r="F22" s="1">
        <f>'DATOS MENSUALES'!F58</f>
        <v>12.88735864242779</v>
      </c>
      <c r="G22" s="1">
        <f>'DATOS MENSUALES'!F59</f>
        <v>10.996900000000007</v>
      </c>
      <c r="H22" s="1">
        <f>'DATOS MENSUALES'!F60</f>
        <v>9.378806835488534</v>
      </c>
      <c r="I22" s="1">
        <f>'DATOS MENSUALES'!F61</f>
        <v>6.399093038247113</v>
      </c>
      <c r="J22" s="1">
        <f>'DATOS MENSUALES'!F62</f>
        <v>5.166251120159021</v>
      </c>
      <c r="K22" s="1">
        <f>'DATOS MENSUALES'!F63</f>
        <v>3.0902341999999967</v>
      </c>
      <c r="L22" s="1">
        <f>'DATOS MENSUALES'!F64</f>
        <v>2.923293206755457</v>
      </c>
      <c r="M22" s="1">
        <f>'DATOS MENSUALES'!F65</f>
        <v>2.0215914950265486</v>
      </c>
      <c r="N22" s="1">
        <f t="shared" si="12"/>
        <v>84.50475489981756</v>
      </c>
      <c r="O22" s="10"/>
      <c r="P22" s="60">
        <f t="shared" si="13"/>
        <v>0.00509518399897103</v>
      </c>
      <c r="Q22" s="60">
        <f t="shared" si="14"/>
        <v>-315.80443699511767</v>
      </c>
      <c r="R22" s="60">
        <f t="shared" si="15"/>
        <v>-384.5851889258801</v>
      </c>
      <c r="S22" s="60">
        <f t="shared" si="16"/>
        <v>-11885.4719436181</v>
      </c>
      <c r="T22" s="60">
        <f t="shared" si="17"/>
        <v>-1589.027038449115</v>
      </c>
      <c r="U22" s="60">
        <f t="shared" si="18"/>
        <v>-5088.369653645814</v>
      </c>
      <c r="V22" s="60">
        <f t="shared" si="19"/>
        <v>-3990.8029954366216</v>
      </c>
      <c r="W22" s="60">
        <f t="shared" si="20"/>
        <v>-2617.9284904402134</v>
      </c>
      <c r="X22" s="60">
        <f t="shared" si="21"/>
        <v>-213.55467160082642</v>
      </c>
      <c r="Y22" s="60">
        <f t="shared" si="22"/>
        <v>-25.791119940852152</v>
      </c>
      <c r="Z22" s="60">
        <f t="shared" si="23"/>
        <v>-4.891827286160076</v>
      </c>
      <c r="AA22" s="60">
        <f t="shared" si="24"/>
        <v>-14.620621724127114</v>
      </c>
      <c r="AB22" s="60">
        <f t="shared" si="25"/>
        <v>-1270909.046931393</v>
      </c>
    </row>
    <row r="23" spans="1:28" ht="12.75">
      <c r="A23" s="12" t="s">
        <v>34</v>
      </c>
      <c r="B23" s="11">
        <f>'DATOS MENSUALES'!F66</f>
        <v>2.8246189999999975</v>
      </c>
      <c r="C23" s="1">
        <f>'DATOS MENSUALES'!F67</f>
        <v>5.391371200000003</v>
      </c>
      <c r="D23" s="1">
        <f>'DATOS MENSUALES'!F68</f>
        <v>34.33643373632378</v>
      </c>
      <c r="E23" s="1">
        <f>'DATOS MENSUALES'!F69</f>
        <v>10.992551373042717</v>
      </c>
      <c r="F23" s="1">
        <f>'DATOS MENSUALES'!F70</f>
        <v>9.694669558678138</v>
      </c>
      <c r="G23" s="1">
        <f>'DATOS MENSUALES'!F71</f>
        <v>12.27498245503782</v>
      </c>
      <c r="H23" s="1">
        <f>'DATOS MENSUALES'!F72</f>
        <v>31.220984730318815</v>
      </c>
      <c r="I23" s="1">
        <f>'DATOS MENSUALES'!F73</f>
        <v>45.0053600946604</v>
      </c>
      <c r="J23" s="1">
        <f>'DATOS MENSUALES'!F74</f>
        <v>18.79514939999999</v>
      </c>
      <c r="K23" s="1">
        <f>'DATOS MENSUALES'!F75</f>
        <v>10.667532824962407</v>
      </c>
      <c r="L23" s="1">
        <f>'DATOS MENSUALES'!F76</f>
        <v>6.320434384991062</v>
      </c>
      <c r="M23" s="1">
        <f>'DATOS MENSUALES'!F77</f>
        <v>4.06203099052681</v>
      </c>
      <c r="N23" s="1">
        <f t="shared" si="12"/>
        <v>191.58611974854193</v>
      </c>
      <c r="O23" s="10"/>
      <c r="P23" s="60">
        <f t="shared" si="13"/>
        <v>-61.32132843925331</v>
      </c>
      <c r="Q23" s="60">
        <f t="shared" si="14"/>
        <v>-613.9356518404285</v>
      </c>
      <c r="R23" s="60">
        <f t="shared" si="15"/>
        <v>2240.458031213354</v>
      </c>
      <c r="S23" s="60">
        <f t="shared" si="16"/>
        <v>-3702.3504339135384</v>
      </c>
      <c r="T23" s="60">
        <f t="shared" si="17"/>
        <v>-3282.6785540223964</v>
      </c>
      <c r="U23" s="60">
        <f t="shared" si="18"/>
        <v>-4036.257712686185</v>
      </c>
      <c r="V23" s="60">
        <f t="shared" si="19"/>
        <v>213.88397264198238</v>
      </c>
      <c r="W23" s="60">
        <f t="shared" si="20"/>
        <v>15297.399946507785</v>
      </c>
      <c r="X23" s="60">
        <f t="shared" si="21"/>
        <v>447.98269247016765</v>
      </c>
      <c r="Y23" s="60">
        <f t="shared" si="22"/>
        <v>98.7877929040357</v>
      </c>
      <c r="Z23" s="60">
        <f t="shared" si="23"/>
        <v>4.909418087814987</v>
      </c>
      <c r="AA23" s="60">
        <f t="shared" si="24"/>
        <v>-0.06633326722465922</v>
      </c>
      <c r="AB23" s="60">
        <f t="shared" si="25"/>
        <v>-1.8959445693136225</v>
      </c>
    </row>
    <row r="24" spans="1:28" ht="12.75">
      <c r="A24" s="12" t="s">
        <v>33</v>
      </c>
      <c r="B24" s="1">
        <f>'DATOS MENSUALES'!F78</f>
        <v>3.74725190766466</v>
      </c>
      <c r="C24" s="1">
        <f>'DATOS MENSUALES'!F79</f>
        <v>4.990542027513563</v>
      </c>
      <c r="D24" s="1">
        <f>'DATOS MENSUALES'!F80</f>
        <v>8.111307999999996</v>
      </c>
      <c r="E24" s="1">
        <f>'DATOS MENSUALES'!F81</f>
        <v>6.359434399999997</v>
      </c>
      <c r="F24" s="1">
        <f>'DATOS MENSUALES'!F82</f>
        <v>75.48250215875186</v>
      </c>
      <c r="G24" s="1">
        <f>'DATOS MENSUALES'!F83</f>
        <v>79.68666214253994</v>
      </c>
      <c r="H24" s="1">
        <f>'DATOS MENSUALES'!F84</f>
        <v>46.34331249636932</v>
      </c>
      <c r="I24" s="1">
        <f>'DATOS MENSUALES'!F85</f>
        <v>22.795464055332364</v>
      </c>
      <c r="J24" s="1">
        <f>'DATOS MENSUALES'!F86</f>
        <v>6.949035975982611</v>
      </c>
      <c r="K24" s="1">
        <f>'DATOS MENSUALES'!F87</f>
        <v>2.8455000000000004</v>
      </c>
      <c r="L24" s="1">
        <f>'DATOS MENSUALES'!F88</f>
        <v>3.8962928083665673</v>
      </c>
      <c r="M24" s="1">
        <f>'DATOS MENSUALES'!F89</f>
        <v>5.250011500000005</v>
      </c>
      <c r="N24" s="1">
        <f t="shared" si="12"/>
        <v>266.4573174725209</v>
      </c>
      <c r="O24" s="10"/>
      <c r="P24" s="60">
        <f t="shared" si="13"/>
        <v>-27.56452387748012</v>
      </c>
      <c r="Q24" s="60">
        <f t="shared" si="14"/>
        <v>-704.9584264919229</v>
      </c>
      <c r="R24" s="60">
        <f t="shared" si="15"/>
        <v>-2268.730952327664</v>
      </c>
      <c r="S24" s="60">
        <f t="shared" si="16"/>
        <v>-8124.47420372115</v>
      </c>
      <c r="T24" s="60">
        <f t="shared" si="17"/>
        <v>132073.4158991506</v>
      </c>
      <c r="U24" s="60">
        <f t="shared" si="18"/>
        <v>136510.13323270108</v>
      </c>
      <c r="V24" s="60">
        <f t="shared" si="19"/>
        <v>9397.498371211019</v>
      </c>
      <c r="W24" s="60">
        <f t="shared" si="20"/>
        <v>17.864494248535003</v>
      </c>
      <c r="X24" s="60">
        <f t="shared" si="21"/>
        <v>-73.79664697917642</v>
      </c>
      <c r="Y24" s="60">
        <f t="shared" si="22"/>
        <v>-32.74574879767875</v>
      </c>
      <c r="Z24" s="60">
        <f t="shared" si="23"/>
        <v>-0.3803765560233751</v>
      </c>
      <c r="AA24" s="60">
        <f t="shared" si="24"/>
        <v>0.4803751216172015</v>
      </c>
      <c r="AB24" s="60">
        <f t="shared" si="25"/>
        <v>399233.18862058566</v>
      </c>
    </row>
    <row r="25" spans="1:28" ht="12.75">
      <c r="A25" s="12" t="s">
        <v>35</v>
      </c>
      <c r="B25" s="1">
        <f>'DATOS MENSUALES'!F90</f>
        <v>5.376743687950107</v>
      </c>
      <c r="C25" s="1">
        <f>'DATOS MENSUALES'!F91</f>
        <v>6.943893628009687</v>
      </c>
      <c r="D25" s="1">
        <f>'DATOS MENSUALES'!F92</f>
        <v>13.820363171390516</v>
      </c>
      <c r="E25" s="1">
        <f>'DATOS MENSUALES'!F93</f>
        <v>118.59304359203412</v>
      </c>
      <c r="F25" s="1">
        <f>'DATOS MENSUALES'!F94</f>
        <v>26.790279940367206</v>
      </c>
      <c r="G25" s="1">
        <f>'DATOS MENSUALES'!F95</f>
        <v>17.488039965082468</v>
      </c>
      <c r="H25" s="1">
        <f>'DATOS MENSUALES'!F96</f>
        <v>13.002975125052286</v>
      </c>
      <c r="I25" s="1">
        <f>'DATOS MENSUALES'!F97</f>
        <v>16.38047070639417</v>
      </c>
      <c r="J25" s="1">
        <f>'DATOS MENSUALES'!F98</f>
        <v>5.478906399999999</v>
      </c>
      <c r="K25" s="1">
        <f>'DATOS MENSUALES'!F99</f>
        <v>2.046342797433551</v>
      </c>
      <c r="L25" s="1">
        <f>'DATOS MENSUALES'!F100</f>
        <v>4.674167011648033</v>
      </c>
      <c r="M25" s="1">
        <f>'DATOS MENSUALES'!F101</f>
        <v>1.5587917933107636</v>
      </c>
      <c r="N25" s="1">
        <f t="shared" si="12"/>
        <v>232.15401781867288</v>
      </c>
      <c r="O25" s="10"/>
      <c r="P25" s="60">
        <f t="shared" si="13"/>
        <v>-2.693001325313156</v>
      </c>
      <c r="Q25" s="60">
        <f t="shared" si="14"/>
        <v>-335.2104955950387</v>
      </c>
      <c r="R25" s="60">
        <f t="shared" si="15"/>
        <v>-410.32372609335494</v>
      </c>
      <c r="S25" s="60">
        <f t="shared" si="16"/>
        <v>782004.1703533627</v>
      </c>
      <c r="T25" s="60">
        <f t="shared" si="17"/>
        <v>11.144099162907905</v>
      </c>
      <c r="U25" s="60">
        <f t="shared" si="18"/>
        <v>-1228.0583065890564</v>
      </c>
      <c r="V25" s="60">
        <f t="shared" si="19"/>
        <v>-1832.7189523482507</v>
      </c>
      <c r="W25" s="60">
        <f t="shared" si="20"/>
        <v>-54.90861030854657</v>
      </c>
      <c r="X25" s="60">
        <f t="shared" si="21"/>
        <v>-181.7655644985339</v>
      </c>
      <c r="Y25" s="60">
        <f t="shared" si="22"/>
        <v>-63.92479981965178</v>
      </c>
      <c r="Z25" s="60">
        <f t="shared" si="23"/>
        <v>0.00015158473083380763</v>
      </c>
      <c r="AA25" s="60">
        <f t="shared" si="24"/>
        <v>-24.592469592392977</v>
      </c>
      <c r="AB25" s="60">
        <f t="shared" si="25"/>
        <v>60838.57692986087</v>
      </c>
    </row>
    <row r="26" spans="1:28" ht="12.75">
      <c r="A26" s="12" t="s">
        <v>36</v>
      </c>
      <c r="B26" s="1">
        <f>'DATOS MENSUALES'!F102</f>
        <v>2.556805004738616</v>
      </c>
      <c r="C26" s="1">
        <f>'DATOS MENSUALES'!F103</f>
        <v>1.8030819961691726</v>
      </c>
      <c r="D26" s="1">
        <f>'DATOS MENSUALES'!F104</f>
        <v>4.028879</v>
      </c>
      <c r="E26" s="1">
        <f>'DATOS MENSUALES'!F105</f>
        <v>5.137216412865091</v>
      </c>
      <c r="F26" s="1">
        <f>'DATOS MENSUALES'!F106</f>
        <v>2.4737511889333983</v>
      </c>
      <c r="G26" s="1">
        <f>'DATOS MENSUALES'!F107</f>
        <v>3.902622999999998</v>
      </c>
      <c r="H26" s="1">
        <f>'DATOS MENSUALES'!F108</f>
        <v>3.8082867999999994</v>
      </c>
      <c r="I26" s="1">
        <f>'DATOS MENSUALES'!F109</f>
        <v>5.5259170882219575</v>
      </c>
      <c r="J26" s="1">
        <f>'DATOS MENSUALES'!F110</f>
        <v>4.059430400000002</v>
      </c>
      <c r="K26" s="1">
        <f>'DATOS MENSUALES'!F111</f>
        <v>1.5499133097723774</v>
      </c>
      <c r="L26" s="1">
        <f>'DATOS MENSUALES'!F112</f>
        <v>0.881445198137309</v>
      </c>
      <c r="M26" s="1">
        <f>'DATOS MENSUALES'!F113</f>
        <v>3.2764974953530484</v>
      </c>
      <c r="N26" s="1">
        <f t="shared" si="12"/>
        <v>39.00384689419097</v>
      </c>
      <c r="O26" s="10"/>
      <c r="P26" s="60">
        <f t="shared" si="13"/>
        <v>-74.68287890368902</v>
      </c>
      <c r="Q26" s="60">
        <f t="shared" si="14"/>
        <v>-1766.0392724254</v>
      </c>
      <c r="R26" s="60">
        <f t="shared" si="15"/>
        <v>-5108.352339559104</v>
      </c>
      <c r="S26" s="60">
        <f t="shared" si="16"/>
        <v>-9698.227310080227</v>
      </c>
      <c r="T26" s="60">
        <f t="shared" si="17"/>
        <v>-10768.794866576549</v>
      </c>
      <c r="U26" s="60">
        <f t="shared" si="18"/>
        <v>-14338.614960527419</v>
      </c>
      <c r="V26" s="60">
        <f t="shared" si="19"/>
        <v>-9844.863275767213</v>
      </c>
      <c r="W26" s="60">
        <f t="shared" si="20"/>
        <v>-3147.6968528189623</v>
      </c>
      <c r="X26" s="60">
        <f t="shared" si="21"/>
        <v>-355.5107407879803</v>
      </c>
      <c r="Y26" s="60">
        <f t="shared" si="22"/>
        <v>-90.81323506903664</v>
      </c>
      <c r="Z26" s="60">
        <f t="shared" si="23"/>
        <v>-52.28855212633181</v>
      </c>
      <c r="AA26" s="60">
        <f t="shared" si="24"/>
        <v>-1.6865892294419942</v>
      </c>
      <c r="AB26" s="60">
        <f t="shared" si="25"/>
        <v>-3639469.011321402</v>
      </c>
    </row>
    <row r="27" spans="1:28" ht="12.75">
      <c r="A27" s="12" t="s">
        <v>37</v>
      </c>
      <c r="B27" s="1">
        <f>'DATOS MENSUALES'!F114</f>
        <v>3.309524293304926</v>
      </c>
      <c r="C27" s="1">
        <f>'DATOS MENSUALES'!F115</f>
        <v>11.23632734107164</v>
      </c>
      <c r="D27" s="1">
        <f>'DATOS MENSUALES'!F116</f>
        <v>8.98449626085778</v>
      </c>
      <c r="E27" s="1">
        <f>'DATOS MENSUALES'!F117</f>
        <v>4.129416409624078</v>
      </c>
      <c r="F27" s="1">
        <f>'DATOS MENSUALES'!F118</f>
        <v>15.418564499999999</v>
      </c>
      <c r="G27" s="1">
        <f>'DATOS MENSUALES'!F119</f>
        <v>8.820786400000006</v>
      </c>
      <c r="H27" s="1">
        <f>'DATOS MENSUALES'!F120</f>
        <v>11.093373676335593</v>
      </c>
      <c r="I27" s="1">
        <f>'DATOS MENSUALES'!F121</f>
        <v>12.303886443825307</v>
      </c>
      <c r="J27" s="1">
        <f>'DATOS MENSUALES'!F122</f>
        <v>6.636200100000006</v>
      </c>
      <c r="K27" s="1">
        <f>'DATOS MENSUALES'!F123</f>
        <v>1.8936828061436903</v>
      </c>
      <c r="L27" s="1">
        <f>'DATOS MENSUALES'!F124</f>
        <v>1.3035525023518946</v>
      </c>
      <c r="M27" s="1">
        <f>'DATOS MENSUALES'!F125</f>
        <v>1.171861204482353</v>
      </c>
      <c r="N27" s="1">
        <f t="shared" si="12"/>
        <v>86.30167193799727</v>
      </c>
      <c r="O27" s="10"/>
      <c r="P27" s="60">
        <f t="shared" si="13"/>
        <v>-41.367594938060314</v>
      </c>
      <c r="Q27" s="60">
        <f t="shared" si="14"/>
        <v>-18.69761881613257</v>
      </c>
      <c r="R27" s="60">
        <f t="shared" si="15"/>
        <v>-1845.8303401756657</v>
      </c>
      <c r="S27" s="60">
        <f t="shared" si="16"/>
        <v>-11139.190486118358</v>
      </c>
      <c r="T27" s="60">
        <f t="shared" si="17"/>
        <v>-763.0673814589189</v>
      </c>
      <c r="U27" s="60">
        <f t="shared" si="18"/>
        <v>-7274.348111482098</v>
      </c>
      <c r="V27" s="60">
        <f t="shared" si="19"/>
        <v>-2831.5078065040047</v>
      </c>
      <c r="W27" s="60">
        <f t="shared" si="20"/>
        <v>-488.825129134787</v>
      </c>
      <c r="X27" s="60">
        <f t="shared" si="21"/>
        <v>-91.57060307273133</v>
      </c>
      <c r="Y27" s="60">
        <f t="shared" si="22"/>
        <v>-71.52984729793245</v>
      </c>
      <c r="Z27" s="60">
        <f t="shared" si="23"/>
        <v>-36.50499810089528</v>
      </c>
      <c r="AA27" s="60">
        <f t="shared" si="24"/>
        <v>-35.77301323754209</v>
      </c>
      <c r="AB27" s="60">
        <f t="shared" si="25"/>
        <v>-1208702.7356338557</v>
      </c>
    </row>
    <row r="28" spans="1:28" ht="12.75">
      <c r="A28" s="12" t="s">
        <v>38</v>
      </c>
      <c r="B28" s="1">
        <f>'DATOS MENSUALES'!F126</f>
        <v>1.431921397118408</v>
      </c>
      <c r="C28" s="1">
        <f>'DATOS MENSUALES'!F127</f>
        <v>5.173253024716548</v>
      </c>
      <c r="D28" s="1">
        <f>'DATOS MENSUALES'!F128</f>
        <v>7.0466661819892265</v>
      </c>
      <c r="E28" s="1">
        <f>'DATOS MENSUALES'!F129</f>
        <v>15.7759225000439</v>
      </c>
      <c r="F28" s="1">
        <f>'DATOS MENSUALES'!F130</f>
        <v>26.789900851979514</v>
      </c>
      <c r="G28" s="1">
        <f>'DATOS MENSUALES'!F131</f>
        <v>43.058515838299805</v>
      </c>
      <c r="H28" s="1">
        <f>'DATOS MENSUALES'!F132</f>
        <v>35.59360464994767</v>
      </c>
      <c r="I28" s="1">
        <f>'DATOS MENSUALES'!F133</f>
        <v>23.83821800000001</v>
      </c>
      <c r="J28" s="1">
        <f>'DATOS MENSUALES'!F134</f>
        <v>15.901808703992316</v>
      </c>
      <c r="K28" s="1">
        <f>'DATOS MENSUALES'!F135</f>
        <v>5.633999121742185</v>
      </c>
      <c r="L28" s="1">
        <f>'DATOS MENSUALES'!F136</f>
        <v>5.833703299999995</v>
      </c>
      <c r="M28" s="1">
        <f>'DATOS MENSUALES'!F137</f>
        <v>3.806761608712478</v>
      </c>
      <c r="N28" s="1">
        <f t="shared" si="12"/>
        <v>189.88427517854208</v>
      </c>
      <c r="O28" s="10"/>
      <c r="P28" s="60">
        <f t="shared" si="13"/>
        <v>-151.93946686033308</v>
      </c>
      <c r="Q28" s="60">
        <f t="shared" si="14"/>
        <v>-662.4264767447153</v>
      </c>
      <c r="R28" s="60">
        <f t="shared" si="15"/>
        <v>-2866.077924766625</v>
      </c>
      <c r="S28" s="60">
        <f t="shared" si="16"/>
        <v>-1220.482931894898</v>
      </c>
      <c r="T28" s="60">
        <f t="shared" si="17"/>
        <v>11.138426094698413</v>
      </c>
      <c r="U28" s="60">
        <f t="shared" si="18"/>
        <v>3282.5082910100587</v>
      </c>
      <c r="V28" s="60">
        <f t="shared" si="19"/>
        <v>1109.670276981629</v>
      </c>
      <c r="W28" s="60">
        <f t="shared" si="20"/>
        <v>48.903517416454385</v>
      </c>
      <c r="X28" s="60">
        <f t="shared" si="21"/>
        <v>107.73367845347312</v>
      </c>
      <c r="Y28" s="60">
        <f t="shared" si="22"/>
        <v>-0.06931327600019593</v>
      </c>
      <c r="Z28" s="60">
        <f t="shared" si="23"/>
        <v>1.7841336108010093</v>
      </c>
      <c r="AA28" s="60">
        <f t="shared" si="24"/>
        <v>-0.28759068894288603</v>
      </c>
      <c r="AB28" s="60">
        <f t="shared" si="25"/>
        <v>-25.399870434706116</v>
      </c>
    </row>
    <row r="29" spans="1:28" ht="12.75">
      <c r="A29" s="12" t="s">
        <v>39</v>
      </c>
      <c r="B29" s="1">
        <f>'DATOS MENSUALES'!F138</f>
        <v>4.132784481053223</v>
      </c>
      <c r="C29" s="1">
        <f>'DATOS MENSUALES'!F139</f>
        <v>17.00758771416514</v>
      </c>
      <c r="D29" s="1">
        <f>'DATOS MENSUALES'!F140</f>
        <v>12.964706800000005</v>
      </c>
      <c r="E29" s="1">
        <f>'DATOS MENSUALES'!F141</f>
        <v>4.433625989289862</v>
      </c>
      <c r="F29" s="1">
        <f>'DATOS MENSUALES'!F142</f>
        <v>4.984497788075847</v>
      </c>
      <c r="G29" s="1">
        <f>'DATOS MENSUALES'!F143</f>
        <v>21.933298764140723</v>
      </c>
      <c r="H29" s="1">
        <f>'DATOS MENSUALES'!F144</f>
        <v>16.478896041243527</v>
      </c>
      <c r="I29" s="1">
        <f>'DATOS MENSUALES'!F145</f>
        <v>17.606856120231804</v>
      </c>
      <c r="J29" s="1">
        <f>'DATOS MENSUALES'!F146</f>
        <v>5.01260948945827</v>
      </c>
      <c r="K29" s="1">
        <f>'DATOS MENSUALES'!F147</f>
        <v>9.627726499999994</v>
      </c>
      <c r="L29" s="1">
        <f>'DATOS MENSUALES'!F148</f>
        <v>8.930395199999998</v>
      </c>
      <c r="M29" s="1">
        <f>'DATOS MENSUALES'!F149</f>
        <v>4.325488990021712</v>
      </c>
      <c r="N29" s="1">
        <f t="shared" si="12"/>
        <v>127.43847387768011</v>
      </c>
      <c r="O29" s="10"/>
      <c r="P29" s="60">
        <f t="shared" si="13"/>
        <v>-18.30022388662992</v>
      </c>
      <c r="Q29" s="60">
        <f t="shared" si="14"/>
        <v>30.28643124595184</v>
      </c>
      <c r="R29" s="60">
        <f t="shared" si="15"/>
        <v>-569.015898325473</v>
      </c>
      <c r="S29" s="60">
        <f t="shared" si="16"/>
        <v>-10690.168678676386</v>
      </c>
      <c r="T29" s="60">
        <f t="shared" si="17"/>
        <v>-7497.465294698228</v>
      </c>
      <c r="U29" s="60">
        <f t="shared" si="18"/>
        <v>-245.72760119714934</v>
      </c>
      <c r="V29" s="60">
        <f t="shared" si="19"/>
        <v>-672.6233766739587</v>
      </c>
      <c r="W29" s="60">
        <f t="shared" si="20"/>
        <v>-17.06311030362431</v>
      </c>
      <c r="X29" s="60">
        <f t="shared" si="21"/>
        <v>-230.44941628562268</v>
      </c>
      <c r="Y29" s="60">
        <f t="shared" si="22"/>
        <v>45.996268642664894</v>
      </c>
      <c r="Z29" s="60">
        <f t="shared" si="23"/>
        <v>80.03778082087072</v>
      </c>
      <c r="AA29" s="60">
        <f t="shared" si="24"/>
        <v>-0.002823852381423639</v>
      </c>
      <c r="AB29" s="60">
        <f t="shared" si="25"/>
        <v>-279538.02174427727</v>
      </c>
    </row>
    <row r="30" spans="1:28" ht="12.75">
      <c r="A30" s="12" t="s">
        <v>40</v>
      </c>
      <c r="B30" s="1">
        <f>'DATOS MENSUALES'!F150</f>
        <v>5.597704287632038</v>
      </c>
      <c r="C30" s="1">
        <f>'DATOS MENSUALES'!F151</f>
        <v>20.770619946226503</v>
      </c>
      <c r="D30" s="1">
        <f>'DATOS MENSUALES'!F152</f>
        <v>16.45835080000002</v>
      </c>
      <c r="E30" s="1">
        <f>'DATOS MENSUALES'!F153</f>
        <v>15.897656000000007</v>
      </c>
      <c r="F30" s="1">
        <f>'DATOS MENSUALES'!F154</f>
        <v>8.647008800000004</v>
      </c>
      <c r="G30" s="1">
        <f>'DATOS MENSUALES'!F155</f>
        <v>13.955443566413283</v>
      </c>
      <c r="H30" s="1">
        <f>'DATOS MENSUALES'!F156</f>
        <v>25.355434493044243</v>
      </c>
      <c r="I30" s="1">
        <f>'DATOS MENSUALES'!F157</f>
        <v>10.939806068763952</v>
      </c>
      <c r="J30" s="1">
        <f>'DATOS MENSUALES'!F158</f>
        <v>6.631125614745111</v>
      </c>
      <c r="K30" s="1">
        <f>'DATOS MENSUALES'!F159</f>
        <v>5.569798687028767</v>
      </c>
      <c r="L30" s="1">
        <f>'DATOS MENSUALES'!F160</f>
        <v>3.160334785092484</v>
      </c>
      <c r="M30" s="1">
        <f>'DATOS MENSUALES'!F161</f>
        <v>1.8547552083370507</v>
      </c>
      <c r="N30" s="1">
        <f t="shared" si="12"/>
        <v>134.83803825728347</v>
      </c>
      <c r="O30" s="10"/>
      <c r="P30" s="60">
        <f t="shared" si="13"/>
        <v>-1.6028940662937483</v>
      </c>
      <c r="Q30" s="60">
        <f t="shared" si="14"/>
        <v>325.67805557619687</v>
      </c>
      <c r="R30" s="60">
        <f t="shared" si="15"/>
        <v>-110.10376126904477</v>
      </c>
      <c r="S30" s="60">
        <f t="shared" si="16"/>
        <v>-1179.2482469953954</v>
      </c>
      <c r="T30" s="60">
        <f t="shared" si="17"/>
        <v>-4026.980898731483</v>
      </c>
      <c r="U30" s="60">
        <f t="shared" si="18"/>
        <v>-2888.3853990758394</v>
      </c>
      <c r="V30" s="60">
        <f t="shared" si="19"/>
        <v>0.0015126606979061557</v>
      </c>
      <c r="W30" s="60">
        <f t="shared" si="20"/>
        <v>-789.2757357838454</v>
      </c>
      <c r="X30" s="60">
        <f t="shared" si="21"/>
        <v>-91.88023054201886</v>
      </c>
      <c r="Y30" s="60">
        <f t="shared" si="22"/>
        <v>-0.10715618984095923</v>
      </c>
      <c r="Z30" s="60">
        <f t="shared" si="23"/>
        <v>-3.1154166549396383</v>
      </c>
      <c r="AA30" s="60">
        <f t="shared" si="24"/>
        <v>-17.822098871116395</v>
      </c>
      <c r="AB30" s="60">
        <f t="shared" si="25"/>
        <v>-194968.34519303107</v>
      </c>
    </row>
    <row r="31" spans="1:28" ht="12.75">
      <c r="A31" s="12" t="s">
        <v>41</v>
      </c>
      <c r="B31" s="1">
        <f>'DATOS MENSUALES'!F162</f>
        <v>5.263677490920224</v>
      </c>
      <c r="C31" s="1">
        <f>'DATOS MENSUALES'!F163</f>
        <v>3.286907092658072</v>
      </c>
      <c r="D31" s="1">
        <f>'DATOS MENSUALES'!F164</f>
        <v>5.499003433162656</v>
      </c>
      <c r="E31" s="1">
        <f>'DATOS MENSUALES'!F165</f>
        <v>4.373097521306683</v>
      </c>
      <c r="F31" s="1">
        <f>'DATOS MENSUALES'!F166</f>
        <v>9.66053600000001</v>
      </c>
      <c r="G31" s="1">
        <f>'DATOS MENSUALES'!F167</f>
        <v>32.87995627582885</v>
      </c>
      <c r="H31" s="1">
        <f>'DATOS MENSUALES'!F168</f>
        <v>15.480932364182198</v>
      </c>
      <c r="I31" s="1">
        <f>'DATOS MENSUALES'!F169</f>
        <v>27.032599653280997</v>
      </c>
      <c r="J31" s="1">
        <f>'DATOS MENSUALES'!F170</f>
        <v>11.8570230260306</v>
      </c>
      <c r="K31" s="1">
        <f>'DATOS MENSUALES'!F171</f>
        <v>7.2845967000000025</v>
      </c>
      <c r="L31" s="1">
        <f>'DATOS MENSUALES'!F172</f>
        <v>5.021529775471432</v>
      </c>
      <c r="M31" s="1">
        <f>'DATOS MENSUALES'!F173</f>
        <v>4.573535023829104</v>
      </c>
      <c r="N31" s="1">
        <f t="shared" si="12"/>
        <v>132.21339435667085</v>
      </c>
      <c r="O31" s="10"/>
      <c r="P31" s="60">
        <f t="shared" si="13"/>
        <v>-3.404370737796708</v>
      </c>
      <c r="Q31" s="60">
        <f t="shared" si="14"/>
        <v>-1192.2266751508955</v>
      </c>
      <c r="R31" s="60">
        <f t="shared" si="15"/>
        <v>-3908.676386168552</v>
      </c>
      <c r="S31" s="60">
        <f t="shared" si="16"/>
        <v>-10778.530242605379</v>
      </c>
      <c r="T31" s="60">
        <f t="shared" si="17"/>
        <v>-3305.348585723415</v>
      </c>
      <c r="U31" s="60">
        <f t="shared" si="18"/>
        <v>102.70999056045963</v>
      </c>
      <c r="V31" s="60">
        <f t="shared" si="19"/>
        <v>-929.6311736108461</v>
      </c>
      <c r="W31" s="60">
        <f t="shared" si="20"/>
        <v>321.5999073739848</v>
      </c>
      <c r="X31" s="60">
        <f t="shared" si="21"/>
        <v>0.3632299101638419</v>
      </c>
      <c r="Y31" s="60">
        <f t="shared" si="22"/>
        <v>1.9057992903559149</v>
      </c>
      <c r="Z31" s="60">
        <f t="shared" si="23"/>
        <v>0.06432799137511706</v>
      </c>
      <c r="AA31" s="60">
        <f t="shared" si="24"/>
        <v>0.0012148007032951329</v>
      </c>
      <c r="AB31" s="60">
        <f t="shared" si="25"/>
        <v>-222659.6781281804</v>
      </c>
    </row>
    <row r="32" spans="1:28" ht="12.75">
      <c r="A32" s="12" t="s">
        <v>42</v>
      </c>
      <c r="B32" s="1">
        <f>'DATOS MENSUALES'!F174</f>
        <v>2.4798774048132195</v>
      </c>
      <c r="C32" s="1">
        <f>'DATOS MENSUALES'!F175</f>
        <v>10.0146558</v>
      </c>
      <c r="D32" s="1">
        <f>'DATOS MENSUALES'!F176</f>
        <v>10.421576252929876</v>
      </c>
      <c r="E32" s="1">
        <f>'DATOS MENSUALES'!F177</f>
        <v>69.5167534707471</v>
      </c>
      <c r="F32" s="1">
        <f>'DATOS MENSUALES'!F178</f>
        <v>41.58484490614239</v>
      </c>
      <c r="G32" s="1">
        <f>'DATOS MENSUALES'!F179</f>
        <v>23.270817485364972</v>
      </c>
      <c r="H32" s="1">
        <f>'DATOS MENSUALES'!F180</f>
        <v>14.93628083139533</v>
      </c>
      <c r="I32" s="1">
        <f>'DATOS MENSUALES'!F181</f>
        <v>7.949084784890488</v>
      </c>
      <c r="J32" s="1">
        <f>'DATOS MENSUALES'!F182</f>
        <v>12.492931999999996</v>
      </c>
      <c r="K32" s="1">
        <f>'DATOS MENSUALES'!F183</f>
        <v>7.851685823206669</v>
      </c>
      <c r="L32" s="1">
        <f>'DATOS MENSUALES'!F184</f>
        <v>3.922509019217059</v>
      </c>
      <c r="M32" s="1">
        <f>'DATOS MENSUALES'!F185</f>
        <v>4.506606487877554</v>
      </c>
      <c r="N32" s="1">
        <f t="shared" si="12"/>
        <v>208.94762426658465</v>
      </c>
      <c r="O32" s="10"/>
      <c r="P32" s="60">
        <f t="shared" si="13"/>
        <v>-78.85086941556013</v>
      </c>
      <c r="Q32" s="60">
        <f t="shared" si="14"/>
        <v>-58.22347249078705</v>
      </c>
      <c r="R32" s="60">
        <f t="shared" si="15"/>
        <v>-1270.1334014964918</v>
      </c>
      <c r="S32" s="60">
        <f t="shared" si="16"/>
        <v>79807.60357499731</v>
      </c>
      <c r="T32" s="60">
        <f t="shared" si="17"/>
        <v>4937.502401321231</v>
      </c>
      <c r="U32" s="60">
        <f t="shared" si="18"/>
        <v>-119.5313153663569</v>
      </c>
      <c r="V32" s="60">
        <f t="shared" si="19"/>
        <v>-1094.1155871938852</v>
      </c>
      <c r="W32" s="60">
        <f t="shared" si="20"/>
        <v>-1830.2777723400272</v>
      </c>
      <c r="X32" s="60">
        <f t="shared" si="21"/>
        <v>2.457143995298126</v>
      </c>
      <c r="Y32" s="60">
        <f t="shared" si="22"/>
        <v>5.899426408135099</v>
      </c>
      <c r="Z32" s="60">
        <f t="shared" si="23"/>
        <v>-0.34056354107438763</v>
      </c>
      <c r="AA32" s="60">
        <f t="shared" si="24"/>
        <v>6.291385959563652E-05</v>
      </c>
      <c r="AB32" s="60">
        <f t="shared" si="25"/>
        <v>4191.834706185807</v>
      </c>
    </row>
    <row r="33" spans="1:28" ht="12.75">
      <c r="A33" s="12" t="s">
        <v>43</v>
      </c>
      <c r="B33" s="1">
        <f>'DATOS MENSUALES'!F186</f>
        <v>3.0745704999999974</v>
      </c>
      <c r="C33" s="1">
        <f>'DATOS MENSUALES'!F187</f>
        <v>3.3140034935174683</v>
      </c>
      <c r="D33" s="1">
        <f>'DATOS MENSUALES'!F188</f>
        <v>32.08944930000001</v>
      </c>
      <c r="E33" s="1">
        <f>'DATOS MENSUALES'!F189</f>
        <v>28.879032399999996</v>
      </c>
      <c r="F33" s="1">
        <f>'DATOS MENSUALES'!F190</f>
        <v>14.54389</v>
      </c>
      <c r="G33" s="1">
        <f>'DATOS MENSUALES'!F191</f>
        <v>59.73124437828978</v>
      </c>
      <c r="H33" s="1">
        <f>'DATOS MENSUALES'!F192</f>
        <v>41.34884628758372</v>
      </c>
      <c r="I33" s="1">
        <f>'DATOS MENSUALES'!F193</f>
        <v>34.92384627384783</v>
      </c>
      <c r="J33" s="1">
        <f>'DATOS MENSUALES'!F194</f>
        <v>14.637509199999995</v>
      </c>
      <c r="K33" s="1">
        <f>'DATOS MENSUALES'!F195</f>
        <v>5.585531790348036</v>
      </c>
      <c r="L33" s="1">
        <f>'DATOS MENSUALES'!F196</f>
        <v>2.134823606524658</v>
      </c>
      <c r="M33" s="1">
        <f>'DATOS MENSUALES'!F197</f>
        <v>2.7746136046499994</v>
      </c>
      <c r="N33" s="1">
        <f t="shared" si="12"/>
        <v>243.03736083476147</v>
      </c>
      <c r="O33" s="10"/>
      <c r="P33" s="60">
        <f t="shared" si="13"/>
        <v>-50.38428941144248</v>
      </c>
      <c r="Q33" s="60">
        <f t="shared" si="14"/>
        <v>-1183.1101678351536</v>
      </c>
      <c r="R33" s="60">
        <f t="shared" si="15"/>
        <v>1273.1166090861766</v>
      </c>
      <c r="S33" s="60">
        <f t="shared" si="16"/>
        <v>14.10938327355299</v>
      </c>
      <c r="T33" s="60">
        <f t="shared" si="17"/>
        <v>-1003.8270596949105</v>
      </c>
      <c r="U33" s="60">
        <f t="shared" si="18"/>
        <v>31358.484484543627</v>
      </c>
      <c r="V33" s="60">
        <f t="shared" si="19"/>
        <v>4179.664224452981</v>
      </c>
      <c r="W33" s="60">
        <f t="shared" si="20"/>
        <v>3204.174186766491</v>
      </c>
      <c r="X33" s="60">
        <f t="shared" si="21"/>
        <v>42.65436482032126</v>
      </c>
      <c r="Y33" s="60">
        <f t="shared" si="22"/>
        <v>-0.09685670400204992</v>
      </c>
      <c r="Z33" s="60">
        <f t="shared" si="23"/>
        <v>-15.364412560163059</v>
      </c>
      <c r="AA33" s="60">
        <f t="shared" si="24"/>
        <v>-4.8458595305477665</v>
      </c>
      <c r="AB33" s="60">
        <f t="shared" si="25"/>
        <v>126608.55542530598</v>
      </c>
    </row>
    <row r="34" spans="1:28" ht="12.75">
      <c r="A34" s="12" t="s">
        <v>44</v>
      </c>
      <c r="B34" s="1">
        <f>'DATOS MENSUALES'!F198</f>
        <v>1.3346088000000005</v>
      </c>
      <c r="C34" s="1">
        <f>'DATOS MENSUALES'!F199</f>
        <v>1.9487340895393683</v>
      </c>
      <c r="D34" s="1">
        <f>'DATOS MENSUALES'!F200</f>
        <v>1.9901258910755844</v>
      </c>
      <c r="E34" s="1">
        <f>'DATOS MENSUALES'!F201</f>
        <v>1.6124621039900313</v>
      </c>
      <c r="F34" s="1">
        <f>'DATOS MENSUALES'!F202</f>
        <v>14.470435947215538</v>
      </c>
      <c r="G34" s="1">
        <f>'DATOS MENSUALES'!F203</f>
        <v>7.258699826629912</v>
      </c>
      <c r="H34" s="1">
        <f>'DATOS MENSUALES'!F204</f>
        <v>7.082818100000001</v>
      </c>
      <c r="I34" s="1">
        <f>'DATOS MENSUALES'!F205</f>
        <v>11.858030451810214</v>
      </c>
      <c r="J34" s="1">
        <f>'DATOS MENSUALES'!F206</f>
        <v>5.372914022371719</v>
      </c>
      <c r="K34" s="1">
        <f>'DATOS MENSUALES'!F207</f>
        <v>1.880710000000001</v>
      </c>
      <c r="L34" s="1">
        <f>'DATOS MENSUALES'!F208</f>
        <v>1.068874001792193</v>
      </c>
      <c r="M34" s="1">
        <f>'DATOS MENSUALES'!F209</f>
        <v>3.1242062156767227</v>
      </c>
      <c r="N34" s="1">
        <f t="shared" si="12"/>
        <v>59.002619450101285</v>
      </c>
      <c r="O34" s="10"/>
      <c r="P34" s="60">
        <f t="shared" si="13"/>
        <v>-160.40459228261054</v>
      </c>
      <c r="Q34" s="60">
        <f t="shared" si="14"/>
        <v>-1702.9637033470033</v>
      </c>
      <c r="R34" s="60">
        <f t="shared" si="15"/>
        <v>-7145.731567126279</v>
      </c>
      <c r="S34" s="60">
        <f t="shared" si="16"/>
        <v>-15345.744286946381</v>
      </c>
      <c r="T34" s="60">
        <f t="shared" si="17"/>
        <v>-1026.0819298222314</v>
      </c>
      <c r="U34" s="60">
        <f t="shared" si="18"/>
        <v>-9179.363101766867</v>
      </c>
      <c r="V34" s="60">
        <f t="shared" si="19"/>
        <v>-5986.753722318145</v>
      </c>
      <c r="W34" s="60">
        <f t="shared" si="20"/>
        <v>-576.6128615483103</v>
      </c>
      <c r="X34" s="60">
        <f t="shared" si="21"/>
        <v>-192.16088391602833</v>
      </c>
      <c r="Y34" s="60">
        <f t="shared" si="22"/>
        <v>-72.20257076662088</v>
      </c>
      <c r="Z34" s="60">
        <f t="shared" si="23"/>
        <v>-44.81353421658948</v>
      </c>
      <c r="AA34" s="60">
        <f t="shared" si="24"/>
        <v>-2.4202874470391373</v>
      </c>
      <c r="AB34" s="60">
        <f t="shared" si="25"/>
        <v>-2396484.215510861</v>
      </c>
    </row>
    <row r="35" spans="1:28" ht="12.75">
      <c r="A35" s="12" t="s">
        <v>45</v>
      </c>
      <c r="B35" s="1">
        <f>'DATOS MENSUALES'!F210</f>
        <v>3.8105083905624633</v>
      </c>
      <c r="C35" s="1">
        <f>'DATOS MENSUALES'!F211</f>
        <v>2.3166901999999987</v>
      </c>
      <c r="D35" s="1">
        <f>'DATOS MENSUALES'!F212</f>
        <v>2.082712910771687</v>
      </c>
      <c r="E35" s="1">
        <f>'DATOS MENSUALES'!F213</f>
        <v>6.22265261711663</v>
      </c>
      <c r="F35" s="1">
        <f>'DATOS MENSUALES'!F214</f>
        <v>13.419529999999998</v>
      </c>
      <c r="G35" s="1">
        <f>'DATOS MENSUALES'!F215</f>
        <v>35.187723200000015</v>
      </c>
      <c r="H35" s="1">
        <f>'DATOS MENSUALES'!F216</f>
        <v>21.349559102380915</v>
      </c>
      <c r="I35" s="1">
        <f>'DATOS MENSUALES'!F217</f>
        <v>13.08179302483391</v>
      </c>
      <c r="J35" s="1">
        <f>'DATOS MENSUALES'!F218</f>
        <v>11.380548799999996</v>
      </c>
      <c r="K35" s="1">
        <f>'DATOS MENSUALES'!F219</f>
        <v>6.944301</v>
      </c>
      <c r="L35" s="1">
        <f>'DATOS MENSUALES'!F220</f>
        <v>3.0822635000000025</v>
      </c>
      <c r="M35" s="1">
        <f>'DATOS MENSUALES'!F221</f>
        <v>2.352293809361173</v>
      </c>
      <c r="N35" s="1">
        <f t="shared" si="12"/>
        <v>121.23057655502679</v>
      </c>
      <c r="O35" s="10"/>
      <c r="P35" s="60">
        <f t="shared" si="13"/>
        <v>-25.86888309388897</v>
      </c>
      <c r="Q35" s="60">
        <f t="shared" si="14"/>
        <v>-1550.346400400279</v>
      </c>
      <c r="R35" s="60">
        <f t="shared" si="15"/>
        <v>-7043.179001817198</v>
      </c>
      <c r="S35" s="60">
        <f t="shared" si="16"/>
        <v>-8291.441445201994</v>
      </c>
      <c r="T35" s="60">
        <f t="shared" si="17"/>
        <v>-1381.3903916043585</v>
      </c>
      <c r="U35" s="60">
        <f t="shared" si="18"/>
        <v>341.66572085465066</v>
      </c>
      <c r="V35" s="60">
        <f t="shared" si="19"/>
        <v>-58.91303799183932</v>
      </c>
      <c r="W35" s="60">
        <f t="shared" si="20"/>
        <v>-357.8388087089226</v>
      </c>
      <c r="X35" s="60">
        <f t="shared" si="21"/>
        <v>0.013316366194900165</v>
      </c>
      <c r="Y35" s="60">
        <f t="shared" si="22"/>
        <v>0.7278475412549925</v>
      </c>
      <c r="Z35" s="60">
        <f t="shared" si="23"/>
        <v>-3.6421995850018796</v>
      </c>
      <c r="AA35" s="60">
        <f t="shared" si="24"/>
        <v>-9.45470252089133</v>
      </c>
      <c r="AB35" s="60">
        <f t="shared" si="25"/>
        <v>-366957.4882954023</v>
      </c>
    </row>
    <row r="36" spans="1:28" ht="12.75">
      <c r="A36" s="12" t="s">
        <v>46</v>
      </c>
      <c r="B36" s="1">
        <f>'DATOS MENSUALES'!F222</f>
        <v>4.506812799999999</v>
      </c>
      <c r="C36" s="1">
        <f>'DATOS MENSUALES'!F223</f>
        <v>3.5431269999999984</v>
      </c>
      <c r="D36" s="1">
        <f>'DATOS MENSUALES'!F224</f>
        <v>41.21032059253659</v>
      </c>
      <c r="E36" s="1">
        <f>'DATOS MENSUALES'!F225</f>
        <v>23.88565205398988</v>
      </c>
      <c r="F36" s="1">
        <f>'DATOS MENSUALES'!F226</f>
        <v>6.927232030533251</v>
      </c>
      <c r="G36" s="1">
        <f>'DATOS MENSUALES'!F227</f>
        <v>22.243064884139123</v>
      </c>
      <c r="H36" s="1">
        <f>'DATOS MENSUALES'!F228</f>
        <v>17.663206324221623</v>
      </c>
      <c r="I36" s="1">
        <f>'DATOS MENSUALES'!F229</f>
        <v>18.931531738693558</v>
      </c>
      <c r="J36" s="1">
        <f>'DATOS MENSUALES'!F230</f>
        <v>7.850365785120155</v>
      </c>
      <c r="K36" s="1">
        <f>'DATOS MENSUALES'!F231</f>
        <v>11.130823227810367</v>
      </c>
      <c r="L36" s="1">
        <f>'DATOS MENSUALES'!F232</f>
        <v>7.761396319739225</v>
      </c>
      <c r="M36" s="1">
        <f>'DATOS MENSUALES'!F233</f>
        <v>11.133110776880352</v>
      </c>
      <c r="N36" s="1">
        <f t="shared" si="12"/>
        <v>176.78664353366412</v>
      </c>
      <c r="O36" s="10"/>
      <c r="P36" s="60">
        <f t="shared" si="13"/>
        <v>-11.561624509793049</v>
      </c>
      <c r="Q36" s="60">
        <f t="shared" si="14"/>
        <v>-1107.8730639827693</v>
      </c>
      <c r="R36" s="60">
        <f t="shared" si="15"/>
        <v>7950.953197997721</v>
      </c>
      <c r="S36" s="60">
        <f t="shared" si="16"/>
        <v>-17.113225208861376</v>
      </c>
      <c r="T36" s="60">
        <f t="shared" si="17"/>
        <v>-5479.141186424293</v>
      </c>
      <c r="U36" s="60">
        <f t="shared" si="18"/>
        <v>-211.043068134981</v>
      </c>
      <c r="V36" s="60">
        <f t="shared" si="19"/>
        <v>-435.07763492324005</v>
      </c>
      <c r="W36" s="60">
        <f t="shared" si="20"/>
        <v>-1.9521121741584888</v>
      </c>
      <c r="X36" s="60">
        <f t="shared" si="21"/>
        <v>-35.71391615410169</v>
      </c>
      <c r="Y36" s="60">
        <f t="shared" si="22"/>
        <v>131.56527886483332</v>
      </c>
      <c r="Z36" s="60">
        <f t="shared" si="23"/>
        <v>30.975376594961666</v>
      </c>
      <c r="AA36" s="60">
        <f t="shared" si="24"/>
        <v>296.24430611353773</v>
      </c>
      <c r="AB36" s="60">
        <f t="shared" si="25"/>
        <v>-4124.602671019112</v>
      </c>
    </row>
    <row r="37" spans="1:28" ht="12.75">
      <c r="A37" s="12" t="s">
        <v>47</v>
      </c>
      <c r="B37" s="1">
        <f>'DATOS MENSUALES'!F234</f>
        <v>8.598074785278941</v>
      </c>
      <c r="C37" s="1">
        <f>'DATOS MENSUALES'!F235</f>
        <v>15.717773032691294</v>
      </c>
      <c r="D37" s="1">
        <f>'DATOS MENSUALES'!F236</f>
        <v>64.72716216846229</v>
      </c>
      <c r="E37" s="1">
        <f>'DATOS MENSUALES'!F237</f>
        <v>60.91197790000003</v>
      </c>
      <c r="F37" s="1">
        <f>'DATOS MENSUALES'!F238</f>
        <v>72.13400303895655</v>
      </c>
      <c r="G37" s="1">
        <f>'DATOS MENSUALES'!F239</f>
        <v>64.44758828067553</v>
      </c>
      <c r="H37" s="1">
        <f>'DATOS MENSUALES'!F240</f>
        <v>36.30386802698733</v>
      </c>
      <c r="I37" s="1">
        <f>'DATOS MENSUALES'!F241</f>
        <v>29.817259</v>
      </c>
      <c r="J37" s="1">
        <f>'DATOS MENSUALES'!F242</f>
        <v>16.1597636326134</v>
      </c>
      <c r="K37" s="1">
        <f>'DATOS MENSUALES'!F243</f>
        <v>7.108320370221002</v>
      </c>
      <c r="L37" s="1">
        <f>'DATOS MENSUALES'!F244</f>
        <v>5.568581026395324</v>
      </c>
      <c r="M37" s="1">
        <f>'DATOS MENSUALES'!F245</f>
        <v>3.701323284627797</v>
      </c>
      <c r="N37" s="1">
        <f t="shared" si="12"/>
        <v>385.1956945469095</v>
      </c>
      <c r="O37" s="10"/>
      <c r="P37" s="60">
        <f t="shared" si="13"/>
        <v>6.129076110663787</v>
      </c>
      <c r="Q37" s="60">
        <f t="shared" si="14"/>
        <v>6.101155508153513</v>
      </c>
      <c r="R37" s="60">
        <f t="shared" si="15"/>
        <v>82176.0584760349</v>
      </c>
      <c r="S37" s="60">
        <f t="shared" si="16"/>
        <v>40883.02611616565</v>
      </c>
      <c r="T37" s="60">
        <f t="shared" si="17"/>
        <v>107696.44305553896</v>
      </c>
      <c r="U37" s="60">
        <f t="shared" si="18"/>
        <v>47637.827022781494</v>
      </c>
      <c r="V37" s="60">
        <f t="shared" si="19"/>
        <v>1354.083253323476</v>
      </c>
      <c r="W37" s="60">
        <f t="shared" si="20"/>
        <v>894.710876330883</v>
      </c>
      <c r="X37" s="60">
        <f t="shared" si="21"/>
        <v>126.22199253381517</v>
      </c>
      <c r="Y37" s="60">
        <f t="shared" si="22"/>
        <v>1.2030050092036784</v>
      </c>
      <c r="Z37" s="60">
        <f t="shared" si="23"/>
        <v>0.8512528168614445</v>
      </c>
      <c r="AA37" s="60">
        <f t="shared" si="24"/>
        <v>-0.4485944783636524</v>
      </c>
      <c r="AB37" s="60">
        <f t="shared" si="25"/>
        <v>7119096.250599549</v>
      </c>
    </row>
    <row r="38" spans="1:28" ht="12.75">
      <c r="A38" s="12" t="s">
        <v>48</v>
      </c>
      <c r="B38" s="1">
        <f>'DATOS MENSUALES'!F246</f>
        <v>36.76870233228615</v>
      </c>
      <c r="C38" s="1">
        <f>'DATOS MENSUALES'!F247</f>
        <v>58.41075359999995</v>
      </c>
      <c r="D38" s="1">
        <f>'DATOS MENSUALES'!F248</f>
        <v>34.19600252344571</v>
      </c>
      <c r="E38" s="1">
        <f>'DATOS MENSUALES'!F249</f>
        <v>26.183086062691697</v>
      </c>
      <c r="F38" s="1">
        <f>'DATOS MENSUALES'!F250</f>
        <v>33.69967392806799</v>
      </c>
      <c r="G38" s="1">
        <f>'DATOS MENSUALES'!F251</f>
        <v>17.38515736565009</v>
      </c>
      <c r="H38" s="1">
        <f>'DATOS MENSUALES'!F252</f>
        <v>15.195181150117513</v>
      </c>
      <c r="I38" s="1">
        <f>'DATOS MENSUALES'!F253</f>
        <v>9.302235970259488</v>
      </c>
      <c r="J38" s="1">
        <f>'DATOS MENSUALES'!F254</f>
        <v>13.442715364232042</v>
      </c>
      <c r="K38" s="1">
        <f>'DATOS MENSUALES'!F255</f>
        <v>6.9959229835758014</v>
      </c>
      <c r="L38" s="1">
        <f>'DATOS MENSUALES'!F256</f>
        <v>5.277090039881642</v>
      </c>
      <c r="M38" s="1">
        <f>'DATOS MENSUALES'!F257</f>
        <v>5.493596911890354</v>
      </c>
      <c r="N38" s="1">
        <f t="shared" si="12"/>
        <v>262.35011823209845</v>
      </c>
      <c r="O38" s="10"/>
      <c r="P38" s="60">
        <f t="shared" si="13"/>
        <v>27001.852734745673</v>
      </c>
      <c r="Q38" s="60">
        <f t="shared" si="14"/>
        <v>88241.51602274216</v>
      </c>
      <c r="R38" s="60">
        <f t="shared" si="15"/>
        <v>2169.0949573552552</v>
      </c>
      <c r="S38" s="60">
        <f t="shared" si="16"/>
        <v>-0.021844797461766416</v>
      </c>
      <c r="T38" s="60">
        <f t="shared" si="17"/>
        <v>764.3149065956803</v>
      </c>
      <c r="U38" s="60">
        <f t="shared" si="18"/>
        <v>-1263.7944953404583</v>
      </c>
      <c r="V38" s="60">
        <f t="shared" si="19"/>
        <v>-1013.7003213272114</v>
      </c>
      <c r="W38" s="60">
        <f t="shared" si="20"/>
        <v>-1287.5866661147263</v>
      </c>
      <c r="X38" s="60">
        <f t="shared" si="21"/>
        <v>12.154184049941513</v>
      </c>
      <c r="Y38" s="60">
        <f t="shared" si="22"/>
        <v>0.8604855306720688</v>
      </c>
      <c r="Z38" s="60">
        <f t="shared" si="23"/>
        <v>0.2826134923855431</v>
      </c>
      <c r="AA38" s="60">
        <f t="shared" si="24"/>
        <v>1.0824564772139245</v>
      </c>
      <c r="AB38" s="60">
        <f t="shared" si="25"/>
        <v>336083.8868872415</v>
      </c>
    </row>
    <row r="39" spans="1:28" ht="12.75">
      <c r="A39" s="12" t="s">
        <v>49</v>
      </c>
      <c r="B39" s="1">
        <f>'DATOS MENSUALES'!F258</f>
        <v>6.739312900000002</v>
      </c>
      <c r="C39" s="1">
        <f>'DATOS MENSUALES'!F259</f>
        <v>54.20435637277327</v>
      </c>
      <c r="D39" s="1">
        <f>'DATOS MENSUALES'!F260</f>
        <v>58.866641085307506</v>
      </c>
      <c r="E39" s="1">
        <f>'DATOS MENSUALES'!F261</f>
        <v>73.26472639999997</v>
      </c>
      <c r="F39" s="1">
        <f>'DATOS MENSUALES'!F262</f>
        <v>18.47151246987821</v>
      </c>
      <c r="G39" s="1">
        <f>'DATOS MENSUALES'!F263</f>
        <v>71.51665130000012</v>
      </c>
      <c r="H39" s="1">
        <f>'DATOS MENSUALES'!F264</f>
        <v>81.9677183732986</v>
      </c>
      <c r="I39" s="1">
        <f>'DATOS MENSUALES'!F265</f>
        <v>16.747405546627082</v>
      </c>
      <c r="J39" s="1">
        <f>'DATOS MENSUALES'!F266</f>
        <v>10.420555216137966</v>
      </c>
      <c r="K39" s="1">
        <f>'DATOS MENSUALES'!F267</f>
        <v>4.946918393012826</v>
      </c>
      <c r="L39" s="1">
        <f>'DATOS MENSUALES'!F268</f>
        <v>4.137439592178956</v>
      </c>
      <c r="M39" s="1">
        <f>'DATOS MENSUALES'!F269</f>
        <v>7.7373565390553285</v>
      </c>
      <c r="N39" s="1">
        <f t="shared" si="12"/>
        <v>409.02059418826985</v>
      </c>
      <c r="O39" s="10"/>
      <c r="P39" s="60">
        <f t="shared" si="13"/>
        <v>-2.3647934707013303E-05</v>
      </c>
      <c r="Q39" s="60">
        <f t="shared" si="14"/>
        <v>65518.37423964173</v>
      </c>
      <c r="R39" s="60">
        <f t="shared" si="15"/>
        <v>53222.56711950006</v>
      </c>
      <c r="S39" s="60">
        <f t="shared" si="16"/>
        <v>102517.01059180619</v>
      </c>
      <c r="T39" s="60">
        <f t="shared" si="17"/>
        <v>-225.32378940420227</v>
      </c>
      <c r="U39" s="60">
        <f t="shared" si="18"/>
        <v>81294.37920578818</v>
      </c>
      <c r="V39" s="60">
        <f t="shared" si="19"/>
        <v>182545.5313116157</v>
      </c>
      <c r="W39" s="60">
        <f t="shared" si="20"/>
        <v>-40.491769665082515</v>
      </c>
      <c r="X39" s="60">
        <f t="shared" si="21"/>
        <v>-0.37788287170319484</v>
      </c>
      <c r="Y39" s="60">
        <f t="shared" si="22"/>
        <v>-1.3232364890790096</v>
      </c>
      <c r="Z39" s="60">
        <f t="shared" si="23"/>
        <v>-0.11296439638440646</v>
      </c>
      <c r="AA39" s="60">
        <f t="shared" si="24"/>
        <v>34.9825461464699</v>
      </c>
      <c r="AB39" s="60">
        <f t="shared" si="25"/>
        <v>10105265.958724068</v>
      </c>
    </row>
    <row r="40" spans="1:28" ht="12.75">
      <c r="A40" s="12" t="s">
        <v>50</v>
      </c>
      <c r="B40" s="1">
        <f>'DATOS MENSUALES'!F270</f>
        <v>4.1338699592709505</v>
      </c>
      <c r="C40" s="1">
        <f>'DATOS MENSUALES'!F271</f>
        <v>3.4498540069665897</v>
      </c>
      <c r="D40" s="1">
        <f>'DATOS MENSUALES'!F272</f>
        <v>4.296627300000001</v>
      </c>
      <c r="E40" s="1">
        <f>'DATOS MENSUALES'!F273</f>
        <v>15.954936773533738</v>
      </c>
      <c r="F40" s="1">
        <f>'DATOS MENSUALES'!F274</f>
        <v>10.219408348638419</v>
      </c>
      <c r="G40" s="1">
        <f>'DATOS MENSUALES'!F275</f>
        <v>59.33901374187808</v>
      </c>
      <c r="H40" s="1">
        <f>'DATOS MENSUALES'!F276</f>
        <v>46.77869200000004</v>
      </c>
      <c r="I40" s="1">
        <f>'DATOS MENSUALES'!F277</f>
        <v>20.832081042747607</v>
      </c>
      <c r="J40" s="1">
        <f>'DATOS MENSUALES'!F278</f>
        <v>15.181227054957303</v>
      </c>
      <c r="K40" s="1">
        <f>'DATOS MENSUALES'!F279</f>
        <v>5.966161000000001</v>
      </c>
      <c r="L40" s="1">
        <f>'DATOS MENSUALES'!F280</f>
        <v>4.876238610668646</v>
      </c>
      <c r="M40" s="1">
        <f>'DATOS MENSUALES'!F281</f>
        <v>4.753647487958984</v>
      </c>
      <c r="N40" s="1">
        <f t="shared" si="12"/>
        <v>195.78175732662035</v>
      </c>
      <c r="O40" s="10"/>
      <c r="P40" s="60">
        <f t="shared" si="13"/>
        <v>-18.277619065904258</v>
      </c>
      <c r="Q40" s="60">
        <f t="shared" si="14"/>
        <v>-1138.1036171742094</v>
      </c>
      <c r="R40" s="60">
        <f t="shared" si="15"/>
        <v>-4873.785862056797</v>
      </c>
      <c r="S40" s="60">
        <f t="shared" si="16"/>
        <v>-1160.1712423260115</v>
      </c>
      <c r="T40" s="60">
        <f t="shared" si="17"/>
        <v>-2947.101240172294</v>
      </c>
      <c r="U40" s="60">
        <f t="shared" si="18"/>
        <v>30202.851884693617</v>
      </c>
      <c r="V40" s="60">
        <f t="shared" si="19"/>
        <v>9991.234405747773</v>
      </c>
      <c r="W40" s="60">
        <f t="shared" si="20"/>
        <v>0.2755963012128314</v>
      </c>
      <c r="X40" s="60">
        <f t="shared" si="21"/>
        <v>65.8268973003889</v>
      </c>
      <c r="Y40" s="60">
        <f t="shared" si="22"/>
        <v>-0.0004858566877712165</v>
      </c>
      <c r="Z40" s="60">
        <f t="shared" si="23"/>
        <v>0.01665776371172131</v>
      </c>
      <c r="AA40" s="60">
        <f t="shared" si="24"/>
        <v>0.023593829856627103</v>
      </c>
      <c r="AB40" s="60">
        <f t="shared" si="25"/>
        <v>25.880675501076762</v>
      </c>
    </row>
    <row r="41" spans="1:28" ht="12.75">
      <c r="A41" s="12" t="s">
        <v>51</v>
      </c>
      <c r="B41" s="1">
        <f>'DATOS MENSUALES'!F282</f>
        <v>2.389804005171068</v>
      </c>
      <c r="C41" s="1">
        <f>'DATOS MENSUALES'!F283</f>
        <v>26.902457713072156</v>
      </c>
      <c r="D41" s="1">
        <f>'DATOS MENSUALES'!F284</f>
        <v>12.707065599999996</v>
      </c>
      <c r="E41" s="1">
        <f>'DATOS MENSUALES'!F285</f>
        <v>7.106540335259844</v>
      </c>
      <c r="F41" s="1">
        <f>'DATOS MENSUALES'!F286</f>
        <v>39.34731613515818</v>
      </c>
      <c r="G41" s="1">
        <f>'DATOS MENSUALES'!F287</f>
        <v>46.32277920000001</v>
      </c>
      <c r="H41" s="1">
        <f>'DATOS MENSUALES'!F288</f>
        <v>21.507841543406784</v>
      </c>
      <c r="I41" s="1">
        <f>'DATOS MENSUALES'!F289</f>
        <v>11.066323837450067</v>
      </c>
      <c r="J41" s="1">
        <f>'DATOS MENSUALES'!F290</f>
        <v>6.014119199999998</v>
      </c>
      <c r="K41" s="1">
        <f>'DATOS MENSUALES'!F291</f>
        <v>4.518041491389595</v>
      </c>
      <c r="L41" s="1">
        <f>'DATOS MENSUALES'!F292</f>
        <v>6.495452483457852</v>
      </c>
      <c r="M41" s="1">
        <f>'DATOS MENSUALES'!F293</f>
        <v>2.4732480142902067</v>
      </c>
      <c r="N41" s="1">
        <f t="shared" si="12"/>
        <v>186.85098955865578</v>
      </c>
      <c r="O41" s="10"/>
      <c r="P41" s="60">
        <f t="shared" si="13"/>
        <v>-83.9248172049061</v>
      </c>
      <c r="Q41" s="60">
        <f t="shared" si="14"/>
        <v>2203.0693925025193</v>
      </c>
      <c r="R41" s="60">
        <f t="shared" si="15"/>
        <v>-623.7576940757127</v>
      </c>
      <c r="S41" s="60">
        <f t="shared" si="16"/>
        <v>-7251.917317242106</v>
      </c>
      <c r="T41" s="60">
        <f t="shared" si="17"/>
        <v>3235.6751128398796</v>
      </c>
      <c r="U41" s="60">
        <f t="shared" si="18"/>
        <v>5955.29924701515</v>
      </c>
      <c r="V41" s="60">
        <f t="shared" si="19"/>
        <v>-52.012088296048724</v>
      </c>
      <c r="W41" s="60">
        <f t="shared" si="20"/>
        <v>-757.3015506264907</v>
      </c>
      <c r="X41" s="60">
        <f t="shared" si="21"/>
        <v>-134.95864834122906</v>
      </c>
      <c r="Y41" s="60">
        <f t="shared" si="22"/>
        <v>-3.5586899384515647</v>
      </c>
      <c r="Z41" s="60">
        <f t="shared" si="23"/>
        <v>6.587630254305403</v>
      </c>
      <c r="AA41" s="60">
        <f t="shared" si="24"/>
        <v>-7.923279110275353</v>
      </c>
      <c r="AB41" s="60">
        <f t="shared" si="25"/>
        <v>-213.07684007239956</v>
      </c>
    </row>
    <row r="42" spans="1:28" ht="12.75">
      <c r="A42" s="12" t="s">
        <v>52</v>
      </c>
      <c r="B42" s="1">
        <f>'DATOS MENSUALES'!F294</f>
        <v>5.183067791471658</v>
      </c>
      <c r="C42" s="1">
        <f>'DATOS MENSUALES'!F295</f>
        <v>2.487029610124824</v>
      </c>
      <c r="D42" s="1">
        <f>'DATOS MENSUALES'!F296</f>
        <v>3.3936752</v>
      </c>
      <c r="E42" s="1">
        <f>'DATOS MENSUALES'!F297</f>
        <v>6.547141240548978</v>
      </c>
      <c r="F42" s="1">
        <f>'DATOS MENSUALES'!F298</f>
        <v>5.072708012807841</v>
      </c>
      <c r="G42" s="1">
        <f>'DATOS MENSUALES'!F299</f>
        <v>54.748430592276755</v>
      </c>
      <c r="H42" s="1">
        <f>'DATOS MENSUALES'!F300</f>
        <v>19.69273533472891</v>
      </c>
      <c r="I42" s="1">
        <f>'DATOS MENSUALES'!F301</f>
        <v>7.520233218969134</v>
      </c>
      <c r="J42" s="1">
        <f>'DATOS MENSUALES'!F302</f>
        <v>3.750285609908849</v>
      </c>
      <c r="K42" s="1">
        <f>'DATOS MENSUALES'!F303</f>
        <v>2.508618599999999</v>
      </c>
      <c r="L42" s="1">
        <f>'DATOS MENSUALES'!F304</f>
        <v>4.459966432650279</v>
      </c>
      <c r="M42" s="1">
        <f>'DATOS MENSUALES'!F305</f>
        <v>6.367454991669539</v>
      </c>
      <c r="N42" s="1">
        <f t="shared" si="12"/>
        <v>121.73134663515677</v>
      </c>
      <c r="O42" s="10"/>
      <c r="P42" s="60">
        <f t="shared" si="13"/>
        <v>-3.981487432143608</v>
      </c>
      <c r="Q42" s="60">
        <f t="shared" si="14"/>
        <v>-1482.896484576967</v>
      </c>
      <c r="R42" s="60">
        <f t="shared" si="15"/>
        <v>-5694.68078534278</v>
      </c>
      <c r="S42" s="60">
        <f t="shared" si="16"/>
        <v>-7899.013872271915</v>
      </c>
      <c r="T42" s="60">
        <f t="shared" si="17"/>
        <v>-7396.54983851713</v>
      </c>
      <c r="U42" s="60">
        <f t="shared" si="18"/>
        <v>18718.58501672924</v>
      </c>
      <c r="V42" s="60">
        <f t="shared" si="19"/>
        <v>-170.76049950420696</v>
      </c>
      <c r="W42" s="60">
        <f t="shared" si="20"/>
        <v>-2029.6095936071988</v>
      </c>
      <c r="X42" s="60">
        <f t="shared" si="21"/>
        <v>-404.11408722293606</v>
      </c>
      <c r="Y42" s="60">
        <f t="shared" si="22"/>
        <v>-44.21754070604796</v>
      </c>
      <c r="Z42" s="60">
        <f t="shared" si="23"/>
        <v>-0.00416404890634715</v>
      </c>
      <c r="AA42" s="60">
        <f t="shared" si="24"/>
        <v>6.865726894468776</v>
      </c>
      <c r="AB42" s="60">
        <f t="shared" si="25"/>
        <v>-359310.99729908863</v>
      </c>
    </row>
    <row r="43" spans="1:28" ht="12.75">
      <c r="A43" s="12" t="s">
        <v>53</v>
      </c>
      <c r="B43" s="1">
        <f>'DATOS MENSUALES'!F306</f>
        <v>19.97449326020129</v>
      </c>
      <c r="C43" s="1">
        <f>'DATOS MENSUALES'!F307</f>
        <v>60.07169522893387</v>
      </c>
      <c r="D43" s="1">
        <f>'DATOS MENSUALES'!F308</f>
        <v>53.263627890546886</v>
      </c>
      <c r="E43" s="1">
        <f>'DATOS MENSUALES'!F309</f>
        <v>90.89087956986056</v>
      </c>
      <c r="F43" s="1">
        <f>'DATOS MENSUALES'!F310</f>
        <v>87.4098808</v>
      </c>
      <c r="G43" s="1">
        <f>'DATOS MENSUALES'!F311</f>
        <v>24.93684905568633</v>
      </c>
      <c r="H43" s="1">
        <f>'DATOS MENSUALES'!F312</f>
        <v>68.84995337989194</v>
      </c>
      <c r="I43" s="1">
        <f>'DATOS MENSUALES'!F313</f>
        <v>19.62784006744206</v>
      </c>
      <c r="J43" s="1">
        <f>'DATOS MENSUALES'!F314</f>
        <v>14.176609573627225</v>
      </c>
      <c r="K43" s="1">
        <f>'DATOS MENSUALES'!F315</f>
        <v>6.643231788279778</v>
      </c>
      <c r="L43" s="1">
        <f>'DATOS MENSUALES'!F316</f>
        <v>5.4186371548369126</v>
      </c>
      <c r="M43" s="1">
        <f>'DATOS MENSUALES'!F317</f>
        <v>3.65388039232802</v>
      </c>
      <c r="N43" s="1">
        <f t="shared" si="12"/>
        <v>454.91757816163476</v>
      </c>
      <c r="O43" s="10"/>
      <c r="P43" s="60">
        <f t="shared" si="13"/>
        <v>2303.355376691325</v>
      </c>
      <c r="Q43" s="60">
        <f t="shared" si="14"/>
        <v>98490.77983134879</v>
      </c>
      <c r="R43" s="60">
        <f t="shared" si="15"/>
        <v>32805.95737943374</v>
      </c>
      <c r="S43" s="60">
        <f t="shared" si="16"/>
        <v>267441.6275192402</v>
      </c>
      <c r="T43" s="60">
        <f t="shared" si="17"/>
        <v>248303.71686840622</v>
      </c>
      <c r="U43" s="60">
        <f t="shared" si="18"/>
        <v>-34.64478577347673</v>
      </c>
      <c r="V43" s="60">
        <f t="shared" si="19"/>
        <v>82934.96955609362</v>
      </c>
      <c r="W43" s="60">
        <f t="shared" si="20"/>
        <v>-0.16954904791102515</v>
      </c>
      <c r="X43" s="60">
        <f t="shared" si="21"/>
        <v>27.903220508953183</v>
      </c>
      <c r="Y43" s="60">
        <f t="shared" si="22"/>
        <v>0.21433706318383963</v>
      </c>
      <c r="Z43" s="60">
        <f t="shared" si="23"/>
        <v>0.5077676150437513</v>
      </c>
      <c r="AA43" s="60">
        <f t="shared" si="24"/>
        <v>-0.5372759283345889</v>
      </c>
      <c r="AB43" s="60">
        <f t="shared" si="25"/>
        <v>18004046.78824727</v>
      </c>
    </row>
    <row r="44" spans="1:28" ht="12.75">
      <c r="A44" s="12" t="s">
        <v>54</v>
      </c>
      <c r="B44" s="1">
        <f>'DATOS MENSUALES'!F318</f>
        <v>15.087491648732147</v>
      </c>
      <c r="C44" s="1">
        <f>'DATOS MENSUALES'!F319</f>
        <v>39.4910990080176</v>
      </c>
      <c r="D44" s="1">
        <f>'DATOS MENSUALES'!F320</f>
        <v>17.893177661192556</v>
      </c>
      <c r="E44" s="1">
        <f>'DATOS MENSUALES'!F321</f>
        <v>18.659669963804735</v>
      </c>
      <c r="F44" s="1">
        <f>'DATOS MENSUALES'!F322</f>
        <v>20.272162500000004</v>
      </c>
      <c r="G44" s="1">
        <f>'DATOS MENSUALES'!F323</f>
        <v>23.371880980687468</v>
      </c>
      <c r="H44" s="1">
        <f>'DATOS MENSUALES'!F324</f>
        <v>14.785942799999992</v>
      </c>
      <c r="I44" s="1">
        <f>'DATOS MENSUALES'!F325</f>
        <v>21.233314149381066</v>
      </c>
      <c r="J44" s="1">
        <f>'DATOS MENSUALES'!F326</f>
        <v>6.9578190000000015</v>
      </c>
      <c r="K44" s="1">
        <f>'DATOS MENSUALES'!F327</f>
        <v>6.359214959271691</v>
      </c>
      <c r="L44" s="1">
        <f>'DATOS MENSUALES'!F328</f>
        <v>6.051486370357315</v>
      </c>
      <c r="M44" s="1">
        <f>'DATOS MENSUALES'!F329</f>
        <v>2.6439949889390215</v>
      </c>
      <c r="N44" s="1">
        <f t="shared" si="12"/>
        <v>192.8072540303836</v>
      </c>
      <c r="O44" s="10"/>
      <c r="P44" s="60">
        <f t="shared" si="13"/>
        <v>575.8214531718169</v>
      </c>
      <c r="Q44" s="60">
        <f t="shared" si="14"/>
        <v>16778.39857851474</v>
      </c>
      <c r="R44" s="60">
        <f t="shared" si="15"/>
        <v>-37.868710517552216</v>
      </c>
      <c r="S44" s="60">
        <f t="shared" si="16"/>
        <v>-475.09238420783413</v>
      </c>
      <c r="T44" s="60">
        <f t="shared" si="17"/>
        <v>-78.64855520886604</v>
      </c>
      <c r="U44" s="60">
        <f t="shared" si="18"/>
        <v>-112.32417867431231</v>
      </c>
      <c r="V44" s="60">
        <f t="shared" si="19"/>
        <v>-1142.7062799472021</v>
      </c>
      <c r="W44" s="60">
        <f t="shared" si="20"/>
        <v>1.1642476861399533</v>
      </c>
      <c r="X44" s="60">
        <f t="shared" si="21"/>
        <v>-73.33403873060847</v>
      </c>
      <c r="Y44" s="60">
        <f t="shared" si="22"/>
        <v>0.031089308932714055</v>
      </c>
      <c r="Z44" s="60">
        <f t="shared" si="23"/>
        <v>2.9281272672673926</v>
      </c>
      <c r="AA44" s="60">
        <f t="shared" si="24"/>
        <v>-6.0568244431518306</v>
      </c>
      <c r="AB44" s="60">
        <f t="shared" si="25"/>
        <v>-4.529971920630448E-06</v>
      </c>
    </row>
    <row r="45" spans="1:28" ht="12.75">
      <c r="A45" s="12" t="s">
        <v>55</v>
      </c>
      <c r="B45" s="1">
        <f>'DATOS MENSUALES'!F330</f>
        <v>4.1810234999999984</v>
      </c>
      <c r="C45" s="1">
        <f>'DATOS MENSUALES'!F331</f>
        <v>44.325243</v>
      </c>
      <c r="D45" s="1">
        <f>'DATOS MENSUALES'!F332</f>
        <v>13.351160300000007</v>
      </c>
      <c r="E45" s="1">
        <f>'DATOS MENSUALES'!F333</f>
        <v>8.112139881120083</v>
      </c>
      <c r="F45" s="1">
        <f>'DATOS MENSUALES'!F334</f>
        <v>30.291058855519807</v>
      </c>
      <c r="G45" s="1">
        <f>'DATOS MENSUALES'!F335</f>
        <v>18.791396837634835</v>
      </c>
      <c r="H45" s="1">
        <f>'DATOS MENSUALES'!F336</f>
        <v>31.95390720000001</v>
      </c>
      <c r="I45" s="1">
        <f>'DATOS MENSUALES'!F337</f>
        <v>25.048188389877314</v>
      </c>
      <c r="J45" s="1">
        <f>'DATOS MENSUALES'!F338</f>
        <v>7.453708786683367</v>
      </c>
      <c r="K45" s="1">
        <f>'DATOS MENSUALES'!F339</f>
        <v>6.2059172865471535</v>
      </c>
      <c r="L45" s="1">
        <f>'DATOS MENSUALES'!F340</f>
        <v>7.035897017566673</v>
      </c>
      <c r="M45" s="1">
        <f>'DATOS MENSUALES'!F341</f>
        <v>6.476517599999998</v>
      </c>
      <c r="N45" s="1">
        <f t="shared" si="12"/>
        <v>203.22615865494924</v>
      </c>
      <c r="O45" s="10"/>
      <c r="P45" s="60">
        <f t="shared" si="13"/>
        <v>-17.31352843081109</v>
      </c>
      <c r="Q45" s="60">
        <f t="shared" si="14"/>
        <v>28190.905259119718</v>
      </c>
      <c r="R45" s="60">
        <f t="shared" si="15"/>
        <v>-493.0608014932978</v>
      </c>
      <c r="S45" s="60">
        <f t="shared" si="16"/>
        <v>-6179.35251115133</v>
      </c>
      <c r="T45" s="60">
        <f t="shared" si="17"/>
        <v>188.5690289808195</v>
      </c>
      <c r="U45" s="60">
        <f t="shared" si="18"/>
        <v>-832.0202050763003</v>
      </c>
      <c r="V45" s="60">
        <f t="shared" si="19"/>
        <v>302.5529763452932</v>
      </c>
      <c r="W45" s="60">
        <f t="shared" si="20"/>
        <v>115.27894039661838</v>
      </c>
      <c r="X45" s="60">
        <f t="shared" si="21"/>
        <v>-50.235828735273245</v>
      </c>
      <c r="Y45" s="60">
        <f t="shared" si="22"/>
        <v>0.004184315447783031</v>
      </c>
      <c r="Z45" s="60">
        <f t="shared" si="23"/>
        <v>14.08568761421149</v>
      </c>
      <c r="AA45" s="60">
        <f t="shared" si="24"/>
        <v>8.116766021071182</v>
      </c>
      <c r="AB45" s="60">
        <f t="shared" si="25"/>
        <v>1125.6294322636645</v>
      </c>
    </row>
    <row r="46" spans="1:28" ht="12.75">
      <c r="A46" s="12" t="s">
        <v>56</v>
      </c>
      <c r="B46" s="1">
        <f>'DATOS MENSUALES'!F342</f>
        <v>2.1683693000000015</v>
      </c>
      <c r="C46" s="1">
        <f>'DATOS MENSUALES'!F343</f>
        <v>5.8774515264263245</v>
      </c>
      <c r="D46" s="1">
        <f>'DATOS MENSUALES'!F344</f>
        <v>23.781946000000016</v>
      </c>
      <c r="E46" s="1">
        <f>'DATOS MENSUALES'!F345</f>
        <v>32.03977746711834</v>
      </c>
      <c r="F46" s="1">
        <f>'DATOS MENSUALES'!F346</f>
        <v>15.629968965159796</v>
      </c>
      <c r="G46" s="1">
        <f>'DATOS MENSUALES'!F347</f>
        <v>125.79074421343222</v>
      </c>
      <c r="H46" s="1">
        <f>'DATOS MENSUALES'!F348</f>
        <v>56.29495837049105</v>
      </c>
      <c r="I46" s="1">
        <f>'DATOS MENSUALES'!F349</f>
        <v>61.60184540632679</v>
      </c>
      <c r="J46" s="1">
        <f>'DATOS MENSUALES'!F350</f>
        <v>18.737176399999985</v>
      </c>
      <c r="K46" s="1">
        <f>'DATOS MENSUALES'!F351</f>
        <v>9.010279182901403</v>
      </c>
      <c r="L46" s="1">
        <f>'DATOS MENSUALES'!F352</f>
        <v>6.119566987120709</v>
      </c>
      <c r="M46" s="1">
        <f>'DATOS MENSUALES'!F353</f>
        <v>10.847767422190145</v>
      </c>
      <c r="N46" s="1">
        <f t="shared" si="12"/>
        <v>367.8998512411668</v>
      </c>
      <c r="O46" s="10"/>
      <c r="P46" s="60">
        <f t="shared" si="13"/>
        <v>-97.31358375440084</v>
      </c>
      <c r="Q46" s="60">
        <f t="shared" si="14"/>
        <v>-514.5089199742087</v>
      </c>
      <c r="R46" s="60">
        <f t="shared" si="15"/>
        <v>16.207131987564864</v>
      </c>
      <c r="S46" s="60">
        <f t="shared" si="16"/>
        <v>173.47483964163857</v>
      </c>
      <c r="T46" s="60">
        <f t="shared" si="17"/>
        <v>-711.3236090523847</v>
      </c>
      <c r="U46" s="60">
        <f t="shared" si="18"/>
        <v>929540.7938320303</v>
      </c>
      <c r="V46" s="60">
        <f t="shared" si="19"/>
        <v>29947.868901349746</v>
      </c>
      <c r="W46" s="60">
        <f t="shared" si="20"/>
        <v>71063.55799236584</v>
      </c>
      <c r="X46" s="60">
        <f t="shared" si="21"/>
        <v>437.8771435889876</v>
      </c>
      <c r="Y46" s="60">
        <f t="shared" si="22"/>
        <v>26.07926800806788</v>
      </c>
      <c r="Z46" s="60">
        <f t="shared" si="23"/>
        <v>3.366363078468661</v>
      </c>
      <c r="AA46" s="60">
        <f t="shared" si="24"/>
        <v>259.80806459285475</v>
      </c>
      <c r="AB46" s="60">
        <f t="shared" si="25"/>
        <v>5366365.222708367</v>
      </c>
    </row>
    <row r="47" spans="1:28" ht="12.75">
      <c r="A47" s="12" t="s">
        <v>57</v>
      </c>
      <c r="B47" s="1">
        <f>'DATOS MENSUALES'!F354</f>
        <v>4.9600325000000005</v>
      </c>
      <c r="C47" s="1">
        <f>'DATOS MENSUALES'!F355</f>
        <v>10.837605900000003</v>
      </c>
      <c r="D47" s="1">
        <f>'DATOS MENSUALES'!F356</f>
        <v>11.684064399999986</v>
      </c>
      <c r="E47" s="1">
        <f>'DATOS MENSUALES'!F357</f>
        <v>97.93937620007641</v>
      </c>
      <c r="F47" s="1">
        <f>'DATOS MENSUALES'!F358</f>
        <v>25.356477055569922</v>
      </c>
      <c r="G47" s="1">
        <f>'DATOS MENSUALES'!F359</f>
        <v>19.38751746199667</v>
      </c>
      <c r="H47" s="1">
        <f>'DATOS MENSUALES'!F360</f>
        <v>18.99914056375274</v>
      </c>
      <c r="I47" s="1">
        <f>'DATOS MENSUALES'!F361</f>
        <v>20.57101410000001</v>
      </c>
      <c r="J47" s="1">
        <f>'DATOS MENSUALES'!F362</f>
        <v>10.0078315378002</v>
      </c>
      <c r="K47" s="1">
        <f>'DATOS MENSUALES'!F363</f>
        <v>5.761056811927764</v>
      </c>
      <c r="L47" s="1">
        <f>'DATOS MENSUALES'!F364</f>
        <v>6.436241400000003</v>
      </c>
      <c r="M47" s="1">
        <f>'DATOS MENSUALES'!F365</f>
        <v>3.101337492409635</v>
      </c>
      <c r="N47" s="1">
        <f t="shared" si="12"/>
        <v>235.04169542353338</v>
      </c>
      <c r="O47" s="10"/>
      <c r="P47" s="60">
        <f t="shared" si="13"/>
        <v>-5.909945774956786</v>
      </c>
      <c r="Q47" s="60">
        <f t="shared" si="14"/>
        <v>-28.453399741438137</v>
      </c>
      <c r="R47" s="60">
        <f t="shared" si="15"/>
        <v>-875.7017935605818</v>
      </c>
      <c r="S47" s="60">
        <f t="shared" si="16"/>
        <v>365169.36053083796</v>
      </c>
      <c r="T47" s="60">
        <f t="shared" si="17"/>
        <v>0.5117052006043906</v>
      </c>
      <c r="U47" s="60">
        <f t="shared" si="18"/>
        <v>-683.6335242600741</v>
      </c>
      <c r="V47" s="60">
        <f t="shared" si="19"/>
        <v>-243.1460422676117</v>
      </c>
      <c r="W47" s="60">
        <f t="shared" si="20"/>
        <v>0.05918151738069983</v>
      </c>
      <c r="X47" s="60">
        <f t="shared" si="21"/>
        <v>-1.4648100779953717</v>
      </c>
      <c r="Y47" s="60">
        <f t="shared" si="22"/>
        <v>-0.022838306055491503</v>
      </c>
      <c r="Z47" s="60">
        <f t="shared" si="23"/>
        <v>5.982910778660091</v>
      </c>
      <c r="AA47" s="60">
        <f t="shared" si="24"/>
        <v>-2.5460787829151554</v>
      </c>
      <c r="AB47" s="60">
        <f t="shared" si="25"/>
        <v>75247.0939275233</v>
      </c>
    </row>
    <row r="48" spans="1:28" ht="12.75">
      <c r="A48" s="12" t="s">
        <v>58</v>
      </c>
      <c r="B48" s="1">
        <f>'DATOS MENSUALES'!F366</f>
        <v>2.1029508104145003</v>
      </c>
      <c r="C48" s="1">
        <f>'DATOS MENSUALES'!F367</f>
        <v>7.896627187951026</v>
      </c>
      <c r="D48" s="1">
        <f>'DATOS MENSUALES'!F368</f>
        <v>4.053134600000001</v>
      </c>
      <c r="E48" s="1">
        <f>'DATOS MENSUALES'!F369</f>
        <v>9.961080600000004</v>
      </c>
      <c r="F48" s="1">
        <f>'DATOS MENSUALES'!F370</f>
        <v>8.544556800000004</v>
      </c>
      <c r="G48" s="1">
        <f>'DATOS MENSUALES'!F371</f>
        <v>14.440200299999997</v>
      </c>
      <c r="H48" s="1">
        <f>'DATOS MENSUALES'!F372</f>
        <v>39.083051810501125</v>
      </c>
      <c r="I48" s="1">
        <f>'DATOS MENSUALES'!F373</f>
        <v>55.29382757871881</v>
      </c>
      <c r="J48" s="1">
        <f>'DATOS MENSUALES'!F374</f>
        <v>29.44936312927206</v>
      </c>
      <c r="K48" s="1">
        <f>'DATOS MENSUALES'!F375</f>
        <v>7.010508086778844</v>
      </c>
      <c r="L48" s="1">
        <f>'DATOS MENSUALES'!F376</f>
        <v>6.944182399999997</v>
      </c>
      <c r="M48" s="1">
        <f>'DATOS MENSUALES'!F377</f>
        <v>5.597513500000001</v>
      </c>
      <c r="N48" s="1">
        <f t="shared" si="12"/>
        <v>190.37699680363636</v>
      </c>
      <c r="O48" s="10"/>
      <c r="P48" s="60">
        <f t="shared" si="13"/>
        <v>-101.52504548427837</v>
      </c>
      <c r="Q48" s="60">
        <f t="shared" si="14"/>
        <v>-215.33867319350784</v>
      </c>
      <c r="R48" s="60">
        <f t="shared" si="15"/>
        <v>-5086.79929071614</v>
      </c>
      <c r="S48" s="60">
        <f t="shared" si="16"/>
        <v>-4493.390203756734</v>
      </c>
      <c r="T48" s="60">
        <f t="shared" si="17"/>
        <v>-4105.279697744852</v>
      </c>
      <c r="U48" s="60">
        <f t="shared" si="18"/>
        <v>-2603.361095388671</v>
      </c>
      <c r="V48" s="60">
        <f t="shared" si="19"/>
        <v>2652.376164578543</v>
      </c>
      <c r="W48" s="60">
        <f t="shared" si="20"/>
        <v>43289.81201764126</v>
      </c>
      <c r="X48" s="60">
        <f t="shared" si="21"/>
        <v>6134.356068028429</v>
      </c>
      <c r="Y48" s="60">
        <f t="shared" si="22"/>
        <v>0.9006802521028378</v>
      </c>
      <c r="Z48" s="60">
        <f t="shared" si="23"/>
        <v>12.54109273087502</v>
      </c>
      <c r="AA48" s="60">
        <f t="shared" si="24"/>
        <v>1.4455012984049898</v>
      </c>
      <c r="AB48" s="60">
        <f t="shared" si="25"/>
        <v>-14.648637937390836</v>
      </c>
    </row>
    <row r="49" spans="1:28" ht="12.75">
      <c r="A49" s="12" t="s">
        <v>59</v>
      </c>
      <c r="B49" s="1">
        <f>'DATOS MENSUALES'!F378</f>
        <v>4.164746818376783</v>
      </c>
      <c r="C49" s="1">
        <f>'DATOS MENSUALES'!F379</f>
        <v>2.9901210000000007</v>
      </c>
      <c r="D49" s="1">
        <f>'DATOS MENSUALES'!F380</f>
        <v>7.450199</v>
      </c>
      <c r="E49" s="1">
        <f>'DATOS MENSUALES'!F381</f>
        <v>6.98559624384112</v>
      </c>
      <c r="F49" s="1">
        <f>'DATOS MENSUALES'!F382</f>
        <v>80.17552463528845</v>
      </c>
      <c r="G49" s="1">
        <f>'DATOS MENSUALES'!F383</f>
        <v>55.55153169879925</v>
      </c>
      <c r="H49" s="1">
        <f>'DATOS MENSUALES'!F384</f>
        <v>31.1281936</v>
      </c>
      <c r="I49" s="1">
        <f>'DATOS MENSUALES'!F385</f>
        <v>30.258934920284574</v>
      </c>
      <c r="J49" s="1">
        <f>'DATOS MENSUALES'!F386</f>
        <v>20.020957</v>
      </c>
      <c r="K49" s="1">
        <f>'DATOS MENSUALES'!F387</f>
        <v>11.72717837281386</v>
      </c>
      <c r="L49" s="1">
        <f>'DATOS MENSUALES'!F388</f>
        <v>5.795662999999996</v>
      </c>
      <c r="M49" s="1">
        <f>'DATOS MENSUALES'!F389</f>
        <v>14.130811356258157</v>
      </c>
      <c r="N49" s="1">
        <f t="shared" si="12"/>
        <v>270.3794576456622</v>
      </c>
      <c r="O49" s="10"/>
      <c r="P49" s="60">
        <f t="shared" si="13"/>
        <v>-17.642385449311217</v>
      </c>
      <c r="Q49" s="60">
        <f t="shared" si="14"/>
        <v>-1295.1632117988179</v>
      </c>
      <c r="R49" s="60">
        <f t="shared" si="15"/>
        <v>-2628.6877828431643</v>
      </c>
      <c r="S49" s="60">
        <f t="shared" si="16"/>
        <v>-7388.706561070093</v>
      </c>
      <c r="T49" s="60">
        <f t="shared" si="17"/>
        <v>172054.90010155767</v>
      </c>
      <c r="U49" s="60">
        <f t="shared" si="18"/>
        <v>20469.00914517927</v>
      </c>
      <c r="V49" s="60">
        <f t="shared" si="19"/>
        <v>204.0817642044805</v>
      </c>
      <c r="W49" s="60">
        <f t="shared" si="20"/>
        <v>1023.4669967944003</v>
      </c>
      <c r="X49" s="60">
        <f t="shared" si="21"/>
        <v>699.6201774605587</v>
      </c>
      <c r="Y49" s="60">
        <f t="shared" si="22"/>
        <v>183.48309647221154</v>
      </c>
      <c r="Z49" s="60">
        <f t="shared" si="23"/>
        <v>1.6214698052270282</v>
      </c>
      <c r="AA49" s="60">
        <f t="shared" si="24"/>
        <v>902.5425860244142</v>
      </c>
      <c r="AB49" s="60">
        <f t="shared" si="25"/>
        <v>466487.97228958557</v>
      </c>
    </row>
    <row r="50" spans="1:28" ht="12.75">
      <c r="A50" s="12" t="s">
        <v>60</v>
      </c>
      <c r="B50" s="1">
        <f>'DATOS MENSUALES'!F390</f>
        <v>12.0418472</v>
      </c>
      <c r="C50" s="1">
        <f>'DATOS MENSUALES'!F391</f>
        <v>27.21043459999999</v>
      </c>
      <c r="D50" s="1">
        <f>'DATOS MENSUALES'!F392</f>
        <v>37.01361270913742</v>
      </c>
      <c r="E50" s="1">
        <f>'DATOS MENSUALES'!F393</f>
        <v>28.480274464698716</v>
      </c>
      <c r="F50" s="1">
        <f>'DATOS MENSUALES'!F394</f>
        <v>16.597977365764493</v>
      </c>
      <c r="G50" s="1">
        <f>'DATOS MENSUALES'!F395</f>
        <v>13.340714299999998</v>
      </c>
      <c r="H50" s="1">
        <f>'DATOS MENSUALES'!F396</f>
        <v>15.626766719054196</v>
      </c>
      <c r="I50" s="1">
        <f>'DATOS MENSUALES'!F397</f>
        <v>23.61686749214648</v>
      </c>
      <c r="J50" s="1">
        <f>'DATOS MENSUALES'!F398</f>
        <v>17.73944073164564</v>
      </c>
      <c r="K50" s="1">
        <f>'DATOS MENSUALES'!F399</f>
        <v>8.426686033979045</v>
      </c>
      <c r="L50" s="1">
        <f>'DATOS MENSUALES'!F400</f>
        <v>9.170281556468144</v>
      </c>
      <c r="M50" s="1">
        <f>'DATOS MENSUALES'!F401</f>
        <v>8.19856000000001</v>
      </c>
      <c r="N50" s="1">
        <f t="shared" si="12"/>
        <v>217.4634631728941</v>
      </c>
      <c r="O50" s="10"/>
      <c r="P50" s="60">
        <f t="shared" si="13"/>
        <v>146.68261321042422</v>
      </c>
      <c r="Q50" s="60">
        <f t="shared" si="14"/>
        <v>2363.232871725008</v>
      </c>
      <c r="R50" s="60">
        <f t="shared" si="15"/>
        <v>3916.1718407911085</v>
      </c>
      <c r="S50" s="60">
        <f t="shared" si="16"/>
        <v>8.21361282592942</v>
      </c>
      <c r="T50" s="60">
        <f t="shared" si="17"/>
        <v>-504.10238462611073</v>
      </c>
      <c r="U50" s="60">
        <f t="shared" si="18"/>
        <v>-3278.79463905412</v>
      </c>
      <c r="V50" s="60">
        <f t="shared" si="19"/>
        <v>-888.577759140496</v>
      </c>
      <c r="W50" s="60">
        <f t="shared" si="20"/>
        <v>40.54987558599674</v>
      </c>
      <c r="X50" s="60">
        <f t="shared" si="21"/>
        <v>286.962832151735</v>
      </c>
      <c r="Y50" s="60">
        <f t="shared" si="22"/>
        <v>13.513763933810322</v>
      </c>
      <c r="Z50" s="60">
        <f t="shared" si="23"/>
        <v>94.16122232864006</v>
      </c>
      <c r="AA50" s="60">
        <f t="shared" si="24"/>
        <v>51.967188855922046</v>
      </c>
      <c r="AB50" s="60">
        <f t="shared" si="25"/>
        <v>14959.059423435207</v>
      </c>
    </row>
    <row r="51" spans="1:28" ht="12.75">
      <c r="A51" s="12" t="s">
        <v>61</v>
      </c>
      <c r="B51" s="1">
        <f>'DATOS MENSUALES'!F402</f>
        <v>6.865424364826962</v>
      </c>
      <c r="C51" s="1">
        <f>'DATOS MENSUALES'!F403</f>
        <v>5.735042000000001</v>
      </c>
      <c r="D51" s="1">
        <f>'DATOS MENSUALES'!F404</f>
        <v>5.4837190249009415</v>
      </c>
      <c r="E51" s="1">
        <f>'DATOS MENSUALES'!F405</f>
        <v>29.704308799999993</v>
      </c>
      <c r="F51" s="1">
        <f>'DATOS MENSUALES'!F406</f>
        <v>24.766127800000003</v>
      </c>
      <c r="G51" s="1">
        <f>'DATOS MENSUALES'!F407</f>
        <v>25.631349290198667</v>
      </c>
      <c r="H51" s="1">
        <f>'DATOS MENSUALES'!F408</f>
        <v>21.0001560515694</v>
      </c>
      <c r="I51" s="1">
        <f>'DATOS MENSUALES'!F409</f>
        <v>19.00535716827048</v>
      </c>
      <c r="J51" s="1">
        <f>'DATOS MENSUALES'!F410</f>
        <v>18.691211235569412</v>
      </c>
      <c r="K51" s="1">
        <f>'DATOS MENSUALES'!F411</f>
        <v>11.256039247054993</v>
      </c>
      <c r="L51" s="1">
        <f>'DATOS MENSUALES'!F412</f>
        <v>7.49694268184697</v>
      </c>
      <c r="M51" s="1">
        <f>'DATOS MENSUALES'!F413</f>
        <v>4.6053240108044085</v>
      </c>
      <c r="N51" s="1">
        <f t="shared" si="12"/>
        <v>180.2410016750422</v>
      </c>
      <c r="O51" s="10"/>
      <c r="P51" s="60">
        <f t="shared" si="13"/>
        <v>0.000924244242067115</v>
      </c>
      <c r="Q51" s="60">
        <f t="shared" si="14"/>
        <v>-542.4312130090661</v>
      </c>
      <c r="R51" s="60">
        <f t="shared" si="15"/>
        <v>-3920.065178875327</v>
      </c>
      <c r="S51" s="60">
        <f t="shared" si="16"/>
        <v>34.06513646719846</v>
      </c>
      <c r="T51" s="60">
        <f t="shared" si="17"/>
        <v>0.009194635225824548</v>
      </c>
      <c r="U51" s="60">
        <f t="shared" si="18"/>
        <v>-16.884841137809243</v>
      </c>
      <c r="V51" s="60">
        <f t="shared" si="19"/>
        <v>-76.2512305281754</v>
      </c>
      <c r="W51" s="60">
        <f t="shared" si="20"/>
        <v>-1.6262074503489017</v>
      </c>
      <c r="X51" s="60">
        <f t="shared" si="21"/>
        <v>429.97363173361526</v>
      </c>
      <c r="Y51" s="60">
        <f t="shared" si="22"/>
        <v>141.52369473461727</v>
      </c>
      <c r="Z51" s="60">
        <f t="shared" si="23"/>
        <v>23.790836229208818</v>
      </c>
      <c r="AA51" s="60">
        <f t="shared" si="24"/>
        <v>0.0026561634033391113</v>
      </c>
      <c r="AB51" s="60">
        <f t="shared" si="25"/>
        <v>-1992.1944797104682</v>
      </c>
    </row>
    <row r="52" spans="1:28" ht="12.75">
      <c r="A52" s="12" t="s">
        <v>62</v>
      </c>
      <c r="B52" s="1">
        <f>'DATOS MENSUALES'!F414</f>
        <v>2.8056021932003445</v>
      </c>
      <c r="C52" s="1">
        <f>'DATOS MENSUALES'!F415</f>
        <v>7.617459015695229</v>
      </c>
      <c r="D52" s="1">
        <f>'DATOS MENSUALES'!F416</f>
        <v>5.527135000000002</v>
      </c>
      <c r="E52" s="1">
        <f>'DATOS MENSUALES'!F417</f>
        <v>11.456432559454113</v>
      </c>
      <c r="F52" s="1">
        <f>'DATOS MENSUALES'!F418</f>
        <v>14.766530105559527</v>
      </c>
      <c r="G52" s="1">
        <f>'DATOS MENSUALES'!F419</f>
        <v>15.326300232504238</v>
      </c>
      <c r="H52" s="1">
        <f>'DATOS MENSUALES'!F420</f>
        <v>35.176063698914845</v>
      </c>
      <c r="I52" s="1">
        <f>'DATOS MENSUALES'!F421</f>
        <v>20.200164399999995</v>
      </c>
      <c r="J52" s="1">
        <f>'DATOS MENSUALES'!F422</f>
        <v>12.488262628104724</v>
      </c>
      <c r="K52" s="1">
        <f>'DATOS MENSUALES'!F423</f>
        <v>6.035004213614571</v>
      </c>
      <c r="L52" s="1">
        <f>'DATOS MENSUALES'!F424</f>
        <v>6.718559983326215</v>
      </c>
      <c r="M52" s="1">
        <f>'DATOS MENSUALES'!F425</f>
        <v>5.402534010724183</v>
      </c>
      <c r="N52" s="1">
        <f t="shared" si="12"/>
        <v>143.520048041098</v>
      </c>
      <c r="O52" s="10"/>
      <c r="P52" s="60">
        <f t="shared" si="13"/>
        <v>-62.21276935247239</v>
      </c>
      <c r="Q52" s="60">
        <f t="shared" si="14"/>
        <v>-246.8504153100908</v>
      </c>
      <c r="R52" s="60">
        <f t="shared" si="15"/>
        <v>-3887.7725579790254</v>
      </c>
      <c r="S52" s="60">
        <f t="shared" si="16"/>
        <v>-3379.1846805024775</v>
      </c>
      <c r="T52" s="60">
        <f t="shared" si="17"/>
        <v>-938.3426422852032</v>
      </c>
      <c r="U52" s="60">
        <f t="shared" si="18"/>
        <v>-2132.001078675799</v>
      </c>
      <c r="V52" s="60">
        <f t="shared" si="19"/>
        <v>980.7513787104724</v>
      </c>
      <c r="W52" s="60">
        <f t="shared" si="20"/>
        <v>6.696516129530958E-06</v>
      </c>
      <c r="X52" s="60">
        <f t="shared" si="21"/>
        <v>2.4317247219253515</v>
      </c>
      <c r="Y52" s="60">
        <f t="shared" si="22"/>
        <v>-9.329469712952882E-07</v>
      </c>
      <c r="Z52" s="60">
        <f t="shared" si="23"/>
        <v>9.230767470459927</v>
      </c>
      <c r="AA52" s="60">
        <f t="shared" si="24"/>
        <v>0.8192374944593632</v>
      </c>
      <c r="AB52" s="60">
        <f t="shared" si="25"/>
        <v>-119850.51812290575</v>
      </c>
    </row>
    <row r="53" spans="1:28" ht="12.75">
      <c r="A53" s="12" t="s">
        <v>63</v>
      </c>
      <c r="B53" s="1">
        <f>'DATOS MENSUALES'!F426</f>
        <v>3.7757482085160023</v>
      </c>
      <c r="C53" s="1">
        <f>'DATOS MENSUALES'!F427</f>
        <v>5.398936823550621</v>
      </c>
      <c r="D53" s="1">
        <f>'DATOS MENSUALES'!F428</f>
        <v>7.35337781959978</v>
      </c>
      <c r="E53" s="1">
        <f>'DATOS MENSUALES'!F429</f>
        <v>3.7610584087244505</v>
      </c>
      <c r="F53" s="1">
        <f>'DATOS MENSUALES'!F430</f>
        <v>4.782662799999999</v>
      </c>
      <c r="G53" s="1">
        <f>'DATOS MENSUALES'!F431</f>
        <v>4.251407969612689</v>
      </c>
      <c r="H53" s="1">
        <f>'DATOS MENSUALES'!F432</f>
        <v>6.917126363421386</v>
      </c>
      <c r="I53" s="1">
        <f>'DATOS MENSUALES'!F433</f>
        <v>5.015809211028198</v>
      </c>
      <c r="J53" s="1">
        <f>'DATOS MENSUALES'!F434</f>
        <v>5.023387487693331</v>
      </c>
      <c r="K53" s="1">
        <f>'DATOS MENSUALES'!F435</f>
        <v>4.760786889424394</v>
      </c>
      <c r="L53" s="1">
        <f>'DATOS MENSUALES'!F436</f>
        <v>4.3882672</v>
      </c>
      <c r="M53" s="1">
        <f>'DATOS MENSUALES'!F437</f>
        <v>3.2262248999999987</v>
      </c>
      <c r="N53" s="1">
        <f t="shared" si="12"/>
        <v>58.65479408157085</v>
      </c>
      <c r="O53" s="10"/>
      <c r="P53" s="60">
        <f t="shared" si="13"/>
        <v>-26.79177201841334</v>
      </c>
      <c r="Q53" s="60">
        <f t="shared" si="14"/>
        <v>-612.2975990234136</v>
      </c>
      <c r="R53" s="60">
        <f t="shared" si="15"/>
        <v>-2684.401335651233</v>
      </c>
      <c r="S53" s="60">
        <f t="shared" si="16"/>
        <v>-11699.51191056634</v>
      </c>
      <c r="T53" s="60">
        <f t="shared" si="17"/>
        <v>-7731.815276183446</v>
      </c>
      <c r="U53" s="60">
        <f t="shared" si="18"/>
        <v>-13729.872138767032</v>
      </c>
      <c r="V53" s="60">
        <f t="shared" si="19"/>
        <v>-6152.142732473828</v>
      </c>
      <c r="W53" s="60">
        <f t="shared" si="20"/>
        <v>-3487.954024538778</v>
      </c>
      <c r="X53" s="60">
        <f t="shared" si="21"/>
        <v>-229.2361781074321</v>
      </c>
      <c r="Y53" s="60">
        <f t="shared" si="22"/>
        <v>-2.1168180370413485</v>
      </c>
      <c r="Z53" s="60">
        <f t="shared" si="23"/>
        <v>-0.012581124911794824</v>
      </c>
      <c r="AA53" s="60">
        <f t="shared" si="24"/>
        <v>-1.9094353110736253</v>
      </c>
      <c r="AB53" s="60">
        <f t="shared" si="25"/>
        <v>-2415219.5108901937</v>
      </c>
    </row>
    <row r="54" spans="1:28" ht="12.75">
      <c r="A54" s="12" t="s">
        <v>64</v>
      </c>
      <c r="B54" s="1">
        <f>'DATOS MENSUALES'!F438</f>
        <v>7.661849000000004</v>
      </c>
      <c r="C54" s="1">
        <f>'DATOS MENSUALES'!F439</f>
        <v>16.222137899999986</v>
      </c>
      <c r="D54" s="1">
        <f>'DATOS MENSUALES'!F440</f>
        <v>36.80341596265999</v>
      </c>
      <c r="E54" s="1">
        <f>'DATOS MENSUALES'!F441</f>
        <v>26.258659199999993</v>
      </c>
      <c r="F54" s="1">
        <f>'DATOS MENSUALES'!F442</f>
        <v>45.56341908997581</v>
      </c>
      <c r="G54" s="1">
        <f>'DATOS MENSUALES'!F443</f>
        <v>26.0095488</v>
      </c>
      <c r="H54" s="1">
        <f>'DATOS MENSUALES'!F444</f>
        <v>18.257884955485366</v>
      </c>
      <c r="I54" s="1">
        <f>'DATOS MENSUALES'!F445</f>
        <v>15.785476041464598</v>
      </c>
      <c r="J54" s="1">
        <f>'DATOS MENSUALES'!F446</f>
        <v>20.544953999999997</v>
      </c>
      <c r="K54" s="1">
        <f>'DATOS MENSUALES'!F447</f>
        <v>6.651558000000001</v>
      </c>
      <c r="L54" s="1">
        <f>'DATOS MENSUALES'!F448</f>
        <v>7.299211771801957</v>
      </c>
      <c r="M54" s="1">
        <f>'DATOS MENSUALES'!F449</f>
        <v>3.4293347</v>
      </c>
      <c r="N54" s="1">
        <f t="shared" si="12"/>
        <v>230.48744942138768</v>
      </c>
      <c r="O54" s="10"/>
      <c r="P54" s="60">
        <f t="shared" si="13"/>
        <v>0.7141162822103665</v>
      </c>
      <c r="Q54" s="60">
        <f t="shared" si="14"/>
        <v>12.676072000979401</v>
      </c>
      <c r="R54" s="60">
        <f t="shared" si="15"/>
        <v>3761.580896225418</v>
      </c>
      <c r="S54" s="60">
        <f t="shared" si="16"/>
        <v>-0.008485959750963034</v>
      </c>
      <c r="T54" s="60">
        <f t="shared" si="17"/>
        <v>9269.98404086772</v>
      </c>
      <c r="U54" s="60">
        <f t="shared" si="18"/>
        <v>-10.464126327938645</v>
      </c>
      <c r="V54" s="60">
        <f t="shared" si="19"/>
        <v>-340.4715104733332</v>
      </c>
      <c r="W54" s="60">
        <f t="shared" si="20"/>
        <v>-84.94259181480459</v>
      </c>
      <c r="X54" s="60">
        <f t="shared" si="21"/>
        <v>830.9633325453011</v>
      </c>
      <c r="Y54" s="60">
        <f t="shared" si="22"/>
        <v>0.22340820180852564</v>
      </c>
      <c r="Z54" s="60">
        <f t="shared" si="23"/>
        <v>19.213605474254113</v>
      </c>
      <c r="AA54" s="60">
        <f t="shared" si="24"/>
        <v>-1.1167694157160906</v>
      </c>
      <c r="AB54" s="60">
        <f t="shared" si="25"/>
        <v>53427.78723832634</v>
      </c>
    </row>
    <row r="55" spans="1:28" ht="12.75">
      <c r="A55" s="12" t="s">
        <v>65</v>
      </c>
      <c r="B55" s="1">
        <f>'DATOS MENSUALES'!F450</f>
        <v>11.911601099999999</v>
      </c>
      <c r="C55" s="1">
        <f>'DATOS MENSUALES'!F451</f>
        <v>3.861797490530058</v>
      </c>
      <c r="D55" s="1">
        <f>'DATOS MENSUALES'!F452</f>
        <v>28.029216680005533</v>
      </c>
      <c r="E55" s="1">
        <f>'DATOS MENSUALES'!F453</f>
        <v>21.046384653729675</v>
      </c>
      <c r="F55" s="1">
        <f>'DATOS MENSUALES'!F454</f>
        <v>101.97496820967511</v>
      </c>
      <c r="G55" s="1">
        <f>'DATOS MENSUALES'!F455</f>
        <v>53.71115935108139</v>
      </c>
      <c r="H55" s="1">
        <f>'DATOS MENSUALES'!F456</f>
        <v>33.93025897200078</v>
      </c>
      <c r="I55" s="1">
        <f>'DATOS MENSUALES'!F457</f>
        <v>40.671845999999995</v>
      </c>
      <c r="J55" s="1">
        <f>'DATOS MENSUALES'!F458</f>
        <v>14.428680971719473</v>
      </c>
      <c r="K55" s="1">
        <f>'DATOS MENSUALES'!F459</f>
        <v>6.326455178224252</v>
      </c>
      <c r="L55" s="1">
        <f>'DATOS MENSUALES'!F460</f>
        <v>4.474783582544587</v>
      </c>
      <c r="M55" s="1">
        <f>'DATOS MENSUALES'!F461</f>
        <v>4.719305711082434</v>
      </c>
      <c r="N55" s="1">
        <f t="shared" si="12"/>
        <v>325.0864579005933</v>
      </c>
      <c r="O55" s="10"/>
      <c r="P55" s="60">
        <f t="shared" si="13"/>
        <v>136.0810810626932</v>
      </c>
      <c r="Q55" s="60">
        <f t="shared" si="14"/>
        <v>-1008.6347467355184</v>
      </c>
      <c r="R55" s="60">
        <f t="shared" si="15"/>
        <v>311.38174524402643</v>
      </c>
      <c r="S55" s="60">
        <f t="shared" si="16"/>
        <v>-158.8893807922438</v>
      </c>
      <c r="T55" s="60">
        <f t="shared" si="17"/>
        <v>464014.4702684996</v>
      </c>
      <c r="U55" s="60">
        <f t="shared" si="18"/>
        <v>16609.379384434058</v>
      </c>
      <c r="V55" s="60">
        <f t="shared" si="19"/>
        <v>656.148159626727</v>
      </c>
      <c r="W55" s="60">
        <f t="shared" si="20"/>
        <v>8603.19167577885</v>
      </c>
      <c r="X55" s="60">
        <f t="shared" si="21"/>
        <v>35.45428181892847</v>
      </c>
      <c r="Y55" s="60">
        <f t="shared" si="22"/>
        <v>0.02234943187202515</v>
      </c>
      <c r="Z55" s="60">
        <f t="shared" si="23"/>
        <v>-0.003116233125653088</v>
      </c>
      <c r="AA55" s="60">
        <f t="shared" si="24"/>
        <v>0.016093031587800913</v>
      </c>
      <c r="AB55" s="60">
        <f t="shared" si="25"/>
        <v>2313724.9790546396</v>
      </c>
    </row>
    <row r="56" spans="1:28" ht="12.75">
      <c r="A56" s="12" t="s">
        <v>66</v>
      </c>
      <c r="B56" s="1">
        <f>'DATOS MENSUALES'!F462</f>
        <v>2.69550079369265</v>
      </c>
      <c r="C56" s="1">
        <f>'DATOS MENSUALES'!F463</f>
        <v>1.9400904951734834</v>
      </c>
      <c r="D56" s="1">
        <f>'DATOS MENSUALES'!F464</f>
        <v>47.58384267670231</v>
      </c>
      <c r="E56" s="1">
        <f>'DATOS MENSUALES'!F465</f>
        <v>98.75750688952941</v>
      </c>
      <c r="F56" s="1">
        <f>'DATOS MENSUALES'!F466</f>
        <v>81.88160680584872</v>
      </c>
      <c r="G56" s="1">
        <f>'DATOS MENSUALES'!F467</f>
        <v>50.95099170000002</v>
      </c>
      <c r="H56" s="1">
        <f>'DATOS MENSUALES'!F468</f>
        <v>43.62511000000004</v>
      </c>
      <c r="I56" s="1">
        <f>'DATOS MENSUALES'!F469</f>
        <v>27.20964369676687</v>
      </c>
      <c r="J56" s="1">
        <f>'DATOS MENSUALES'!F470</f>
        <v>13.530818144650954</v>
      </c>
      <c r="K56" s="1">
        <f>'DATOS MENSUALES'!F471</f>
        <v>8.108368047879974</v>
      </c>
      <c r="L56" s="1">
        <f>'DATOS MENSUALES'!F472</f>
        <v>4.273880808688754</v>
      </c>
      <c r="M56" s="1">
        <f>'DATOS MENSUALES'!F473</f>
        <v>5.8647799882441225</v>
      </c>
      <c r="N56" s="1">
        <f t="shared" si="12"/>
        <v>386.4221400471773</v>
      </c>
      <c r="O56" s="10"/>
      <c r="P56" s="60">
        <f t="shared" si="13"/>
        <v>-67.54422014226095</v>
      </c>
      <c r="Q56" s="60">
        <f t="shared" si="14"/>
        <v>-1706.6642584029482</v>
      </c>
      <c r="R56" s="60">
        <f t="shared" si="15"/>
        <v>18259.10730820413</v>
      </c>
      <c r="S56" s="60">
        <f t="shared" si="16"/>
        <v>377852.7401785117</v>
      </c>
      <c r="T56" s="60">
        <f t="shared" si="17"/>
        <v>188378.63636910767</v>
      </c>
      <c r="U56" s="60">
        <f t="shared" si="18"/>
        <v>11781.038264107501</v>
      </c>
      <c r="V56" s="60">
        <f t="shared" si="19"/>
        <v>6213.741865751403</v>
      </c>
      <c r="W56" s="60">
        <f t="shared" si="20"/>
        <v>347.18110034424654</v>
      </c>
      <c r="X56" s="60">
        <f t="shared" si="21"/>
        <v>13.605616698901489</v>
      </c>
      <c r="Y56" s="60">
        <f t="shared" si="22"/>
        <v>8.787631650460375</v>
      </c>
      <c r="Z56" s="60">
        <f t="shared" si="23"/>
        <v>-0.04176993697478007</v>
      </c>
      <c r="AA56" s="60">
        <f t="shared" si="24"/>
        <v>2.7319397736529343</v>
      </c>
      <c r="AB56" s="60">
        <f t="shared" si="25"/>
        <v>7256127.180818022</v>
      </c>
    </row>
    <row r="57" spans="1:28" ht="12.75">
      <c r="A57" s="12" t="s">
        <v>67</v>
      </c>
      <c r="B57" s="1">
        <f>'DATOS MENSUALES'!F474</f>
        <v>7.661757987316405</v>
      </c>
      <c r="C57" s="1">
        <f>'DATOS MENSUALES'!F475</f>
        <v>13.355649823919423</v>
      </c>
      <c r="D57" s="1">
        <f>'DATOS MENSUALES'!F476</f>
        <v>13.3333007551947</v>
      </c>
      <c r="E57" s="1">
        <f>'DATOS MENSUALES'!F477</f>
        <v>10.281946999999995</v>
      </c>
      <c r="F57" s="1">
        <f>'DATOS MENSUALES'!F478</f>
        <v>20.512624300000006</v>
      </c>
      <c r="G57" s="1">
        <f>'DATOS MENSUALES'!F479</f>
        <v>32.08477157681426</v>
      </c>
      <c r="H57" s="1">
        <f>'DATOS MENSUALES'!F480</f>
        <v>23.986391000000012</v>
      </c>
      <c r="I57" s="1">
        <f>'DATOS MENSUALES'!F481</f>
        <v>30.4024974</v>
      </c>
      <c r="J57" s="1">
        <f>'DATOS MENSUALES'!F482</f>
        <v>23.397131900000012</v>
      </c>
      <c r="K57" s="1">
        <f>'DATOS MENSUALES'!F483</f>
        <v>5.105227599999999</v>
      </c>
      <c r="L57" s="1">
        <f>'DATOS MENSUALES'!F484</f>
        <v>4.88647838918946</v>
      </c>
      <c r="M57" s="1">
        <f>'DATOS MENSUALES'!F485</f>
        <v>3.741657218175579</v>
      </c>
      <c r="N57" s="1">
        <f t="shared" si="12"/>
        <v>188.74943495060984</v>
      </c>
      <c r="O57" s="10"/>
      <c r="P57" s="60">
        <f t="shared" si="13"/>
        <v>0.7138981641753617</v>
      </c>
      <c r="Q57" s="60">
        <f t="shared" si="14"/>
        <v>-0.15299964262460675</v>
      </c>
      <c r="R57" s="60">
        <f t="shared" si="15"/>
        <v>-496.412307878957</v>
      </c>
      <c r="S57" s="60">
        <f t="shared" si="16"/>
        <v>-4236.337094666794</v>
      </c>
      <c r="T57" s="60">
        <f t="shared" si="17"/>
        <v>-66.13562756910325</v>
      </c>
      <c r="U57" s="60">
        <f t="shared" si="18"/>
        <v>58.77130243278357</v>
      </c>
      <c r="V57" s="60">
        <f t="shared" si="19"/>
        <v>-1.9731189650620948</v>
      </c>
      <c r="W57" s="60">
        <f t="shared" si="20"/>
        <v>1067.8329922070398</v>
      </c>
      <c r="X57" s="60">
        <f t="shared" si="21"/>
        <v>1839.890692456059</v>
      </c>
      <c r="Y57" s="60">
        <f t="shared" si="22"/>
        <v>-0.8293861840330741</v>
      </c>
      <c r="Z57" s="60">
        <f t="shared" si="23"/>
        <v>0.018742827989772164</v>
      </c>
      <c r="AA57" s="60">
        <f t="shared" si="24"/>
        <v>-0.38135704951860155</v>
      </c>
      <c r="AB57" s="60">
        <f t="shared" si="25"/>
        <v>-67.63630746533742</v>
      </c>
    </row>
    <row r="58" spans="1:28" ht="12.75">
      <c r="A58" s="12" t="s">
        <v>68</v>
      </c>
      <c r="B58" s="1">
        <f>'DATOS MENSUALES'!F486</f>
        <v>3.0570474097583937</v>
      </c>
      <c r="C58" s="1">
        <f>'DATOS MENSUALES'!F487</f>
        <v>5.677786973612613</v>
      </c>
      <c r="D58" s="1">
        <f>'DATOS MENSUALES'!F488</f>
        <v>6.735285016738108</v>
      </c>
      <c r="E58" s="1">
        <f>'DATOS MENSUALES'!F489</f>
        <v>6.923606364003421</v>
      </c>
      <c r="F58" s="1">
        <f>'DATOS MENSUALES'!F490</f>
        <v>6.158019985632757</v>
      </c>
      <c r="G58" s="1">
        <f>'DATOS MENSUALES'!F491</f>
        <v>10.821120977012177</v>
      </c>
      <c r="H58" s="1">
        <f>'DATOS MENSUALES'!F492</f>
        <v>18.183168497660702</v>
      </c>
      <c r="I58" s="1">
        <f>'DATOS MENSUALES'!F493</f>
        <v>14.965563034521804</v>
      </c>
      <c r="J58" s="1">
        <f>'DATOS MENSUALES'!F494</f>
        <v>5.989500813106859</v>
      </c>
      <c r="K58" s="1">
        <f>'DATOS MENSUALES'!F495</f>
        <v>3.712631916475288</v>
      </c>
      <c r="L58" s="1">
        <f>'DATOS MENSUALES'!F496</f>
        <v>3.1089399779754867</v>
      </c>
      <c r="M58" s="1">
        <f>'DATOS MENSUALES'!F497</f>
        <v>2.251830604799518</v>
      </c>
      <c r="N58" s="1">
        <f t="shared" si="12"/>
        <v>87.58450157129712</v>
      </c>
      <c r="O58" s="10"/>
      <c r="P58" s="60">
        <f t="shared" si="13"/>
        <v>-51.10482295561343</v>
      </c>
      <c r="Q58" s="60">
        <f t="shared" si="14"/>
        <v>-553.9359501470614</v>
      </c>
      <c r="R58" s="60">
        <f t="shared" si="15"/>
        <v>-3058.7229083928146</v>
      </c>
      <c r="S58" s="60">
        <f t="shared" si="16"/>
        <v>-7459.479815248211</v>
      </c>
      <c r="T58" s="60">
        <f t="shared" si="17"/>
        <v>-6228.09296216532</v>
      </c>
      <c r="U58" s="60">
        <f t="shared" si="18"/>
        <v>-5245.975224323821</v>
      </c>
      <c r="V58" s="60">
        <f t="shared" si="19"/>
        <v>-351.51814801625045</v>
      </c>
      <c r="W58" s="60">
        <f t="shared" si="20"/>
        <v>-141.88972565325548</v>
      </c>
      <c r="X58" s="60">
        <f t="shared" si="21"/>
        <v>-136.91117680556283</v>
      </c>
      <c r="Y58" s="60">
        <f t="shared" si="22"/>
        <v>-12.68428124237486</v>
      </c>
      <c r="Z58" s="60">
        <f t="shared" si="23"/>
        <v>-3.456016363872844</v>
      </c>
      <c r="AA58" s="60">
        <f t="shared" si="24"/>
        <v>-10.86733922211779</v>
      </c>
      <c r="AB58" s="60">
        <f t="shared" si="25"/>
        <v>-1165557.8552606532</v>
      </c>
    </row>
    <row r="59" spans="1:28" ht="12.75">
      <c r="A59" s="12" t="s">
        <v>69</v>
      </c>
      <c r="B59" s="1">
        <f>'DATOS MENSUALES'!F498</f>
        <v>1.912887995317443</v>
      </c>
      <c r="C59" s="1">
        <f>'DATOS MENSUALES'!F499</f>
        <v>0.966869493620725</v>
      </c>
      <c r="D59" s="1">
        <f>'DATOS MENSUALES'!F500</f>
        <v>87.66388391828526</v>
      </c>
      <c r="E59" s="1">
        <f>'DATOS MENSUALES'!F501</f>
        <v>34.762018800000014</v>
      </c>
      <c r="F59" s="1">
        <f>'DATOS MENSUALES'!F502</f>
        <v>11.495706799999999</v>
      </c>
      <c r="G59" s="1">
        <f>'DATOS MENSUALES'!F503</f>
        <v>10.57558132314766</v>
      </c>
      <c r="H59" s="1">
        <f>'DATOS MENSUALES'!F504</f>
        <v>10.982585645139304</v>
      </c>
      <c r="I59" s="1">
        <f>'DATOS MENSUALES'!F505</f>
        <v>7.981973000000002</v>
      </c>
      <c r="J59" s="1">
        <f>'DATOS MENSUALES'!F506</f>
        <v>6.785315970024284</v>
      </c>
      <c r="K59" s="1">
        <f>'DATOS MENSUALES'!F507</f>
        <v>5.5467949611458724</v>
      </c>
      <c r="L59" s="1">
        <f>'DATOS MENSUALES'!F508</f>
        <v>4.283145599999997</v>
      </c>
      <c r="M59" s="1">
        <f>'DATOS MENSUALES'!F509</f>
        <v>3.5370185923750004</v>
      </c>
      <c r="N59" s="1">
        <f t="shared" si="12"/>
        <v>186.49378209905555</v>
      </c>
      <c r="O59" s="10"/>
      <c r="P59" s="60">
        <f t="shared" si="13"/>
        <v>-114.44638882074285</v>
      </c>
      <c r="Q59" s="60">
        <f t="shared" si="14"/>
        <v>-2158.506444195596</v>
      </c>
      <c r="R59" s="60">
        <f t="shared" si="15"/>
        <v>292921.7292895298</v>
      </c>
      <c r="S59" s="60">
        <f t="shared" si="16"/>
        <v>571.6607906247681</v>
      </c>
      <c r="T59" s="60">
        <f t="shared" si="17"/>
        <v>-2228.033362908798</v>
      </c>
      <c r="U59" s="60">
        <f t="shared" si="18"/>
        <v>-5471.528794970253</v>
      </c>
      <c r="V59" s="60">
        <f t="shared" si="19"/>
        <v>-2898.551173956316</v>
      </c>
      <c r="W59" s="60">
        <f t="shared" si="20"/>
        <v>-1815.5544877765424</v>
      </c>
      <c r="X59" s="60">
        <f t="shared" si="21"/>
        <v>-82.7796588655981</v>
      </c>
      <c r="Y59" s="60">
        <f t="shared" si="22"/>
        <v>-0.12349152290722402</v>
      </c>
      <c r="Z59" s="60">
        <f t="shared" si="23"/>
        <v>-0.03851243612807963</v>
      </c>
      <c r="AA59" s="60">
        <f t="shared" si="24"/>
        <v>-0.8038782872715349</v>
      </c>
      <c r="AB59" s="60">
        <f t="shared" si="25"/>
        <v>-253.63831758428302</v>
      </c>
    </row>
    <row r="60" spans="1:28" ht="12.75">
      <c r="A60" s="12" t="s">
        <v>70</v>
      </c>
      <c r="B60" s="1">
        <f>'DATOS MENSUALES'!F510</f>
        <v>3.9345375879652202</v>
      </c>
      <c r="C60" s="1">
        <f>'DATOS MENSUALES'!F511</f>
        <v>14.692763829538126</v>
      </c>
      <c r="D60" s="1">
        <f>'DATOS MENSUALES'!F512</f>
        <v>34.17399719999999</v>
      </c>
      <c r="E60" s="1">
        <f>'DATOS MENSUALES'!F513</f>
        <v>8.081301980473187</v>
      </c>
      <c r="F60" s="1">
        <f>'DATOS MENSUALES'!F514</f>
        <v>8.541749719486877</v>
      </c>
      <c r="G60" s="1">
        <f>'DATOS MENSUALES'!F515</f>
        <v>10.849528100000011</v>
      </c>
      <c r="H60" s="1">
        <f>'DATOS MENSUALES'!F516</f>
        <v>21.798660654327296</v>
      </c>
      <c r="I60" s="1">
        <f>'DATOS MENSUALES'!F517</f>
        <v>16.736530963272422</v>
      </c>
      <c r="J60" s="1">
        <f>'DATOS MENSUALES'!F518</f>
        <v>6.552837600000003</v>
      </c>
      <c r="K60" s="1">
        <f>'DATOS MENSUALES'!F519</f>
        <v>5.231456599999997</v>
      </c>
      <c r="L60" s="1">
        <f>'DATOS MENSUALES'!F520</f>
        <v>4.384125615731819</v>
      </c>
      <c r="M60" s="1">
        <f>'DATOS MENSUALES'!F521</f>
        <v>5.1118140756202095</v>
      </c>
      <c r="N60" s="1">
        <f t="shared" si="12"/>
        <v>140.08930392641514</v>
      </c>
      <c r="O60" s="10"/>
      <c r="P60" s="60">
        <f t="shared" si="13"/>
        <v>-22.748868139123047</v>
      </c>
      <c r="Q60" s="60">
        <f t="shared" si="14"/>
        <v>0.5163636303120008</v>
      </c>
      <c r="R60" s="60">
        <f t="shared" si="15"/>
        <v>2158.051724365165</v>
      </c>
      <c r="S60" s="60">
        <f t="shared" si="16"/>
        <v>-6210.558000600329</v>
      </c>
      <c r="T60" s="60">
        <f t="shared" si="17"/>
        <v>-4107.439168991209</v>
      </c>
      <c r="U60" s="60">
        <f t="shared" si="18"/>
        <v>-5220.287688116366</v>
      </c>
      <c r="V60" s="60">
        <f t="shared" si="19"/>
        <v>-40.77796056031926</v>
      </c>
      <c r="W60" s="60">
        <f t="shared" si="20"/>
        <v>-40.877679927057166</v>
      </c>
      <c r="X60" s="60">
        <f t="shared" si="21"/>
        <v>-96.74591873492902</v>
      </c>
      <c r="Y60" s="60">
        <f t="shared" si="22"/>
        <v>-0.5380004199017464</v>
      </c>
      <c r="Z60" s="60">
        <f t="shared" si="23"/>
        <v>-0.013265264387248624</v>
      </c>
      <c r="AA60" s="60">
        <f t="shared" si="24"/>
        <v>0.26831118452553065</v>
      </c>
      <c r="AB60" s="60">
        <f t="shared" si="25"/>
        <v>-146650.78997372955</v>
      </c>
    </row>
    <row r="61" spans="1:28" ht="12.75">
      <c r="A61" s="12" t="s">
        <v>71</v>
      </c>
      <c r="B61" s="1">
        <f>'DATOS MENSUALES'!F522</f>
        <v>0.7401206021169767</v>
      </c>
      <c r="C61" s="1">
        <f>'DATOS MENSUALES'!F523</f>
        <v>3.53914698233796</v>
      </c>
      <c r="D61" s="1">
        <f>'DATOS MENSUALES'!F524</f>
        <v>16.787465959570063</v>
      </c>
      <c r="E61" s="1">
        <f>'DATOS MENSUALES'!F525</f>
        <v>8.938930999999995</v>
      </c>
      <c r="F61" s="1">
        <f>'DATOS MENSUALES'!F526</f>
        <v>8.94299461955328</v>
      </c>
      <c r="G61" s="1">
        <f>'DATOS MENSUALES'!F527</f>
        <v>25.744737742548256</v>
      </c>
      <c r="H61" s="1">
        <f>'DATOS MENSUALES'!F528</f>
        <v>12.036657849164465</v>
      </c>
      <c r="I61" s="1">
        <f>'DATOS MENSUALES'!F529</f>
        <v>24.582875499999997</v>
      </c>
      <c r="J61" s="1">
        <f>'DATOS MENSUALES'!F530</f>
        <v>17.194778073428264</v>
      </c>
      <c r="K61" s="1">
        <f>'DATOS MENSUALES'!F531</f>
        <v>4.970257520320929</v>
      </c>
      <c r="L61" s="1">
        <f>'DATOS MENSUALES'!F532</f>
        <v>3.4429856151194014</v>
      </c>
      <c r="M61" s="1">
        <f>'DATOS MENSUALES'!F533</f>
        <v>2.3823485999999994</v>
      </c>
      <c r="N61" s="1">
        <f t="shared" si="12"/>
        <v>129.3033000641596</v>
      </c>
      <c r="O61" s="10"/>
      <c r="P61" s="60">
        <f t="shared" si="13"/>
        <v>-219.02674777932467</v>
      </c>
      <c r="Q61" s="60">
        <f t="shared" si="14"/>
        <v>-1109.1519542811716</v>
      </c>
      <c r="R61" s="60">
        <f t="shared" si="15"/>
        <v>-88.94413795569936</v>
      </c>
      <c r="S61" s="60">
        <f t="shared" si="16"/>
        <v>-5381.177518772235</v>
      </c>
      <c r="T61" s="60">
        <f t="shared" si="17"/>
        <v>-3806.3800804380307</v>
      </c>
      <c r="U61" s="60">
        <f t="shared" si="18"/>
        <v>-14.743503844367986</v>
      </c>
      <c r="V61" s="60">
        <f t="shared" si="19"/>
        <v>-2302.0511751568683</v>
      </c>
      <c r="W61" s="60">
        <f t="shared" si="20"/>
        <v>85.27462926571644</v>
      </c>
      <c r="X61" s="60">
        <f t="shared" si="21"/>
        <v>221.58294741233954</v>
      </c>
      <c r="Y61" s="60">
        <f t="shared" si="22"/>
        <v>-1.2406265650065955</v>
      </c>
      <c r="Z61" s="60">
        <f t="shared" si="23"/>
        <v>-1.6341173554765123</v>
      </c>
      <c r="AA61" s="60">
        <f t="shared" si="24"/>
        <v>-9.057255309516767</v>
      </c>
      <c r="AB61" s="60">
        <f t="shared" si="25"/>
        <v>-256295.94056114845</v>
      </c>
    </row>
    <row r="62" spans="1:28" ht="12.75">
      <c r="A62" s="12" t="s">
        <v>72</v>
      </c>
      <c r="B62" s="1">
        <f>'DATOS MENSUALES'!F534</f>
        <v>4.55900798273629</v>
      </c>
      <c r="C62" s="1">
        <f>'DATOS MENSUALES'!F535</f>
        <v>49.344116600000056</v>
      </c>
      <c r="D62" s="1">
        <f>'DATOS MENSUALES'!F536</f>
        <v>11.035875573414238</v>
      </c>
      <c r="E62" s="1">
        <f>'DATOS MENSUALES'!F537</f>
        <v>12.721044644416391</v>
      </c>
      <c r="F62" s="1">
        <f>'DATOS MENSUALES'!F538</f>
        <v>70.49723965801108</v>
      </c>
      <c r="G62" s="1">
        <f>'DATOS MENSUALES'!F539</f>
        <v>26.54455284987693</v>
      </c>
      <c r="H62" s="1">
        <f>'DATOS MENSUALES'!F540</f>
        <v>46.49179030873998</v>
      </c>
      <c r="I62" s="1">
        <f>'DATOS MENSUALES'!F541</f>
        <v>16.7345684314682</v>
      </c>
      <c r="J62" s="1">
        <f>'DATOS MENSUALES'!F542</f>
        <v>11.996190724218641</v>
      </c>
      <c r="K62" s="1">
        <f>'DATOS MENSUALES'!F543</f>
        <v>4.988752791641477</v>
      </c>
      <c r="L62" s="1">
        <f>'DATOS MENSUALES'!F544</f>
        <v>3.6526727000000014</v>
      </c>
      <c r="M62" s="1">
        <f>'DATOS MENSUALES'!F545</f>
        <v>2.8975191999999987</v>
      </c>
      <c r="N62" s="1">
        <f t="shared" si="12"/>
        <v>261.46333146452326</v>
      </c>
      <c r="O62" s="10"/>
      <c r="P62" s="60">
        <f t="shared" si="13"/>
        <v>-10.779334889300882</v>
      </c>
      <c r="Q62" s="60">
        <f t="shared" si="14"/>
        <v>44563.74929485359</v>
      </c>
      <c r="R62" s="60">
        <f t="shared" si="15"/>
        <v>-1066.0222741485723</v>
      </c>
      <c r="S62" s="60">
        <f t="shared" si="16"/>
        <v>-2594.8393452943155</v>
      </c>
      <c r="T62" s="60">
        <f t="shared" si="17"/>
        <v>96959.4726888021</v>
      </c>
      <c r="U62" s="60">
        <f t="shared" si="18"/>
        <v>-4.510599622985889</v>
      </c>
      <c r="V62" s="60">
        <f t="shared" si="19"/>
        <v>9597.25893501926</v>
      </c>
      <c r="W62" s="60">
        <f t="shared" si="20"/>
        <v>-40.947585132486985</v>
      </c>
      <c r="X62" s="60">
        <f t="shared" si="21"/>
        <v>0.6199250091314148</v>
      </c>
      <c r="Y62" s="60">
        <f t="shared" si="22"/>
        <v>-1.1776596298323898</v>
      </c>
      <c r="Z62" s="60">
        <f t="shared" si="23"/>
        <v>-0.90753104508644</v>
      </c>
      <c r="AA62" s="60">
        <f t="shared" si="24"/>
        <v>-3.864828801388831</v>
      </c>
      <c r="AB62" s="60">
        <f t="shared" si="25"/>
        <v>323387.27476315224</v>
      </c>
    </row>
    <row r="63" spans="1:28" ht="12.75">
      <c r="A63" s="12" t="s">
        <v>73</v>
      </c>
      <c r="B63" s="1">
        <f>'DATOS MENSUALES'!F546</f>
        <v>2.1517803</v>
      </c>
      <c r="C63" s="1">
        <f>'DATOS MENSUALES'!F547</f>
        <v>4.261575016108218</v>
      </c>
      <c r="D63" s="1">
        <f>'DATOS MENSUALES'!F548</f>
        <v>9.123400869860424</v>
      </c>
      <c r="E63" s="1">
        <f>'DATOS MENSUALES'!F549</f>
        <v>15.292440230763079</v>
      </c>
      <c r="F63" s="1">
        <f>'DATOS MENSUALES'!F550</f>
        <v>19.550798499999992</v>
      </c>
      <c r="G63" s="1">
        <f>'DATOS MENSUALES'!F551</f>
        <v>25.59172960832072</v>
      </c>
      <c r="H63" s="1">
        <f>'DATOS MENSUALES'!F552</f>
        <v>22.223350084919744</v>
      </c>
      <c r="I63" s="1">
        <f>'DATOS MENSUALES'!F553</f>
        <v>27.261335943993195</v>
      </c>
      <c r="J63" s="1">
        <f>'DATOS MENSUALES'!F554</f>
        <v>5.577317010515139</v>
      </c>
      <c r="K63" s="1">
        <f>'DATOS MENSUALES'!F555</f>
        <v>3.522707999999999</v>
      </c>
      <c r="L63" s="1">
        <f>'DATOS MENSUALES'!F556</f>
        <v>2.948172513511025</v>
      </c>
      <c r="M63" s="1">
        <f>'DATOS MENSUALES'!F557</f>
        <v>4.5018752117148075</v>
      </c>
      <c r="N63" s="1">
        <f t="shared" si="12"/>
        <v>142.00648328970632</v>
      </c>
      <c r="O63" s="10"/>
      <c r="P63" s="60">
        <f t="shared" si="13"/>
        <v>-98.37029375214965</v>
      </c>
      <c r="Q63" s="60">
        <f t="shared" si="14"/>
        <v>-892.7566128234962</v>
      </c>
      <c r="R63" s="60">
        <f t="shared" si="15"/>
        <v>-1783.8331477919255</v>
      </c>
      <c r="S63" s="60">
        <f t="shared" si="16"/>
        <v>-1393.7394685312006</v>
      </c>
      <c r="T63" s="60">
        <f t="shared" si="17"/>
        <v>-125.4379198838416</v>
      </c>
      <c r="U63" s="60">
        <f t="shared" si="18"/>
        <v>-17.67926689391943</v>
      </c>
      <c r="V63" s="60">
        <f t="shared" si="19"/>
        <v>-27.469575421260664</v>
      </c>
      <c r="W63" s="60">
        <f t="shared" si="20"/>
        <v>354.8979665369517</v>
      </c>
      <c r="X63" s="60">
        <f t="shared" si="21"/>
        <v>-172.4558262560471</v>
      </c>
      <c r="Y63" s="60">
        <f t="shared" si="22"/>
        <v>-16.042428928454065</v>
      </c>
      <c r="Z63" s="60">
        <f t="shared" si="23"/>
        <v>-4.679880719504935</v>
      </c>
      <c r="AA63" s="60">
        <f t="shared" si="24"/>
        <v>4.302641267131958E-05</v>
      </c>
      <c r="AB63" s="60">
        <f t="shared" si="25"/>
        <v>-131230.62414474963</v>
      </c>
    </row>
    <row r="64" spans="1:28" ht="12.75">
      <c r="A64" s="12" t="s">
        <v>74</v>
      </c>
      <c r="B64" s="1">
        <f>'DATOS MENSUALES'!F558</f>
        <v>4.533540499999999</v>
      </c>
      <c r="C64" s="1">
        <f>'DATOS MENSUALES'!F559</f>
        <v>1.430690202295354</v>
      </c>
      <c r="D64" s="1">
        <f>'DATOS MENSUALES'!F560</f>
        <v>2.7964164999999994</v>
      </c>
      <c r="E64" s="1">
        <f>'DATOS MENSUALES'!F561</f>
        <v>8.014928600000003</v>
      </c>
      <c r="F64" s="1">
        <f>'DATOS MENSUALES'!F562</f>
        <v>12.098873658004052</v>
      </c>
      <c r="G64" s="1">
        <f>'DATOS MENSUALES'!F563</f>
        <v>11.51266652624538</v>
      </c>
      <c r="H64" s="1">
        <f>'DATOS MENSUALES'!F564</f>
        <v>19.043597389747866</v>
      </c>
      <c r="I64" s="1">
        <f>'DATOS MENSUALES'!F565</f>
        <v>6.2617904000000015</v>
      </c>
      <c r="J64" s="1">
        <f>'DATOS MENSUALES'!F566</f>
        <v>5.845364812663916</v>
      </c>
      <c r="K64" s="1">
        <f>'DATOS MENSUALES'!F567</f>
        <v>11.08579850000001</v>
      </c>
      <c r="L64" s="1">
        <f>'DATOS MENSUALES'!F568</f>
        <v>3.8415739746646027</v>
      </c>
      <c r="M64" s="1">
        <f>'DATOS MENSUALES'!F569</f>
        <v>2.9020435939509874</v>
      </c>
      <c r="N64" s="1">
        <f t="shared" si="12"/>
        <v>89.36728465757217</v>
      </c>
      <c r="O64" s="10"/>
      <c r="P64" s="60">
        <f t="shared" si="13"/>
        <v>-11.156471978571366</v>
      </c>
      <c r="Q64" s="60">
        <f t="shared" si="14"/>
        <v>-1934.345200092312</v>
      </c>
      <c r="R64" s="60">
        <f t="shared" si="15"/>
        <v>-6285.3907467330455</v>
      </c>
      <c r="S64" s="60">
        <f t="shared" si="16"/>
        <v>-6278.078585546234</v>
      </c>
      <c r="T64" s="60">
        <f t="shared" si="17"/>
        <v>-1933.3904213184478</v>
      </c>
      <c r="U64" s="60">
        <f t="shared" si="18"/>
        <v>-4644.2103524566965</v>
      </c>
      <c r="V64" s="60">
        <f t="shared" si="19"/>
        <v>-237.98733613328343</v>
      </c>
      <c r="W64" s="60">
        <f t="shared" si="20"/>
        <v>-2696.952315050223</v>
      </c>
      <c r="X64" s="60">
        <f t="shared" si="21"/>
        <v>-148.72186174477045</v>
      </c>
      <c r="Y64" s="60">
        <f t="shared" si="22"/>
        <v>128.10203634432875</v>
      </c>
      <c r="Z64" s="60">
        <f t="shared" si="23"/>
        <v>-0.4732274991048745</v>
      </c>
      <c r="AA64" s="60">
        <f t="shared" si="24"/>
        <v>-3.831497739290037</v>
      </c>
      <c r="AB64" s="60">
        <f t="shared" si="25"/>
        <v>-1107321.0141614135</v>
      </c>
    </row>
    <row r="65" spans="1:28" ht="12.75">
      <c r="A65" s="12" t="s">
        <v>75</v>
      </c>
      <c r="B65" s="1">
        <f>'DATOS MENSUALES'!F570</f>
        <v>7.812411486323481</v>
      </c>
      <c r="C65" s="1">
        <f>'DATOS MENSUALES'!F571</f>
        <v>7.1464741178206275</v>
      </c>
      <c r="D65" s="1">
        <f>'DATOS MENSUALES'!F572</f>
        <v>23.082389299999992</v>
      </c>
      <c r="E65" s="1">
        <f>'DATOS MENSUALES'!F573</f>
        <v>35.878197286172764</v>
      </c>
      <c r="F65" s="1">
        <f>'DATOS MENSUALES'!F574</f>
        <v>16.204736761409674</v>
      </c>
      <c r="G65" s="1">
        <f>'DATOS MENSUALES'!F575</f>
        <v>11.729562500000007</v>
      </c>
      <c r="H65" s="1">
        <f>'DATOS MENSUALES'!F576</f>
        <v>43.32404038845892</v>
      </c>
      <c r="I65" s="1">
        <f>'DATOS MENSUALES'!F577</f>
        <v>23.71531326151855</v>
      </c>
      <c r="J65" s="1">
        <f>'DATOS MENSUALES'!F578</f>
        <v>23.71353898180267</v>
      </c>
      <c r="K65" s="1">
        <f>'DATOS MENSUALES'!F579</f>
        <v>10.526411951418458</v>
      </c>
      <c r="L65" s="1">
        <f>'DATOS MENSUALES'!F580</f>
        <v>4.231084009387872</v>
      </c>
      <c r="M65" s="1">
        <f>'DATOS MENSUALES'!F581</f>
        <v>3.1533195999999997</v>
      </c>
      <c r="N65" s="1">
        <f t="shared" si="12"/>
        <v>210.51747964431303</v>
      </c>
      <c r="O65" s="10"/>
      <c r="P65" s="60">
        <f t="shared" si="13"/>
        <v>1.1391863476760493</v>
      </c>
      <c r="Q65" s="60">
        <f t="shared" si="14"/>
        <v>-306.73067348076205</v>
      </c>
      <c r="R65" s="60">
        <f t="shared" si="15"/>
        <v>6.139671347444039</v>
      </c>
      <c r="S65" s="60">
        <f t="shared" si="16"/>
        <v>834.7175401579815</v>
      </c>
      <c r="T65" s="60">
        <f t="shared" si="17"/>
        <v>-582.5790998595903</v>
      </c>
      <c r="U65" s="60">
        <f t="shared" si="18"/>
        <v>-4465.428862895479</v>
      </c>
      <c r="V65" s="60">
        <f t="shared" si="19"/>
        <v>5913.439490935799</v>
      </c>
      <c r="W65" s="60">
        <f t="shared" si="20"/>
        <v>44.13658849482419</v>
      </c>
      <c r="X65" s="60">
        <f t="shared" si="21"/>
        <v>1986.1290708620243</v>
      </c>
      <c r="Y65" s="60">
        <f t="shared" si="22"/>
        <v>90.01395991699125</v>
      </c>
      <c r="Z65" s="60">
        <f t="shared" si="23"/>
        <v>-0.059211202754539956</v>
      </c>
      <c r="AA65" s="60">
        <f t="shared" si="24"/>
        <v>-2.2662330758010456</v>
      </c>
      <c r="AB65" s="60">
        <f t="shared" si="25"/>
        <v>5539.294583484833</v>
      </c>
    </row>
    <row r="66" spans="1:28" ht="12.75">
      <c r="A66" s="12" t="s">
        <v>76</v>
      </c>
      <c r="B66" s="1">
        <f>'DATOS MENSUALES'!F582</f>
        <v>5.607073612069063</v>
      </c>
      <c r="C66" s="1">
        <f>'DATOS MENSUALES'!F583</f>
        <v>4.426304411821162</v>
      </c>
      <c r="D66" s="1">
        <f>'DATOS MENSUALES'!F584</f>
        <v>2.418176</v>
      </c>
      <c r="E66" s="1">
        <f>'DATOS MENSUALES'!F585</f>
        <v>3.640518319342437</v>
      </c>
      <c r="F66" s="1">
        <f>'DATOS MENSUALES'!F586</f>
        <v>2.9297750069189594</v>
      </c>
      <c r="G66" s="1">
        <f>'DATOS MENSUALES'!F587</f>
        <v>5.489241713612195</v>
      </c>
      <c r="H66" s="1">
        <f>'DATOS MENSUALES'!F588</f>
        <v>22.4615223</v>
      </c>
      <c r="I66" s="1">
        <f>'DATOS MENSUALES'!F589</f>
        <v>14.501717099999992</v>
      </c>
      <c r="J66" s="1">
        <f>'DATOS MENSUALES'!F590</f>
        <v>9.149508999999997</v>
      </c>
      <c r="K66" s="1">
        <f>'DATOS MENSUALES'!F591</f>
        <v>3.361978799999999</v>
      </c>
      <c r="L66" s="1">
        <f>'DATOS MENSUALES'!F592</f>
        <v>3.671588700000001</v>
      </c>
      <c r="M66" s="1">
        <f>'DATOS MENSUALES'!F593</f>
        <v>4.109127443060024</v>
      </c>
      <c r="N66" s="1">
        <f t="shared" si="12"/>
        <v>81.76653240682383</v>
      </c>
      <c r="O66" s="10"/>
      <c r="P66" s="60">
        <f t="shared" si="13"/>
        <v>-1.5647039292171325</v>
      </c>
      <c r="Q66" s="60">
        <f t="shared" si="14"/>
        <v>-847.71678205547</v>
      </c>
      <c r="R66" s="60">
        <f t="shared" si="15"/>
        <v>-6679.831208700362</v>
      </c>
      <c r="S66" s="60">
        <f t="shared" si="16"/>
        <v>-11886.868320344991</v>
      </c>
      <c r="T66" s="60">
        <f t="shared" si="17"/>
        <v>-10115.332028178522</v>
      </c>
      <c r="U66" s="60">
        <f t="shared" si="18"/>
        <v>-11708.789154795353</v>
      </c>
      <c r="V66" s="60">
        <f t="shared" si="19"/>
        <v>-21.464546367925728</v>
      </c>
      <c r="W66" s="60">
        <f t="shared" si="20"/>
        <v>-183.21157776546326</v>
      </c>
      <c r="X66" s="60">
        <f t="shared" si="21"/>
        <v>-7.928385238670828</v>
      </c>
      <c r="Y66" s="60">
        <f t="shared" si="22"/>
        <v>-19.30915624180709</v>
      </c>
      <c r="Z66" s="60">
        <f t="shared" si="23"/>
        <v>-0.8553701017794183</v>
      </c>
      <c r="AA66" s="60">
        <f t="shared" si="24"/>
        <v>-0.045770000745290106</v>
      </c>
      <c r="AB66" s="60">
        <f t="shared" si="25"/>
        <v>-1369748.883187703</v>
      </c>
    </row>
    <row r="67" spans="1:28" ht="12.75">
      <c r="A67" s="12" t="s">
        <v>77</v>
      </c>
      <c r="B67" s="1">
        <f>'DATOS MENSUALES'!F594</f>
        <v>2.743939799999999</v>
      </c>
      <c r="C67" s="1">
        <f>'DATOS MENSUALES'!F595</f>
        <v>5.3096787999999995</v>
      </c>
      <c r="D67" s="1">
        <f>'DATOS MENSUALES'!F596</f>
        <v>27.67104025513929</v>
      </c>
      <c r="E67" s="1">
        <f>'DATOS MENSUALES'!F597</f>
        <v>14.260941563834924</v>
      </c>
      <c r="F67" s="1">
        <f>'DATOS MENSUALES'!F598</f>
        <v>14.500449000000003</v>
      </c>
      <c r="G67" s="1">
        <f>'DATOS MENSUALES'!F599</f>
        <v>5.323630588089624</v>
      </c>
      <c r="H67" s="1">
        <f>'DATOS MENSUALES'!F600</f>
        <v>7.206039969001291</v>
      </c>
      <c r="I67" s="1">
        <f>'DATOS MENSUALES'!F601</f>
        <v>8.647387999999996</v>
      </c>
      <c r="J67" s="1">
        <f>'DATOS MENSUALES'!F602</f>
        <v>5.998856612925955</v>
      </c>
      <c r="K67" s="1">
        <f>'DATOS MENSUALES'!F603</f>
        <v>3.3687185926587495</v>
      </c>
      <c r="L67" s="1">
        <f>'DATOS MENSUALES'!F604</f>
        <v>2.781494</v>
      </c>
      <c r="M67" s="1">
        <f>'DATOS MENSUALES'!F605</f>
        <v>2.9900847999999995</v>
      </c>
      <c r="N67" s="1">
        <f t="shared" si="12"/>
        <v>100.80226198164983</v>
      </c>
      <c r="O67" s="10"/>
      <c r="P67" s="60">
        <f t="shared" si="13"/>
        <v>-65.16263480036802</v>
      </c>
      <c r="Q67" s="60">
        <f t="shared" si="14"/>
        <v>-631.8095454762857</v>
      </c>
      <c r="R67" s="60">
        <f t="shared" si="15"/>
        <v>264.58004784012087</v>
      </c>
      <c r="S67" s="60">
        <f t="shared" si="16"/>
        <v>-1816.6018129790377</v>
      </c>
      <c r="T67" s="60">
        <f t="shared" si="17"/>
        <v>-1016.9493565046109</v>
      </c>
      <c r="U67" s="60">
        <f t="shared" si="18"/>
        <v>-11966.84615166275</v>
      </c>
      <c r="V67" s="60">
        <f t="shared" si="19"/>
        <v>-5865.697778713963</v>
      </c>
      <c r="W67" s="60">
        <f t="shared" si="20"/>
        <v>-1534.3755393835224</v>
      </c>
      <c r="X67" s="60">
        <f t="shared" si="21"/>
        <v>-136.16694848988504</v>
      </c>
      <c r="Y67" s="60">
        <f t="shared" si="22"/>
        <v>-19.163994617489404</v>
      </c>
      <c r="Z67" s="60">
        <f t="shared" si="23"/>
        <v>-6.222941195195534</v>
      </c>
      <c r="AA67" s="60">
        <f t="shared" si="24"/>
        <v>-3.220477617847937</v>
      </c>
      <c r="AB67" s="60">
        <f t="shared" si="25"/>
        <v>-779235.0274835026</v>
      </c>
    </row>
    <row r="68" spans="1:28" ht="12.75">
      <c r="A68" s="12" t="s">
        <v>78</v>
      </c>
      <c r="B68" s="1">
        <f>'DATOS MENSUALES'!F606</f>
        <v>7.85083717803987</v>
      </c>
      <c r="C68" s="1">
        <f>'DATOS MENSUALES'!F607</f>
        <v>10.71050094994373</v>
      </c>
      <c r="D68" s="1">
        <f>'DATOS MENSUALES'!F608</f>
        <v>10.969865270835825</v>
      </c>
      <c r="E68" s="1">
        <f>'DATOS MENSUALES'!F609</f>
        <v>8.129807636227758</v>
      </c>
      <c r="F68" s="1">
        <f>'DATOS MENSUALES'!F610</f>
        <v>13.50388471349755</v>
      </c>
      <c r="G68" s="1">
        <f>'DATOS MENSUALES'!F611</f>
        <v>40.582605499999936</v>
      </c>
      <c r="H68" s="1">
        <f>'DATOS MENSUALES'!F612</f>
        <v>42.44305621148701</v>
      </c>
      <c r="I68" s="1">
        <f>'DATOS MENSUALES'!F613</f>
        <v>17.983222418686914</v>
      </c>
      <c r="J68" s="1">
        <f>'DATOS MENSUALES'!F614</f>
        <v>10.21991932341704</v>
      </c>
      <c r="K68" s="1">
        <f>'DATOS MENSUALES'!F615</f>
        <v>4.341345471709145</v>
      </c>
      <c r="L68" s="1">
        <f>'DATOS MENSUALES'!F616</f>
        <v>3.4734236084260184</v>
      </c>
      <c r="M68" s="1">
        <f>'DATOS MENSUALES'!F617</f>
        <v>6.714252383623268</v>
      </c>
      <c r="N68" s="1">
        <f t="shared" si="12"/>
        <v>176.92272066589405</v>
      </c>
      <c r="O68" s="10"/>
      <c r="P68" s="60">
        <f t="shared" si="13"/>
        <v>1.2696091485889243</v>
      </c>
      <c r="Q68" s="60">
        <f t="shared" si="14"/>
        <v>-32.15732829751703</v>
      </c>
      <c r="R68" s="60">
        <f t="shared" si="15"/>
        <v>-1086.821499040018</v>
      </c>
      <c r="S68" s="60">
        <f t="shared" si="16"/>
        <v>-6161.52134544211</v>
      </c>
      <c r="T68" s="60">
        <f t="shared" si="17"/>
        <v>-1350.238723463436</v>
      </c>
      <c r="U68" s="60">
        <f t="shared" si="18"/>
        <v>1900.0784577323045</v>
      </c>
      <c r="V68" s="60">
        <f t="shared" si="19"/>
        <v>5090.591044603576</v>
      </c>
      <c r="W68" s="60">
        <f t="shared" si="20"/>
        <v>-10.620337444294371</v>
      </c>
      <c r="X68" s="60">
        <f t="shared" si="21"/>
        <v>-0.7878748728504841</v>
      </c>
      <c r="Y68" s="60">
        <f t="shared" si="22"/>
        <v>-4.942798500735309</v>
      </c>
      <c r="Z68" s="60">
        <f t="shared" si="23"/>
        <v>-1.5106776582186237</v>
      </c>
      <c r="AA68" s="60">
        <f t="shared" si="24"/>
        <v>11.351460771126456</v>
      </c>
      <c r="AB68" s="60">
        <f t="shared" si="25"/>
        <v>-4020.4978364472645</v>
      </c>
    </row>
    <row r="69" spans="1:28" ht="12.75">
      <c r="A69" s="12" t="s">
        <v>79</v>
      </c>
      <c r="B69" s="1">
        <f>'DATOS MENSUALES'!F618</f>
        <v>5.226358410471721</v>
      </c>
      <c r="C69" s="1">
        <f>'DATOS MENSUALES'!F619</f>
        <v>18.30108563445952</v>
      </c>
      <c r="D69" s="1">
        <f>'DATOS MENSUALES'!F620</f>
        <v>9.03748</v>
      </c>
      <c r="E69" s="1">
        <f>'DATOS MENSUALES'!F621</f>
        <v>4.696395778576689</v>
      </c>
      <c r="F69" s="1">
        <f>'DATOS MENSUALES'!F622</f>
        <v>3.9999736089031503</v>
      </c>
      <c r="G69" s="1">
        <f>'DATOS MENSUALES'!F623</f>
        <v>4.581386590364491</v>
      </c>
      <c r="H69" s="1">
        <f>'DATOS MENSUALES'!F624</f>
        <v>9.435241581570216</v>
      </c>
      <c r="I69" s="1">
        <f>'DATOS MENSUALES'!F625</f>
        <v>15.036684935522537</v>
      </c>
      <c r="J69" s="1">
        <f>'DATOS MENSUALES'!F626</f>
        <v>12.918103199999996</v>
      </c>
      <c r="K69" s="1">
        <f>'DATOS MENSUALES'!F627</f>
        <v>8.451249839004197</v>
      </c>
      <c r="L69" s="1">
        <f>'DATOS MENSUALES'!F628</f>
        <v>7.034958582995396</v>
      </c>
      <c r="M69" s="1">
        <f>'DATOS MENSUALES'!F629</f>
        <v>6.018602827764908</v>
      </c>
      <c r="N69" s="1">
        <f t="shared" si="12"/>
        <v>104.73752098963281</v>
      </c>
      <c r="O69" s="10"/>
      <c r="P69" s="60">
        <f t="shared" si="13"/>
        <v>-3.66407118545591</v>
      </c>
      <c r="Q69" s="60">
        <f t="shared" si="14"/>
        <v>85.80043802492686</v>
      </c>
      <c r="R69" s="60">
        <f t="shared" si="15"/>
        <v>-1822.0154900470313</v>
      </c>
      <c r="S69" s="60">
        <f t="shared" si="16"/>
        <v>-10312.165305778575</v>
      </c>
      <c r="T69" s="60">
        <f t="shared" si="17"/>
        <v>-8686.752932763417</v>
      </c>
      <c r="U69" s="60">
        <f t="shared" si="18"/>
        <v>-13170.04639666237</v>
      </c>
      <c r="V69" s="60">
        <f t="shared" si="19"/>
        <v>-3948.3577939742804</v>
      </c>
      <c r="W69" s="60">
        <f t="shared" si="20"/>
        <v>-136.1640981875164</v>
      </c>
      <c r="X69" s="60">
        <f t="shared" si="21"/>
        <v>5.588390467884453</v>
      </c>
      <c r="Y69" s="60">
        <f t="shared" si="22"/>
        <v>13.936178426488038</v>
      </c>
      <c r="Z69" s="60">
        <f t="shared" si="23"/>
        <v>14.069273837535613</v>
      </c>
      <c r="AA69" s="60">
        <f t="shared" si="24"/>
        <v>3.7366379512925274</v>
      </c>
      <c r="AB69" s="60">
        <f t="shared" si="25"/>
        <v>-683478.4054151239</v>
      </c>
    </row>
    <row r="70" spans="1:28" ht="12.75">
      <c r="A70" s="12" t="s">
        <v>80</v>
      </c>
      <c r="B70" s="1">
        <f>'DATOS MENSUALES'!F630</f>
        <v>14.433306212831303</v>
      </c>
      <c r="C70" s="1">
        <f>'DATOS MENSUALES'!F631</f>
        <v>10.345655724059371</v>
      </c>
      <c r="D70" s="1">
        <f>'DATOS MENSUALES'!F632</f>
        <v>35.3133277285878</v>
      </c>
      <c r="E70" s="1">
        <f>'DATOS MENSUALES'!F633</f>
        <v>8.734958841156244</v>
      </c>
      <c r="F70" s="1">
        <f>'DATOS MENSUALES'!F634</f>
        <v>5.180106611510441</v>
      </c>
      <c r="G70" s="1">
        <f>'DATOS MENSUALES'!F635</f>
        <v>7.857263000000005</v>
      </c>
      <c r="H70" s="1">
        <f>'DATOS MENSUALES'!F636</f>
        <v>8.9042935626115</v>
      </c>
      <c r="I70" s="1">
        <f>'DATOS MENSUALES'!F637</f>
        <v>38.70693328856397</v>
      </c>
      <c r="J70" s="1">
        <f>'DATOS MENSUALES'!F638</f>
        <v>13.610124830186907</v>
      </c>
      <c r="K70" s="1">
        <f>'DATOS MENSUALES'!F639</f>
        <v>8.148270700000001</v>
      </c>
      <c r="L70" s="1">
        <f>'DATOS MENSUALES'!F640</f>
        <v>7.040050782206771</v>
      </c>
      <c r="M70" s="1">
        <f>'DATOS MENSUALES'!F641</f>
        <v>6.951840000000009</v>
      </c>
      <c r="N70" s="1">
        <f t="shared" si="12"/>
        <v>165.22613128171434</v>
      </c>
      <c r="O70" s="10"/>
      <c r="P70" s="60">
        <f t="shared" si="13"/>
        <v>450.3869320827619</v>
      </c>
      <c r="Q70" s="60">
        <f t="shared" si="14"/>
        <v>-44.544139865836065</v>
      </c>
      <c r="R70" s="60">
        <f t="shared" si="15"/>
        <v>2780.647933512925</v>
      </c>
      <c r="S70" s="60">
        <f t="shared" si="16"/>
        <v>-5571.280524292433</v>
      </c>
      <c r="T70" s="60">
        <f t="shared" si="17"/>
        <v>-7274.909797086517</v>
      </c>
      <c r="U70" s="60">
        <f t="shared" si="18"/>
        <v>-8414.415216606309</v>
      </c>
      <c r="V70" s="60">
        <f t="shared" si="19"/>
        <v>-4359.783829397805</v>
      </c>
      <c r="W70" s="60">
        <f t="shared" si="20"/>
        <v>6357.964368543385</v>
      </c>
      <c r="X70" s="60">
        <f t="shared" si="21"/>
        <v>15.007109081312729</v>
      </c>
      <c r="Y70" s="60">
        <f t="shared" si="22"/>
        <v>9.307318329671284</v>
      </c>
      <c r="Z70" s="60">
        <f t="shared" si="23"/>
        <v>14.158492734793859</v>
      </c>
      <c r="AA70" s="60">
        <f t="shared" si="24"/>
        <v>15.34554417901813</v>
      </c>
      <c r="AB70" s="60">
        <f t="shared" si="25"/>
        <v>-21019.249365277017</v>
      </c>
    </row>
    <row r="71" spans="1:28" ht="12.75">
      <c r="A71" s="12" t="s">
        <v>81</v>
      </c>
      <c r="B71" s="1">
        <f>'DATOS MENSUALES'!F642</f>
        <v>26.728115893686223</v>
      </c>
      <c r="C71" s="1">
        <f>'DATOS MENSUALES'!F643</f>
        <v>13.646771968718038</v>
      </c>
      <c r="D71" s="1">
        <f>'DATOS MENSUALES'!F644</f>
        <v>11.401274625362571</v>
      </c>
      <c r="E71" s="1">
        <f>'DATOS MENSUALES'!F645</f>
        <v>47.26652032522918</v>
      </c>
      <c r="F71" s="1">
        <f>'DATOS MENSUALES'!F646</f>
        <v>24.11676235120775</v>
      </c>
      <c r="G71" s="1">
        <f>'DATOS MENSUALES'!F647</f>
        <v>21.036032000000013</v>
      </c>
      <c r="H71" s="1">
        <f>'DATOS MENSUALES'!F648</f>
        <v>8.418990745737098</v>
      </c>
      <c r="I71" s="1">
        <f>'DATOS MENSUALES'!F649</f>
        <v>21.587701100000018</v>
      </c>
      <c r="J71" s="1">
        <f>'DATOS MENSUALES'!F650</f>
        <v>6.6385963602644225</v>
      </c>
      <c r="K71" s="1">
        <f>'DATOS MENSUALES'!F651</f>
        <v>2.8635020952855124</v>
      </c>
      <c r="L71" s="1">
        <f>'DATOS MENSUALES'!F652</f>
        <v>2.2143475</v>
      </c>
      <c r="M71" s="1">
        <f>'DATOS MENSUALES'!F653</f>
        <v>1.8590031972449512</v>
      </c>
      <c r="N71" s="1">
        <f t="shared" si="12"/>
        <v>187.77761816273582</v>
      </c>
      <c r="O71" s="10"/>
      <c r="P71" s="60">
        <f t="shared" si="13"/>
        <v>7952.215150815296</v>
      </c>
      <c r="Q71" s="60">
        <f t="shared" si="14"/>
        <v>-0.014477822447917286</v>
      </c>
      <c r="R71" s="60">
        <f t="shared" si="15"/>
        <v>-955.6722406745541</v>
      </c>
      <c r="S71" s="60">
        <f t="shared" si="16"/>
        <v>9003.962891328543</v>
      </c>
      <c r="T71" s="60">
        <f t="shared" si="17"/>
        <v>-0.08510751713320468</v>
      </c>
      <c r="U71" s="60">
        <f t="shared" si="18"/>
        <v>-367.1816281086757</v>
      </c>
      <c r="V71" s="60">
        <f t="shared" si="19"/>
        <v>-4759.988107273824</v>
      </c>
      <c r="W71" s="60">
        <f t="shared" si="20"/>
        <v>2.781718064910585</v>
      </c>
      <c r="X71" s="60">
        <f t="shared" si="21"/>
        <v>-91.4246337085438</v>
      </c>
      <c r="Y71" s="60">
        <f t="shared" si="22"/>
        <v>-32.196079399786335</v>
      </c>
      <c r="Z71" s="60">
        <f t="shared" si="23"/>
        <v>-13.936626630603179</v>
      </c>
      <c r="AA71" s="60">
        <f t="shared" si="24"/>
        <v>-17.735288679304837</v>
      </c>
      <c r="AB71" s="60">
        <f t="shared" si="25"/>
        <v>-128.49574600108863</v>
      </c>
    </row>
    <row r="72" spans="1:28" ht="12.75">
      <c r="A72" s="12" t="s">
        <v>82</v>
      </c>
      <c r="B72" s="1">
        <f>'DATOS MENSUALES'!F654</f>
        <v>6.0633133896633495</v>
      </c>
      <c r="C72" s="1">
        <f>'DATOS MENSUALES'!F655</f>
        <v>12.238666873264174</v>
      </c>
      <c r="D72" s="1">
        <f>'DATOS MENSUALES'!F656</f>
        <v>8.21642628175685</v>
      </c>
      <c r="E72" s="1">
        <f>'DATOS MENSUALES'!F657</f>
        <v>23.468210447959578</v>
      </c>
      <c r="F72" s="1">
        <f>'DATOS MENSUALES'!F658</f>
        <v>36.390947931576186</v>
      </c>
      <c r="G72" s="1">
        <f>'DATOS MENSUALES'!F659</f>
        <v>18.700844915567217</v>
      </c>
      <c r="H72" s="1">
        <f>'DATOS MENSUALES'!F660</f>
        <v>5.9150473415767415</v>
      </c>
      <c r="I72" s="1">
        <f>'DATOS MENSUALES'!F661</f>
        <v>9.759844200000003</v>
      </c>
      <c r="J72" s="1">
        <f>'DATOS MENSUALES'!F662</f>
        <v>4.0611053926703855</v>
      </c>
      <c r="K72" s="1">
        <f>'DATOS MENSUALES'!F663</f>
        <v>3.258181699999999</v>
      </c>
      <c r="L72" s="1">
        <f>'DATOS MENSUALES'!F664</f>
        <v>3.3692868000000007</v>
      </c>
      <c r="M72" s="1">
        <f>'DATOS MENSUALES'!F665</f>
        <v>3.118503993266372</v>
      </c>
      <c r="N72" s="1">
        <f t="shared" si="12"/>
        <v>134.56037926730085</v>
      </c>
      <c r="O72" s="10"/>
      <c r="P72" s="60">
        <f t="shared" si="13"/>
        <v>-0.34995960509749047</v>
      </c>
      <c r="Q72" s="60">
        <f t="shared" si="14"/>
        <v>-4.507093497180513</v>
      </c>
      <c r="R72" s="60">
        <f t="shared" si="15"/>
        <v>-2214.7165925817526</v>
      </c>
      <c r="S72" s="60">
        <f t="shared" si="16"/>
        <v>-26.84959524305208</v>
      </c>
      <c r="T72" s="60">
        <f t="shared" si="17"/>
        <v>1657.408754914131</v>
      </c>
      <c r="U72" s="60">
        <f t="shared" si="18"/>
        <v>-856.283476904221</v>
      </c>
      <c r="V72" s="60">
        <f t="shared" si="19"/>
        <v>-7217.696104644311</v>
      </c>
      <c r="W72" s="60">
        <f t="shared" si="20"/>
        <v>-1131.8454439945183</v>
      </c>
      <c r="X72" s="60">
        <f t="shared" si="21"/>
        <v>-355.25862504847066</v>
      </c>
      <c r="Y72" s="60">
        <f t="shared" si="22"/>
        <v>-21.63819376933735</v>
      </c>
      <c r="Z72" s="60">
        <f t="shared" si="23"/>
        <v>-1.9604505023882677</v>
      </c>
      <c r="AA72" s="60">
        <f t="shared" si="24"/>
        <v>-2.451255926040867</v>
      </c>
      <c r="AB72" s="60">
        <f t="shared" si="25"/>
        <v>-197782.53669415883</v>
      </c>
    </row>
    <row r="73" spans="1:28" ht="12.75">
      <c r="A73" s="12" t="s">
        <v>83</v>
      </c>
      <c r="B73" s="1">
        <f>'DATOS MENSUALES'!F666</f>
        <v>1.7711732039653085</v>
      </c>
      <c r="C73" s="1">
        <f>'DATOS MENSUALES'!F667</f>
        <v>5.8244264000000046</v>
      </c>
      <c r="D73" s="1">
        <f>'DATOS MENSUALES'!F668</f>
        <v>90.2823078266664</v>
      </c>
      <c r="E73" s="1">
        <f>'DATOS MENSUALES'!F669</f>
        <v>69.69421339011527</v>
      </c>
      <c r="F73" s="1">
        <f>'DATOS MENSUALES'!F670</f>
        <v>41.18890298856871</v>
      </c>
      <c r="G73" s="1">
        <f>'DATOS MENSUALES'!F671</f>
        <v>19.37655011138314</v>
      </c>
      <c r="H73" s="1">
        <f>'DATOS MENSUALES'!F672</f>
        <v>26.460340759280587</v>
      </c>
      <c r="I73" s="1">
        <f>'DATOS MENSUALES'!F673</f>
        <v>16.8894854308446</v>
      </c>
      <c r="J73" s="1">
        <f>'DATOS MENSUALES'!F674</f>
        <v>5.962898000000002</v>
      </c>
      <c r="K73" s="1">
        <f>'DATOS MENSUALES'!F675</f>
        <v>3.236227199999999</v>
      </c>
      <c r="L73" s="1">
        <f>'DATOS MENSUALES'!F676</f>
        <v>3.3564008070452935</v>
      </c>
      <c r="M73" s="1">
        <f>'DATOS MENSUALES'!F677</f>
        <v>2.583901599999999</v>
      </c>
      <c r="N73" s="1">
        <f t="shared" si="12"/>
        <v>286.62682771786933</v>
      </c>
      <c r="O73" s="10"/>
      <c r="P73" s="60">
        <f t="shared" si="13"/>
        <v>-124.76337042052809</v>
      </c>
      <c r="Q73" s="60">
        <f t="shared" si="14"/>
        <v>-524.7907151625549</v>
      </c>
      <c r="R73" s="60">
        <f t="shared" si="15"/>
        <v>328952.41635844583</v>
      </c>
      <c r="S73" s="60">
        <f t="shared" si="16"/>
        <v>80798.52652662304</v>
      </c>
      <c r="T73" s="60">
        <f t="shared" si="17"/>
        <v>4601.026816936461</v>
      </c>
      <c r="U73" s="60">
        <f t="shared" si="18"/>
        <v>-686.1900242202599</v>
      </c>
      <c r="V73" s="60">
        <f t="shared" si="19"/>
        <v>1.814503648617875</v>
      </c>
      <c r="W73" s="60">
        <f t="shared" si="20"/>
        <v>-35.67075290220352</v>
      </c>
      <c r="X73" s="60">
        <f t="shared" si="21"/>
        <v>-139.04216542562114</v>
      </c>
      <c r="Y73" s="60">
        <f t="shared" si="22"/>
        <v>-22.153670764994462</v>
      </c>
      <c r="Z73" s="60">
        <f t="shared" si="23"/>
        <v>-2.021630134579976</v>
      </c>
      <c r="AA73" s="60">
        <f t="shared" si="24"/>
        <v>-6.675813978806889</v>
      </c>
      <c r="AB73" s="60">
        <f t="shared" si="25"/>
        <v>825373.5858450609</v>
      </c>
    </row>
    <row r="74" spans="1:28" s="24" customFormat="1" ht="12.75">
      <c r="A74" s="21" t="s">
        <v>84</v>
      </c>
      <c r="B74" s="22">
        <f>'DATOS MENSUALES'!F678</f>
        <v>3.2213072159658043</v>
      </c>
      <c r="C74" s="22">
        <f>'DATOS MENSUALES'!F679</f>
        <v>22.69662595673315</v>
      </c>
      <c r="D74" s="22">
        <f>'DATOS MENSUALES'!F680</f>
        <v>41.6821378950265</v>
      </c>
      <c r="E74" s="22">
        <f>'DATOS MENSUALES'!F681</f>
        <v>56.09798919999997</v>
      </c>
      <c r="F74" s="22">
        <f>'DATOS MENSUALES'!F682</f>
        <v>20.330977644617434</v>
      </c>
      <c r="G74" s="22">
        <f>'DATOS MENSUALES'!F683</f>
        <v>10.242559100000005</v>
      </c>
      <c r="H74" s="22">
        <f>'DATOS MENSUALES'!F684</f>
        <v>6.67248052827826</v>
      </c>
      <c r="I74" s="22">
        <f>'DATOS MENSUALES'!F685</f>
        <v>10.881898979190483</v>
      </c>
      <c r="J74" s="22">
        <f>'DATOS MENSUALES'!F686</f>
        <v>14.636584572023878</v>
      </c>
      <c r="K74" s="22">
        <f>'DATOS MENSUALES'!F687</f>
        <v>7.888972083013085</v>
      </c>
      <c r="L74" s="22">
        <f>'DATOS MENSUALES'!F688</f>
        <v>5.991350226718247</v>
      </c>
      <c r="M74" s="22">
        <f>'DATOS MENSUALES'!F689</f>
        <v>4.799653988887055</v>
      </c>
      <c r="N74" s="22">
        <f t="shared" si="12"/>
        <v>205.14253739045387</v>
      </c>
      <c r="O74" s="23"/>
      <c r="P74" s="60">
        <f t="shared" si="13"/>
        <v>-44.61456333648124</v>
      </c>
      <c r="Q74" s="60">
        <f t="shared" si="14"/>
        <v>682.8967474746634</v>
      </c>
      <c r="R74" s="60">
        <f t="shared" si="15"/>
        <v>8528.251851025603</v>
      </c>
      <c r="S74" s="60">
        <f t="shared" si="16"/>
        <v>26027.38926836786</v>
      </c>
      <c r="T74" s="60">
        <f t="shared" si="17"/>
        <v>-75.45386442850365</v>
      </c>
      <c r="U74" s="60">
        <f t="shared" si="18"/>
        <v>-5787.646467152636</v>
      </c>
      <c r="V74" s="60">
        <f t="shared" si="19"/>
        <v>-6401.867863458988</v>
      </c>
      <c r="W74" s="60">
        <f t="shared" si="20"/>
        <v>-804.2056483520773</v>
      </c>
      <c r="X74" s="60">
        <f t="shared" si="21"/>
        <v>42.6205103775811</v>
      </c>
      <c r="Y74" s="60">
        <f t="shared" si="22"/>
        <v>6.272225010092854</v>
      </c>
      <c r="Z74" s="60">
        <f t="shared" si="23"/>
        <v>2.574184042947017</v>
      </c>
      <c r="AA74" s="60">
        <f t="shared" si="24"/>
        <v>0.03686616587212691</v>
      </c>
      <c r="AB74" s="60">
        <f t="shared" si="25"/>
        <v>1869.3841922585761</v>
      </c>
    </row>
    <row r="75" spans="1:28" s="24" customFormat="1" ht="12.75">
      <c r="A75" s="21" t="s">
        <v>85</v>
      </c>
      <c r="B75" s="22">
        <f>'DATOS MENSUALES'!F690</f>
        <v>3.2242526933146753</v>
      </c>
      <c r="C75" s="22">
        <f>'DATOS MENSUALES'!F691</f>
        <v>30.820744396729</v>
      </c>
      <c r="D75" s="22">
        <f>'DATOS MENSUALES'!F692</f>
        <v>59.4999763808282</v>
      </c>
      <c r="E75" s="22">
        <f>'DATOS MENSUALES'!F693</f>
        <v>28.318909933059224</v>
      </c>
      <c r="F75" s="22">
        <f>'DATOS MENSUALES'!F694</f>
        <v>13.837457669462092</v>
      </c>
      <c r="G75" s="22">
        <f>'DATOS MENSUALES'!F695</f>
        <v>7.721652985849384</v>
      </c>
      <c r="H75" s="22">
        <f>'DATOS MENSUALES'!F696</f>
        <v>34.87530067893591</v>
      </c>
      <c r="I75" s="22">
        <f>'DATOS MENSUALES'!F697</f>
        <v>25.256180000000004</v>
      </c>
      <c r="J75" s="22">
        <f>'DATOS MENSUALES'!F698</f>
        <v>19.223090055780407</v>
      </c>
      <c r="K75" s="22">
        <f>'DATOS MENSUALES'!F699</f>
        <v>7.020740629287828</v>
      </c>
      <c r="L75" s="22">
        <f>'DATOS MENSUALES'!F700</f>
        <v>3.866004807775581</v>
      </c>
      <c r="M75" s="22">
        <f>'DATOS MENSUALES'!F701</f>
        <v>5.048747999999998</v>
      </c>
      <c r="N75" s="22">
        <f t="shared" si="12"/>
        <v>238.71305823102225</v>
      </c>
      <c r="O75" s="23"/>
      <c r="P75" s="60">
        <f t="shared" si="13"/>
        <v>-44.50350086945271</v>
      </c>
      <c r="Q75" s="60">
        <f t="shared" si="14"/>
        <v>4852.771833163164</v>
      </c>
      <c r="R75" s="60">
        <f t="shared" si="15"/>
        <v>55956.43329621367</v>
      </c>
      <c r="S75" s="60">
        <f t="shared" si="16"/>
        <v>6.396328242702949</v>
      </c>
      <c r="T75" s="60">
        <f t="shared" si="17"/>
        <v>-1231.6401426005723</v>
      </c>
      <c r="U75" s="60">
        <f t="shared" si="18"/>
        <v>-8583.844314666227</v>
      </c>
      <c r="V75" s="60">
        <f t="shared" si="19"/>
        <v>894.3530944302474</v>
      </c>
      <c r="W75" s="60">
        <f t="shared" si="20"/>
        <v>130.699317308109</v>
      </c>
      <c r="X75" s="60">
        <f t="shared" si="21"/>
        <v>527.4292800469816</v>
      </c>
      <c r="Y75" s="60">
        <f t="shared" si="22"/>
        <v>0.9296144914170708</v>
      </c>
      <c r="Z75" s="60">
        <f t="shared" si="23"/>
        <v>-0.4301001350728124</v>
      </c>
      <c r="AA75" s="60">
        <f t="shared" si="24"/>
        <v>0.19704992978513156</v>
      </c>
      <c r="AB75" s="60">
        <f t="shared" si="25"/>
        <v>96634.70077673334</v>
      </c>
    </row>
    <row r="76" spans="1:28" s="24" customFormat="1" ht="12.75">
      <c r="A76" s="21" t="s">
        <v>86</v>
      </c>
      <c r="B76" s="22">
        <f>'DATOS MENSUALES'!F702</f>
        <v>4.413680269056812</v>
      </c>
      <c r="C76" s="22">
        <f>'DATOS MENSUALES'!F703</f>
        <v>5.644394613483459</v>
      </c>
      <c r="D76" s="22">
        <f>'DATOS MENSUALES'!F704</f>
        <v>5.233120813308648</v>
      </c>
      <c r="E76" s="22">
        <f>'DATOS MENSUALES'!F705</f>
        <v>8.504239399999994</v>
      </c>
      <c r="F76" s="22">
        <f>'DATOS MENSUALES'!F706</f>
        <v>7.030308966794376</v>
      </c>
      <c r="G76" s="22">
        <f>'DATOS MENSUALES'!F707</f>
        <v>7.231890982874449</v>
      </c>
      <c r="H76" s="22">
        <f>'DATOS MENSUALES'!F708</f>
        <v>14.320451470967344</v>
      </c>
      <c r="I76" s="22">
        <f>'DATOS MENSUALES'!F709</f>
        <v>13.911987169932654</v>
      </c>
      <c r="J76" s="22">
        <f>'DATOS MENSUALES'!F710</f>
        <v>7.297501599999996</v>
      </c>
      <c r="K76" s="22">
        <f>'DATOS MENSUALES'!F711</f>
        <v>6.2795459000000085</v>
      </c>
      <c r="L76" s="22">
        <f>'DATOS MENSUALES'!F712</f>
        <v>3.603405599999999</v>
      </c>
      <c r="M76" s="22">
        <f>'DATOS MENSUALES'!F713</f>
        <v>4.480245999999999</v>
      </c>
      <c r="N76" s="22">
        <f t="shared" si="12"/>
        <v>87.95077278641773</v>
      </c>
      <c r="O76" s="23"/>
      <c r="P76" s="60">
        <f t="shared" si="13"/>
        <v>-13.049842326867632</v>
      </c>
      <c r="Q76" s="60">
        <f t="shared" si="14"/>
        <v>-560.7202654206786</v>
      </c>
      <c r="R76" s="60">
        <f t="shared" si="15"/>
        <v>-4109.959580747561</v>
      </c>
      <c r="S76" s="60">
        <f t="shared" si="16"/>
        <v>-5791.648624661776</v>
      </c>
      <c r="T76" s="60">
        <f t="shared" si="17"/>
        <v>-5383.594416561649</v>
      </c>
      <c r="U76" s="60">
        <f t="shared" si="18"/>
        <v>-9214.667622209008</v>
      </c>
      <c r="V76" s="60">
        <f t="shared" si="19"/>
        <v>-1302.2388155004733</v>
      </c>
      <c r="W76" s="60">
        <f t="shared" si="20"/>
        <v>-246.41269115044346</v>
      </c>
      <c r="X76" s="60">
        <f t="shared" si="21"/>
        <v>-56.889898521106666</v>
      </c>
      <c r="Y76" s="60">
        <f t="shared" si="22"/>
        <v>0.012939871024097448</v>
      </c>
      <c r="Z76" s="60">
        <f t="shared" si="23"/>
        <v>-1.0532440511818997</v>
      </c>
      <c r="AA76" s="60">
        <f t="shared" si="24"/>
        <v>2.4125418995287665E-06</v>
      </c>
      <c r="AB76" s="60">
        <f t="shared" si="25"/>
        <v>-1153430.4593955146</v>
      </c>
    </row>
    <row r="77" spans="1:28" s="24" customFormat="1" ht="12.75">
      <c r="A77" s="21" t="s">
        <v>87</v>
      </c>
      <c r="B77" s="22">
        <f>'DATOS MENSUALES'!F714</f>
        <v>16.105900800000008</v>
      </c>
      <c r="C77" s="22">
        <f>'DATOS MENSUALES'!F715</f>
        <v>10.656737600000007</v>
      </c>
      <c r="D77" s="22">
        <f>'DATOS MENSUALES'!F716</f>
        <v>20.032198661826556</v>
      </c>
      <c r="E77" s="22">
        <f>'DATOS MENSUALES'!F717</f>
        <v>7.3815449644073</v>
      </c>
      <c r="F77" s="22">
        <f>'DATOS MENSUALES'!F718</f>
        <v>6.408465599999996</v>
      </c>
      <c r="G77" s="22">
        <f>'DATOS MENSUALES'!F719</f>
        <v>7.6559653999999995</v>
      </c>
      <c r="H77" s="22">
        <f>'DATOS MENSUALES'!F720</f>
        <v>37.06924042886004</v>
      </c>
      <c r="I77" s="22">
        <f>'DATOS MENSUALES'!F721</f>
        <v>19.492576741410716</v>
      </c>
      <c r="J77" s="22">
        <f>'DATOS MENSUALES'!F722</f>
        <v>8.896122020685132</v>
      </c>
      <c r="K77" s="22">
        <f>'DATOS MENSUALES'!F723</f>
        <v>5.802148000000003</v>
      </c>
      <c r="L77" s="22">
        <f>'DATOS MENSUALES'!F724</f>
        <v>4.371540000000001</v>
      </c>
      <c r="M77" s="22">
        <f>'DATOS MENSUALES'!F725</f>
        <v>3.045164691907781</v>
      </c>
      <c r="N77" s="22">
        <f t="shared" si="12"/>
        <v>146.91760490909758</v>
      </c>
      <c r="O77" s="23"/>
      <c r="P77" s="60">
        <f t="shared" si="13"/>
        <v>814.2270279114529</v>
      </c>
      <c r="Q77" s="60">
        <f t="shared" si="14"/>
        <v>-33.81608501307904</v>
      </c>
      <c r="R77" s="60">
        <f t="shared" si="15"/>
        <v>-1.8117345472939244</v>
      </c>
      <c r="S77" s="60">
        <f t="shared" si="16"/>
        <v>-6947.189871138233</v>
      </c>
      <c r="T77" s="60">
        <f t="shared" si="17"/>
        <v>-5977.20511356163</v>
      </c>
      <c r="U77" s="60">
        <f t="shared" si="18"/>
        <v>-8666.724679038116</v>
      </c>
      <c r="V77" s="60">
        <f t="shared" si="19"/>
        <v>1655.007150875073</v>
      </c>
      <c r="W77" s="60">
        <f t="shared" si="20"/>
        <v>-0.32671104729011363</v>
      </c>
      <c r="X77" s="60">
        <f t="shared" si="21"/>
        <v>-11.351201076330192</v>
      </c>
      <c r="Y77" s="60">
        <f t="shared" si="22"/>
        <v>-0.014283023139040299</v>
      </c>
      <c r="Z77" s="60">
        <f t="shared" si="23"/>
        <v>-0.015495538724037257</v>
      </c>
      <c r="AA77" s="60">
        <f t="shared" si="24"/>
        <v>-2.8733982141596948</v>
      </c>
      <c r="AB77" s="60">
        <f t="shared" si="25"/>
        <v>-96741.74143627979</v>
      </c>
    </row>
    <row r="78" spans="1:28" s="24" customFormat="1" ht="12.75">
      <c r="A78" s="21" t="s">
        <v>88</v>
      </c>
      <c r="B78" s="22">
        <f>'DATOS MENSUALES'!F726</f>
        <v>4.605385581533775</v>
      </c>
      <c r="C78" s="22">
        <f>'DATOS MENSUALES'!F727</f>
        <v>47.913021599999986</v>
      </c>
      <c r="D78" s="22">
        <f>'DATOS MENSUALES'!F728</f>
        <v>61.97528778053433</v>
      </c>
      <c r="E78" s="22">
        <f>'DATOS MENSUALES'!F729</f>
        <v>122.88912177532937</v>
      </c>
      <c r="F78" s="22">
        <f>'DATOS MENSUALES'!F730</f>
        <v>41.67303969379546</v>
      </c>
      <c r="G78" s="22">
        <f>'DATOS MENSUALES'!F731</f>
        <v>138.77862780000004</v>
      </c>
      <c r="H78" s="22">
        <f>'DATOS MENSUALES'!F732</f>
        <v>23.430800044572326</v>
      </c>
      <c r="I78" s="22">
        <f>'DATOS MENSUALES'!F733</f>
        <v>14.465678974416992</v>
      </c>
      <c r="J78" s="22">
        <f>'DATOS MENSUALES'!F734</f>
        <v>4.581152511902877</v>
      </c>
      <c r="K78" s="22">
        <f>'DATOS MENSUALES'!F735</f>
        <v>4.049780493228681</v>
      </c>
      <c r="L78" s="22">
        <f>'DATOS MENSUALES'!F736</f>
        <v>2.38443260418222</v>
      </c>
      <c r="M78" s="22">
        <f>'DATOS MENSUALES'!F737</f>
        <v>1.9488407960858485</v>
      </c>
      <c r="N78" s="22">
        <f t="shared" si="12"/>
        <v>468.69516965558194</v>
      </c>
      <c r="O78" s="23"/>
      <c r="P78" s="60">
        <f t="shared" si="13"/>
        <v>-10.114560398779927</v>
      </c>
      <c r="Q78" s="60">
        <f t="shared" si="14"/>
        <v>39382.16522862758</v>
      </c>
      <c r="R78" s="60">
        <f t="shared" si="15"/>
        <v>67538.53555082511</v>
      </c>
      <c r="S78" s="60">
        <f t="shared" si="16"/>
        <v>896580.1212413018</v>
      </c>
      <c r="T78" s="60">
        <f t="shared" si="17"/>
        <v>5014.619343519038</v>
      </c>
      <c r="U78" s="60">
        <f t="shared" si="18"/>
        <v>1352231.8287932915</v>
      </c>
      <c r="V78" s="60">
        <f t="shared" si="19"/>
        <v>-5.92818690894519</v>
      </c>
      <c r="W78" s="60">
        <f t="shared" si="20"/>
        <v>-186.72128985685788</v>
      </c>
      <c r="X78" s="60">
        <f t="shared" si="21"/>
        <v>-282.60658515307415</v>
      </c>
      <c r="Y78" s="60">
        <f t="shared" si="22"/>
        <v>-7.940090410781272</v>
      </c>
      <c r="Z78" s="60">
        <f t="shared" si="23"/>
        <v>-11.185546331648625</v>
      </c>
      <c r="AA78" s="60">
        <f t="shared" si="24"/>
        <v>-15.964807693896482</v>
      </c>
      <c r="AB78" s="60">
        <f t="shared" si="25"/>
        <v>20995194.007782277</v>
      </c>
    </row>
    <row r="79" spans="1:28" s="24" customFormat="1" ht="12.75">
      <c r="A79" s="21" t="s">
        <v>89</v>
      </c>
      <c r="B79" s="22">
        <f>'DATOS MENSUALES'!F738</f>
        <v>5.368689490401703</v>
      </c>
      <c r="C79" s="22">
        <f>'DATOS MENSUALES'!F739</f>
        <v>4.014541090610608</v>
      </c>
      <c r="D79" s="22">
        <f>'DATOS MENSUALES'!F740</f>
        <v>3.083335007412358</v>
      </c>
      <c r="E79" s="22">
        <f>'DATOS MENSUALES'!F741</f>
        <v>5.00125438763061</v>
      </c>
      <c r="F79" s="22">
        <f>'DATOS MENSUALES'!F742</f>
        <v>5.3756900110710495</v>
      </c>
      <c r="G79" s="22">
        <f>'DATOS MENSUALES'!F743</f>
        <v>5.516794799999997</v>
      </c>
      <c r="H79" s="22">
        <f>'DATOS MENSUALES'!F744</f>
        <v>7.917260782877111</v>
      </c>
      <c r="I79" s="22">
        <f>'DATOS MENSUALES'!F745</f>
        <v>6.432358870559931</v>
      </c>
      <c r="J79" s="22">
        <f>'DATOS MENSUALES'!F746</f>
        <v>5.692924713447672</v>
      </c>
      <c r="K79" s="22">
        <f>'DATOS MENSUALES'!F747</f>
        <v>2.500970599999999</v>
      </c>
      <c r="L79" s="22">
        <f>'DATOS MENSUALES'!F748</f>
        <v>2.5511189999999995</v>
      </c>
      <c r="M79" s="22">
        <f>'DATOS MENSUALES'!F749</f>
        <v>2.39759</v>
      </c>
      <c r="N79" s="22">
        <f t="shared" si="12"/>
        <v>55.85252875401105</v>
      </c>
      <c r="O79" s="23"/>
      <c r="P79" s="60">
        <f t="shared" si="13"/>
        <v>-2.7400426619316627</v>
      </c>
      <c r="Q79" s="60">
        <f t="shared" si="14"/>
        <v>-963.2466278024759</v>
      </c>
      <c r="R79" s="60">
        <f t="shared" si="15"/>
        <v>-5996.767140340489</v>
      </c>
      <c r="S79" s="60">
        <f t="shared" si="16"/>
        <v>-9884.908141230646</v>
      </c>
      <c r="T79" s="60">
        <f t="shared" si="17"/>
        <v>-7056.830762165279</v>
      </c>
      <c r="U79" s="60">
        <f t="shared" si="18"/>
        <v>-11666.218948171836</v>
      </c>
      <c r="V79" s="60">
        <f t="shared" si="19"/>
        <v>-5198.738594926682</v>
      </c>
      <c r="W79" s="60">
        <f t="shared" si="20"/>
        <v>-2599.0177079210066</v>
      </c>
      <c r="X79" s="60">
        <f t="shared" si="21"/>
        <v>-161.9319610524142</v>
      </c>
      <c r="Y79" s="60">
        <f t="shared" si="22"/>
        <v>-44.50506274773251</v>
      </c>
      <c r="Z79" s="60">
        <f t="shared" si="23"/>
        <v>-8.866255001457972</v>
      </c>
      <c r="AA79" s="60">
        <f t="shared" si="24"/>
        <v>-8.860029158527924</v>
      </c>
      <c r="AB79" s="60">
        <f t="shared" si="25"/>
        <v>-2569735.7227076646</v>
      </c>
    </row>
    <row r="80" spans="1:28" s="24" customFormat="1" ht="12.75">
      <c r="A80" s="21" t="s">
        <v>90</v>
      </c>
      <c r="B80" s="22">
        <f>'DATOS MENSUALES'!F750</f>
        <v>5.374492500000004</v>
      </c>
      <c r="C80" s="22">
        <f>'DATOS MENSUALES'!F751</f>
        <v>17.244772000000005</v>
      </c>
      <c r="D80" s="22">
        <f>'DATOS MENSUALES'!F752</f>
        <v>43.62683940000002</v>
      </c>
      <c r="E80" s="22">
        <f>'DATOS MENSUALES'!F753</f>
        <v>71.37977425028964</v>
      </c>
      <c r="F80" s="22">
        <f>'DATOS MENSUALES'!F754</f>
        <v>43.15663079999995</v>
      </c>
      <c r="G80" s="22">
        <f>'DATOS MENSUALES'!F755</f>
        <v>41.823378362982055</v>
      </c>
      <c r="H80" s="22">
        <f>'DATOS MENSUALES'!F756</f>
        <v>32.757514143146324</v>
      </c>
      <c r="I80" s="22">
        <f>'DATOS MENSUALES'!F757</f>
        <v>20.08915675184146</v>
      </c>
      <c r="J80" s="22">
        <f>'DATOS MENSUALES'!F758</f>
        <v>6.347321087238419</v>
      </c>
      <c r="K80" s="22">
        <f>'DATOS MENSUALES'!F759</f>
        <v>2.228407896582511</v>
      </c>
      <c r="L80" s="22">
        <f>'DATOS MENSUALES'!F760</f>
        <v>2.5442416839190662</v>
      </c>
      <c r="M80" s="22">
        <f>'DATOS MENSUALES'!F761</f>
        <v>7.610118779648125</v>
      </c>
      <c r="N80" s="22">
        <f t="shared" si="12"/>
        <v>294.18264765564754</v>
      </c>
      <c r="O80" s="23"/>
      <c r="P80" s="60">
        <f t="shared" si="13"/>
        <v>-2.7060949509967296</v>
      </c>
      <c r="Q80" s="60">
        <f t="shared" si="14"/>
        <v>37.73946936688524</v>
      </c>
      <c r="R80" s="60">
        <f t="shared" si="15"/>
        <v>11202.679076099688</v>
      </c>
      <c r="S80" s="60">
        <f t="shared" si="16"/>
        <v>90622.58040815954</v>
      </c>
      <c r="T80" s="60">
        <f t="shared" si="17"/>
        <v>6434.856180176008</v>
      </c>
      <c r="U80" s="60">
        <f t="shared" si="18"/>
        <v>2530.226111495633</v>
      </c>
      <c r="V80" s="60">
        <f t="shared" si="19"/>
        <v>424.7285998382902</v>
      </c>
      <c r="W80" s="60">
        <f t="shared" si="20"/>
        <v>-0.0007827292514798744</v>
      </c>
      <c r="X80" s="60">
        <f t="shared" si="21"/>
        <v>-110.32969811418302</v>
      </c>
      <c r="Y80" s="60">
        <f t="shared" si="22"/>
        <v>-55.584103574926196</v>
      </c>
      <c r="Z80" s="60">
        <f t="shared" si="23"/>
        <v>-8.954931662188928</v>
      </c>
      <c r="AA80" s="60">
        <f t="shared" si="24"/>
        <v>31.05640375494986</v>
      </c>
      <c r="AB80" s="60">
        <f t="shared" si="25"/>
        <v>1041321.8714468906</v>
      </c>
    </row>
    <row r="81" spans="1:28" s="24" customFormat="1" ht="12.75">
      <c r="A81" s="21" t="s">
        <v>91</v>
      </c>
      <c r="B81" s="22">
        <f>'DATOS MENSUALES'!F762</f>
        <v>11.77850017758218</v>
      </c>
      <c r="C81" s="22">
        <f>'DATOS MENSUALES'!F763</f>
        <v>23.45679134420744</v>
      </c>
      <c r="D81" s="22">
        <f>'DATOS MENSUALES'!F764</f>
        <v>18.063954499999998</v>
      </c>
      <c r="E81" s="22">
        <f>'DATOS MENSUALES'!F765</f>
        <v>42.901190599999985</v>
      </c>
      <c r="F81" s="22">
        <f>'DATOS MENSUALES'!F766</f>
        <v>25.182120065800508</v>
      </c>
      <c r="G81" s="22">
        <f>'DATOS MENSUALES'!F767</f>
        <v>28.04399368581979</v>
      </c>
      <c r="H81" s="22">
        <f>'DATOS MENSUALES'!F768</f>
        <v>32.18735753341351</v>
      </c>
      <c r="I81" s="22">
        <f>'DATOS MENSUALES'!F769</f>
        <v>25.76812840000001</v>
      </c>
      <c r="J81" s="22">
        <f>'DATOS MENSUALES'!F770</f>
        <v>7.254333026629493</v>
      </c>
      <c r="K81" s="22">
        <f>'DATOS MENSUALES'!F771</f>
        <v>3.9061135934259643</v>
      </c>
      <c r="L81" s="22">
        <f>'DATOS MENSUALES'!F772</f>
        <v>4.3194599901740345</v>
      </c>
      <c r="M81" s="22">
        <f>'DATOS MENSUALES'!F773</f>
        <v>2.0760050171849773</v>
      </c>
      <c r="N81" s="22">
        <f t="shared" si="12"/>
        <v>224.93794793423788</v>
      </c>
      <c r="O81" s="23"/>
      <c r="P81" s="60">
        <f t="shared" si="13"/>
        <v>125.7879519490121</v>
      </c>
      <c r="Q81" s="60">
        <f t="shared" si="14"/>
        <v>875.4495948959751</v>
      </c>
      <c r="R81" s="60">
        <f t="shared" si="15"/>
        <v>-32.380080158936124</v>
      </c>
      <c r="S81" s="60">
        <f t="shared" si="16"/>
        <v>4442.131375298074</v>
      </c>
      <c r="T81" s="60">
        <f t="shared" si="17"/>
        <v>0.24471463607280264</v>
      </c>
      <c r="U81" s="60">
        <f t="shared" si="18"/>
        <v>-0.0035688135555769942</v>
      </c>
      <c r="V81" s="60">
        <f t="shared" si="19"/>
        <v>335.22666955952593</v>
      </c>
      <c r="W81" s="60">
        <f t="shared" si="20"/>
        <v>174.37826450876665</v>
      </c>
      <c r="X81" s="60">
        <f t="shared" si="21"/>
        <v>-58.82711380302708</v>
      </c>
      <c r="Y81" s="60">
        <f t="shared" si="22"/>
        <v>-9.781971872923583</v>
      </c>
      <c r="Z81" s="60">
        <f t="shared" si="23"/>
        <v>-0.02737639680546905</v>
      </c>
      <c r="AA81" s="60">
        <f t="shared" si="24"/>
        <v>-13.666130644578624</v>
      </c>
      <c r="AB81" s="60">
        <f t="shared" si="25"/>
        <v>33119.91405702276</v>
      </c>
    </row>
    <row r="82" spans="1:28" s="24" customFormat="1" ht="12.75">
      <c r="A82" s="21" t="s">
        <v>92</v>
      </c>
      <c r="B82" s="22">
        <f>'DATOS MENSUALES'!F774</f>
        <v>6.596678887979083</v>
      </c>
      <c r="C82" s="22">
        <f>'DATOS MENSUALES'!F775</f>
        <v>6.24202508484748</v>
      </c>
      <c r="D82" s="22">
        <f>'DATOS MENSUALES'!F776</f>
        <v>5.481633816177448</v>
      </c>
      <c r="E82" s="22">
        <f>'DATOS MENSUALES'!F777</f>
        <v>5.3336359999999985</v>
      </c>
      <c r="F82" s="22">
        <f>'DATOS MENSUALES'!F778</f>
        <v>4.409402599999997</v>
      </c>
      <c r="G82" s="22">
        <f>'DATOS MENSUALES'!F779</f>
        <v>6.444117048417015</v>
      </c>
      <c r="H82" s="22">
        <f>'DATOS MENSUALES'!F780</f>
        <v>8.181375181171294</v>
      </c>
      <c r="I82" s="22">
        <f>'DATOS MENSUALES'!F781</f>
        <v>8.117627700000002</v>
      </c>
      <c r="J82" s="22">
        <f>'DATOS MENSUALES'!F782</f>
        <v>2.1819364</v>
      </c>
      <c r="K82" s="22">
        <f>'DATOS MENSUALES'!F783</f>
        <v>1.3772131946725663</v>
      </c>
      <c r="L82" s="22">
        <f>'DATOS MENSUALES'!F784</f>
        <v>1.042914704270588</v>
      </c>
      <c r="M82" s="22">
        <f>'DATOS MENSUALES'!F785</f>
        <v>0.8614049981248295</v>
      </c>
      <c r="N82" s="22">
        <f t="shared" si="12"/>
        <v>56.26996561566029</v>
      </c>
      <c r="O82" s="23"/>
      <c r="P82" s="60">
        <f t="shared" si="13"/>
        <v>-0.005029855019740158</v>
      </c>
      <c r="Q82" s="60">
        <f t="shared" si="14"/>
        <v>-447.42898984583843</v>
      </c>
      <c r="R82" s="60">
        <f t="shared" si="15"/>
        <v>-3921.620632543221</v>
      </c>
      <c r="S82" s="60">
        <f t="shared" si="16"/>
        <v>-9432.708858519194</v>
      </c>
      <c r="T82" s="60">
        <f t="shared" si="17"/>
        <v>-8177.977388513568</v>
      </c>
      <c r="U82" s="60">
        <f t="shared" si="18"/>
        <v>-10292.93409865659</v>
      </c>
      <c r="V82" s="60">
        <f t="shared" si="19"/>
        <v>-4964.563598958132</v>
      </c>
      <c r="W82" s="60">
        <f t="shared" si="20"/>
        <v>-1755.6594663704407</v>
      </c>
      <c r="X82" s="60">
        <f t="shared" si="21"/>
        <v>-719.7053777160621</v>
      </c>
      <c r="Y82" s="60">
        <f t="shared" si="22"/>
        <v>-101.68815676919218</v>
      </c>
      <c r="Z82" s="60">
        <f t="shared" si="23"/>
        <v>-45.80328030214</v>
      </c>
      <c r="AA82" s="60">
        <f t="shared" si="24"/>
        <v>-46.86740038895339</v>
      </c>
      <c r="AB82" s="60">
        <f t="shared" si="25"/>
        <v>-2546312.4924538066</v>
      </c>
    </row>
    <row r="83" spans="1:28" s="24" customFormat="1" ht="12.75">
      <c r="A83" s="21" t="s">
        <v>93</v>
      </c>
      <c r="B83" s="22">
        <f>'DATOS MENSUALES'!F786</f>
        <v>5.356726893707759</v>
      </c>
      <c r="C83" s="22">
        <f>'DATOS MENSUALES'!F787</f>
        <v>6.7626117735476665</v>
      </c>
      <c r="D83" s="22">
        <f>'DATOS MENSUALES'!F788</f>
        <v>9.840457082798022</v>
      </c>
      <c r="E83" s="22">
        <f>'DATOS MENSUALES'!F789</f>
        <v>7.858314761296863</v>
      </c>
      <c r="F83" s="22">
        <f>'DATOS MENSUALES'!F790</f>
        <v>6.873309140367144</v>
      </c>
      <c r="G83" s="22">
        <f>'DATOS MENSUALES'!F791</f>
        <v>21.797075441921308</v>
      </c>
      <c r="H83" s="22">
        <f>'DATOS MENSUALES'!F792</f>
        <v>20.905808104162567</v>
      </c>
      <c r="I83" s="22">
        <f>'DATOS MENSUALES'!F793</f>
        <v>7.7525170000000045</v>
      </c>
      <c r="J83" s="22">
        <f>'DATOS MENSUALES'!F794</f>
        <v>6.637867224028723</v>
      </c>
      <c r="K83" s="22">
        <f>'DATOS MENSUALES'!F795</f>
        <v>3.7510643999999984</v>
      </c>
      <c r="L83" s="22">
        <f>'DATOS MENSUALES'!F796</f>
        <v>1.714327803168168</v>
      </c>
      <c r="M83" s="22">
        <f>'DATOS MENSUALES'!F797</f>
        <v>2.46499231445037</v>
      </c>
      <c r="N83" s="22">
        <f>SUM(B83:M83)</f>
        <v>101.7150719394486</v>
      </c>
      <c r="O83" s="23"/>
      <c r="P83" s="60">
        <f aca="true" t="shared" si="26" ref="P83:AB83">(B83-B$6)^3</f>
        <v>-2.810917544040725</v>
      </c>
      <c r="Q83" s="60">
        <f t="shared" si="26"/>
        <v>-362.14474808677215</v>
      </c>
      <c r="R83" s="60">
        <f t="shared" si="26"/>
        <v>-1485.7663730699803</v>
      </c>
      <c r="S83" s="60">
        <f t="shared" si="26"/>
        <v>-6439.335246507591</v>
      </c>
      <c r="T83" s="60">
        <f t="shared" si="26"/>
        <v>-5529.572131415286</v>
      </c>
      <c r="U83" s="60">
        <f t="shared" si="26"/>
        <v>-262.11159567147354</v>
      </c>
      <c r="V83" s="60">
        <f t="shared" si="26"/>
        <v>-81.45492607163555</v>
      </c>
      <c r="W83" s="60">
        <f t="shared" si="26"/>
        <v>-1919.9391090073527</v>
      </c>
      <c r="X83" s="60">
        <f t="shared" si="26"/>
        <v>-91.46903296657204</v>
      </c>
      <c r="Y83" s="60">
        <f t="shared" si="26"/>
        <v>-12.067468010188295</v>
      </c>
      <c r="Z83" s="60">
        <f t="shared" si="26"/>
        <v>-24.553865179272503</v>
      </c>
      <c r="AA83" s="60">
        <f t="shared" si="26"/>
        <v>-8.022121297705219</v>
      </c>
      <c r="AB83" s="60">
        <f t="shared" si="26"/>
        <v>-756275.3658015835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44321.597851684935</v>
      </c>
      <c r="Q84" s="61">
        <f t="shared" si="27"/>
        <v>361843.7058539484</v>
      </c>
      <c r="R84" s="61">
        <f t="shared" si="27"/>
        <v>867347.6417297042</v>
      </c>
      <c r="S84" s="61">
        <f t="shared" si="27"/>
        <v>2867640.9220896703</v>
      </c>
      <c r="T84" s="61">
        <f t="shared" si="27"/>
        <v>1478916.3790924968</v>
      </c>
      <c r="U84" s="61">
        <f t="shared" si="27"/>
        <v>2614738.380773904</v>
      </c>
      <c r="V84" s="61">
        <f t="shared" si="27"/>
        <v>305531.3643798375</v>
      </c>
      <c r="W84" s="61">
        <f t="shared" si="27"/>
        <v>266534.03555191914</v>
      </c>
      <c r="X84" s="61">
        <f t="shared" si="27"/>
        <v>24287.109929951726</v>
      </c>
      <c r="Y84" s="61">
        <f t="shared" si="27"/>
        <v>4571.2083282874755</v>
      </c>
      <c r="Z84" s="61">
        <f t="shared" si="27"/>
        <v>586.4832820663181</v>
      </c>
      <c r="AA84" s="61">
        <f t="shared" si="27"/>
        <v>1506.2748159096407</v>
      </c>
      <c r="AB84" s="61">
        <f t="shared" si="27"/>
        <v>65211855.95637168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307 - Río Duero desde la presa del embalse de Cuerda del Pozo hasta el embalse de Campillo de Buitrago, y arroyo Rozarza.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0.7401206021169767</v>
      </c>
      <c r="C4" s="1">
        <f t="shared" si="0"/>
        <v>0.966869493620725</v>
      </c>
      <c r="D4" s="1">
        <f t="shared" si="0"/>
        <v>2.418176</v>
      </c>
      <c r="E4" s="1">
        <f t="shared" si="0"/>
        <v>3.640518319342437</v>
      </c>
      <c r="F4" s="1">
        <f t="shared" si="0"/>
        <v>2.9297750069189594</v>
      </c>
      <c r="G4" s="1">
        <f t="shared" si="0"/>
        <v>4.581386590364491</v>
      </c>
      <c r="H4" s="1">
        <f t="shared" si="0"/>
        <v>5.9150473415767415</v>
      </c>
      <c r="I4" s="1">
        <f t="shared" si="0"/>
        <v>6.2617904000000015</v>
      </c>
      <c r="J4" s="1">
        <f t="shared" si="0"/>
        <v>2.1819364</v>
      </c>
      <c r="K4" s="1">
        <f t="shared" si="0"/>
        <v>1.3772131946725663</v>
      </c>
      <c r="L4" s="1">
        <f t="shared" si="0"/>
        <v>1.042914704270588</v>
      </c>
      <c r="M4" s="1">
        <f t="shared" si="0"/>
        <v>0.8614049981248295</v>
      </c>
      <c r="N4" s="1">
        <f>MIN(N18:N43)</f>
        <v>55.85252875401105</v>
      </c>
    </row>
    <row r="5" spans="1:14" ht="12.75">
      <c r="A5" s="13" t="s">
        <v>94</v>
      </c>
      <c r="B5" s="1">
        <f aca="true" t="shared" si="1" ref="B5:M5">MAX(B18:B43)</f>
        <v>26.728115893686223</v>
      </c>
      <c r="C5" s="1">
        <f t="shared" si="1"/>
        <v>49.344116600000056</v>
      </c>
      <c r="D5" s="1">
        <f t="shared" si="1"/>
        <v>90.2823078266664</v>
      </c>
      <c r="E5" s="1">
        <f t="shared" si="1"/>
        <v>122.88912177532937</v>
      </c>
      <c r="F5" s="1">
        <f t="shared" si="1"/>
        <v>70.49723965801108</v>
      </c>
      <c r="G5" s="1">
        <f t="shared" si="1"/>
        <v>138.77862780000004</v>
      </c>
      <c r="H5" s="1">
        <f t="shared" si="1"/>
        <v>46.49179030873998</v>
      </c>
      <c r="I5" s="1">
        <f t="shared" si="1"/>
        <v>38.70693328856397</v>
      </c>
      <c r="J5" s="1">
        <f t="shared" si="1"/>
        <v>23.71353898180267</v>
      </c>
      <c r="K5" s="1">
        <f t="shared" si="1"/>
        <v>11.08579850000001</v>
      </c>
      <c r="L5" s="1">
        <f t="shared" si="1"/>
        <v>7.040050782206771</v>
      </c>
      <c r="M5" s="1">
        <f t="shared" si="1"/>
        <v>7.610118779648125</v>
      </c>
      <c r="N5" s="1">
        <f>MAX(N18:N43)</f>
        <v>468.69516965558194</v>
      </c>
    </row>
    <row r="6" spans="1:14" ht="12.75">
      <c r="A6" s="13" t="s">
        <v>16</v>
      </c>
      <c r="B6" s="1">
        <f aca="true" t="shared" si="2" ref="B6:M6">AVERAGE(B18:B43)</f>
        <v>6.35273331055717</v>
      </c>
      <c r="C6" s="1">
        <f t="shared" si="2"/>
        <v>13.204414593759944</v>
      </c>
      <c r="D6" s="1">
        <f t="shared" si="2"/>
        <v>25.201059756312652</v>
      </c>
      <c r="E6" s="1">
        <f t="shared" si="2"/>
        <v>25.621923480010913</v>
      </c>
      <c r="F6" s="1">
        <f t="shared" si="2"/>
        <v>18.060704773314946</v>
      </c>
      <c r="G6" s="1">
        <f t="shared" si="2"/>
        <v>20.445118832847378</v>
      </c>
      <c r="H6" s="1">
        <f t="shared" si="2"/>
        <v>20.9094604686849</v>
      </c>
      <c r="I6" s="1">
        <f t="shared" si="2"/>
        <v>16.673886061374795</v>
      </c>
      <c r="J6" s="1">
        <f t="shared" si="2"/>
        <v>9.03703038142158</v>
      </c>
      <c r="K6" s="1">
        <f t="shared" si="2"/>
        <v>5.054586285764241</v>
      </c>
      <c r="L6" s="1">
        <f t="shared" si="2"/>
        <v>3.662424892587369</v>
      </c>
      <c r="M6" s="1">
        <f t="shared" si="2"/>
        <v>3.685225011911886</v>
      </c>
      <c r="N6" s="1">
        <f>SUM(B6:M6)</f>
        <v>167.90856784854776</v>
      </c>
    </row>
    <row r="7" spans="1:14" ht="12.75">
      <c r="A7" s="13" t="s">
        <v>17</v>
      </c>
      <c r="B7" s="1">
        <f aca="true" t="shared" si="3" ref="B7:N7">PERCENTILE(B18:B43,0.1)</f>
        <v>2.0323341476587213</v>
      </c>
      <c r="C7" s="1">
        <f t="shared" si="3"/>
        <v>3.776844036474284</v>
      </c>
      <c r="D7" s="1">
        <f t="shared" si="3"/>
        <v>4.1582279103605035</v>
      </c>
      <c r="E7" s="1">
        <f t="shared" si="3"/>
        <v>5.167445193815304</v>
      </c>
      <c r="F7" s="1">
        <f t="shared" si="3"/>
        <v>4.7947546057552195</v>
      </c>
      <c r="G7" s="1">
        <f t="shared" si="3"/>
        <v>5.5030182568060955</v>
      </c>
      <c r="H7" s="1">
        <f t="shared" si="3"/>
        <v>7.561650375939202</v>
      </c>
      <c r="I7" s="1">
        <f t="shared" si="3"/>
        <v>7.867245000000003</v>
      </c>
      <c r="J7" s="1">
        <f t="shared" si="3"/>
        <v>5.079234761209008</v>
      </c>
      <c r="K7" s="1">
        <f t="shared" si="3"/>
        <v>2.682236347642756</v>
      </c>
      <c r="L7" s="1">
        <f t="shared" si="3"/>
        <v>2.29939005209111</v>
      </c>
      <c r="M7" s="1">
        <f t="shared" si="3"/>
        <v>2.012422906635413</v>
      </c>
      <c r="N7" s="1">
        <f t="shared" si="3"/>
        <v>84.67551698906047</v>
      </c>
    </row>
    <row r="8" spans="1:14" ht="12.75">
      <c r="A8" s="13" t="s">
        <v>18</v>
      </c>
      <c r="B8" s="1">
        <f aca="true" t="shared" si="4" ref="B8:N8">PERCENTILE(B18:B43,0.25)</f>
        <v>3.2220435853030223</v>
      </c>
      <c r="C8" s="1">
        <f t="shared" si="4"/>
        <v>5.393357753370864</v>
      </c>
      <c r="D8" s="1">
        <f t="shared" si="4"/>
        <v>8.421689711317637</v>
      </c>
      <c r="E8" s="1">
        <f t="shared" si="4"/>
        <v>7.897468220972648</v>
      </c>
      <c r="F8" s="1">
        <f t="shared" si="4"/>
        <v>6.524676485091783</v>
      </c>
      <c r="G8" s="1">
        <f t="shared" si="4"/>
        <v>7.672387296462346</v>
      </c>
      <c r="H8" s="1">
        <f t="shared" si="4"/>
        <v>9.037030567351179</v>
      </c>
      <c r="I8" s="1">
        <f t="shared" si="4"/>
        <v>10.040357894797623</v>
      </c>
      <c r="J8" s="1">
        <f t="shared" si="4"/>
        <v>5.9695487032767165</v>
      </c>
      <c r="K8" s="1">
        <f t="shared" si="4"/>
        <v>3.3636637481646865</v>
      </c>
      <c r="L8" s="1">
        <f t="shared" si="4"/>
        <v>2.823163628377756</v>
      </c>
      <c r="M8" s="1">
        <f t="shared" si="4"/>
        <v>2.4144405786125924</v>
      </c>
      <c r="N8" s="1">
        <f t="shared" si="4"/>
        <v>101.03046447109952</v>
      </c>
    </row>
    <row r="9" spans="1:14" ht="12.75">
      <c r="A9" s="13" t="s">
        <v>19</v>
      </c>
      <c r="B9" s="1">
        <f aca="true" t="shared" si="5" ref="B9:N9">PERCENTILE(B18:B43,0.5)</f>
        <v>4.915871996002748</v>
      </c>
      <c r="C9" s="1">
        <f t="shared" si="5"/>
        <v>8.74606492094</v>
      </c>
      <c r="D9" s="1">
        <f t="shared" si="5"/>
        <v>14.094370292466317</v>
      </c>
      <c r="E9" s="1">
        <f t="shared" si="5"/>
        <v>10.829987822208192</v>
      </c>
      <c r="F9" s="1">
        <f t="shared" si="5"/>
        <v>12.8013791857508</v>
      </c>
      <c r="G9" s="1">
        <f t="shared" si="5"/>
        <v>11.181097313122695</v>
      </c>
      <c r="H9" s="1">
        <f t="shared" si="5"/>
        <v>19.974702746955217</v>
      </c>
      <c r="I9" s="1">
        <f t="shared" si="5"/>
        <v>15.885626683495369</v>
      </c>
      <c r="J9" s="1">
        <f t="shared" si="5"/>
        <v>6.711956165144353</v>
      </c>
      <c r="K9" s="1">
        <f t="shared" si="5"/>
        <v>4.195562982468913</v>
      </c>
      <c r="L9" s="1">
        <f t="shared" si="5"/>
        <v>3.538414604213009</v>
      </c>
      <c r="M9" s="1">
        <f t="shared" si="5"/>
        <v>3.0818343425870767</v>
      </c>
      <c r="N9" s="1">
        <f t="shared" si="5"/>
        <v>144.46204409940196</v>
      </c>
    </row>
    <row r="10" spans="1:14" ht="12.75">
      <c r="A10" s="13" t="s">
        <v>20</v>
      </c>
      <c r="B10" s="1">
        <f aca="true" t="shared" si="6" ref="B10:N10">PERCENTILE(B18:B43,0.75)</f>
        <v>6.46333751340015</v>
      </c>
      <c r="C10" s="1">
        <f t="shared" si="6"/>
        <v>16.606769957384536</v>
      </c>
      <c r="D10" s="1">
        <f t="shared" si="6"/>
        <v>35.02849509644085</v>
      </c>
      <c r="E10" s="1">
        <f t="shared" si="6"/>
        <v>35.59915266462958</v>
      </c>
      <c r="F10" s="1">
        <f t="shared" si="6"/>
        <v>23.17031617456017</v>
      </c>
      <c r="G10" s="1">
        <f t="shared" si="6"/>
        <v>24.643066066720866</v>
      </c>
      <c r="H10" s="1">
        <f t="shared" si="6"/>
        <v>30.75560333988028</v>
      </c>
      <c r="I10" s="1">
        <f t="shared" si="6"/>
        <v>21.213065012960378</v>
      </c>
      <c r="J10" s="1">
        <f t="shared" si="6"/>
        <v>11.552122874018242</v>
      </c>
      <c r="K10" s="1">
        <f t="shared" si="6"/>
        <v>6.160196425000008</v>
      </c>
      <c r="L10" s="1">
        <f t="shared" si="6"/>
        <v>4.270130202346966</v>
      </c>
      <c r="M10" s="1">
        <f t="shared" si="6"/>
        <v>4.725209294593993</v>
      </c>
      <c r="N10" s="1">
        <f t="shared" si="6"/>
        <v>209.17374408084822</v>
      </c>
    </row>
    <row r="11" spans="1:14" ht="12.75">
      <c r="A11" s="13" t="s">
        <v>21</v>
      </c>
      <c r="B11" s="1">
        <f aca="true" t="shared" si="7" ref="B11:N11">PERCENTILE(B18:B43,0.9)</f>
        <v>13.105903195206741</v>
      </c>
      <c r="C11" s="1">
        <f t="shared" si="7"/>
        <v>27.13876787046822</v>
      </c>
      <c r="D11" s="1">
        <f t="shared" si="7"/>
        <v>60.737632080681266</v>
      </c>
      <c r="E11" s="1">
        <f t="shared" si="7"/>
        <v>62.89610129505762</v>
      </c>
      <c r="F11" s="1">
        <f t="shared" si="7"/>
        <v>41.43097134118209</v>
      </c>
      <c r="G11" s="1">
        <f t="shared" si="7"/>
        <v>34.313299592909864</v>
      </c>
      <c r="H11" s="1">
        <f t="shared" si="7"/>
        <v>39.75614832017352</v>
      </c>
      <c r="I11" s="1">
        <f t="shared" si="7"/>
        <v>25.512154200000005</v>
      </c>
      <c r="J11" s="1">
        <f t="shared" si="7"/>
        <v>15.915681322726071</v>
      </c>
      <c r="K11" s="1">
        <f t="shared" si="7"/>
        <v>8.299760269502098</v>
      </c>
      <c r="L11" s="1">
        <f t="shared" si="7"/>
        <v>5.1877379212250325</v>
      </c>
      <c r="M11" s="1">
        <f t="shared" si="7"/>
        <v>6.3664276056940885</v>
      </c>
      <c r="N11" s="1">
        <f t="shared" si="7"/>
        <v>274.0450795911963</v>
      </c>
    </row>
    <row r="12" spans="1:14" ht="12.75">
      <c r="A12" s="13" t="s">
        <v>25</v>
      </c>
      <c r="B12" s="1">
        <f aca="true" t="shared" si="8" ref="B12:N12">STDEV(B18:B43)</f>
        <v>5.538207788662869</v>
      </c>
      <c r="C12" s="1">
        <f t="shared" si="8"/>
        <v>12.748937194683364</v>
      </c>
      <c r="D12" s="1">
        <f t="shared" si="8"/>
        <v>25.215428335414884</v>
      </c>
      <c r="E12" s="1">
        <f t="shared" si="8"/>
        <v>28.51784474022041</v>
      </c>
      <c r="F12" s="1">
        <f t="shared" si="8"/>
        <v>16.338694263830142</v>
      </c>
      <c r="G12" s="1">
        <f t="shared" si="8"/>
        <v>26.339753967215447</v>
      </c>
      <c r="H12" s="1">
        <f t="shared" si="8"/>
        <v>12.642645177792764</v>
      </c>
      <c r="I12" s="1">
        <f t="shared" si="8"/>
        <v>7.802088690366721</v>
      </c>
      <c r="J12" s="1">
        <f t="shared" si="8"/>
        <v>5.1081380776206675</v>
      </c>
      <c r="K12" s="1">
        <f t="shared" si="8"/>
        <v>2.4933929456885995</v>
      </c>
      <c r="L12" s="1">
        <f t="shared" si="8"/>
        <v>1.4025110819349111</v>
      </c>
      <c r="M12" s="1">
        <f t="shared" si="8"/>
        <v>1.733074308759013</v>
      </c>
      <c r="N12" s="1">
        <f t="shared" si="8"/>
        <v>91.73393088516075</v>
      </c>
    </row>
    <row r="13" spans="1:14" ht="12.75">
      <c r="A13" s="13" t="s">
        <v>127</v>
      </c>
      <c r="B13" s="1">
        <f aca="true" t="shared" si="9" ref="B13:L13">ROUND(B12/B6,2)</f>
        <v>0.87</v>
      </c>
      <c r="C13" s="1">
        <f t="shared" si="9"/>
        <v>0.97</v>
      </c>
      <c r="D13" s="1">
        <f t="shared" si="9"/>
        <v>1</v>
      </c>
      <c r="E13" s="1">
        <f t="shared" si="9"/>
        <v>1.11</v>
      </c>
      <c r="F13" s="1">
        <f t="shared" si="9"/>
        <v>0.9</v>
      </c>
      <c r="G13" s="1">
        <f t="shared" si="9"/>
        <v>1.29</v>
      </c>
      <c r="H13" s="1">
        <f t="shared" si="9"/>
        <v>0.6</v>
      </c>
      <c r="I13" s="1">
        <f t="shared" si="9"/>
        <v>0.47</v>
      </c>
      <c r="J13" s="1">
        <f t="shared" si="9"/>
        <v>0.57</v>
      </c>
      <c r="K13" s="1">
        <f t="shared" si="9"/>
        <v>0.49</v>
      </c>
      <c r="L13" s="1">
        <f t="shared" si="9"/>
        <v>0.38</v>
      </c>
      <c r="M13" s="1">
        <f>ROUND(M12/M6,2)</f>
        <v>0.47</v>
      </c>
      <c r="N13" s="1">
        <f>ROUND(N12/N6,2)</f>
        <v>0.55</v>
      </c>
    </row>
    <row r="14" spans="1:14" ht="12.75">
      <c r="A14" s="13" t="s">
        <v>126</v>
      </c>
      <c r="B14" s="53">
        <f>26*P44/(25*24*B12^3)</f>
        <v>2.41288871234392</v>
      </c>
      <c r="C14" s="53">
        <f aca="true" t="shared" si="10" ref="C14:N14">26*Q44/(25*24*C12^3)</f>
        <v>1.828661172809694</v>
      </c>
      <c r="D14" s="53">
        <f t="shared" si="10"/>
        <v>1.4589113007592032</v>
      </c>
      <c r="E14" s="53">
        <f t="shared" si="10"/>
        <v>1.9741478957442775</v>
      </c>
      <c r="F14" s="53">
        <f t="shared" si="10"/>
        <v>1.6985413490246792</v>
      </c>
      <c r="G14" s="53">
        <f t="shared" si="10"/>
        <v>3.9017260160154725</v>
      </c>
      <c r="H14" s="53">
        <f t="shared" si="10"/>
        <v>0.5995738077351942</v>
      </c>
      <c r="I14" s="53">
        <f t="shared" si="10"/>
        <v>0.8215855496442146</v>
      </c>
      <c r="J14" s="53">
        <f t="shared" si="10"/>
        <v>1.3989722851306674</v>
      </c>
      <c r="K14" s="53">
        <f t="shared" si="10"/>
        <v>0.9860240699331541</v>
      </c>
      <c r="L14" s="53">
        <f t="shared" si="10"/>
        <v>0.8863087579764949</v>
      </c>
      <c r="M14" s="53">
        <f t="shared" si="10"/>
        <v>0.7775604294805574</v>
      </c>
      <c r="N14" s="53">
        <f t="shared" si="10"/>
        <v>1.4855618093778644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-0.268317296100749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3.0570474097583937</v>
      </c>
      <c r="C18" s="1">
        <f>'DATOS MENSUALES'!F487</f>
        <v>5.677786973612613</v>
      </c>
      <c r="D18" s="1">
        <f>'DATOS MENSUALES'!F488</f>
        <v>6.735285016738108</v>
      </c>
      <c r="E18" s="1">
        <f>'DATOS MENSUALES'!F489</f>
        <v>6.923606364003421</v>
      </c>
      <c r="F18" s="1">
        <f>'DATOS MENSUALES'!F490</f>
        <v>6.158019985632757</v>
      </c>
      <c r="G18" s="1">
        <f>'DATOS MENSUALES'!F491</f>
        <v>10.821120977012177</v>
      </c>
      <c r="H18" s="1">
        <f>'DATOS MENSUALES'!F492</f>
        <v>18.183168497660702</v>
      </c>
      <c r="I18" s="1">
        <f>'DATOS MENSUALES'!F493</f>
        <v>14.965563034521804</v>
      </c>
      <c r="J18" s="1">
        <f>'DATOS MENSUALES'!F494</f>
        <v>5.989500813106859</v>
      </c>
      <c r="K18" s="1">
        <f>'DATOS MENSUALES'!F495</f>
        <v>3.712631916475288</v>
      </c>
      <c r="L18" s="1">
        <f>'DATOS MENSUALES'!F496</f>
        <v>3.1089399779754867</v>
      </c>
      <c r="M18" s="1">
        <f>'DATOS MENSUALES'!F497</f>
        <v>2.251830604799518</v>
      </c>
      <c r="N18" s="1">
        <f aca="true" t="shared" si="11" ref="N18:N41">SUM(B18:M18)</f>
        <v>87.58450157129712</v>
      </c>
      <c r="O18" s="10"/>
      <c r="P18" s="60">
        <f>(B18-B$6)^3</f>
        <v>-35.79624255217836</v>
      </c>
      <c r="Q18" s="60">
        <f aca="true" t="shared" si="12" ref="Q18:AB18">(C18-C$6)^3</f>
        <v>-426.38438295812875</v>
      </c>
      <c r="R18" s="60">
        <f t="shared" si="12"/>
        <v>-6296.549184716815</v>
      </c>
      <c r="S18" s="60">
        <f t="shared" si="12"/>
        <v>-6537.437695765943</v>
      </c>
      <c r="T18" s="60">
        <f t="shared" si="12"/>
        <v>-1686.2998356990072</v>
      </c>
      <c r="U18" s="60">
        <f t="shared" si="12"/>
        <v>-891.3875268376506</v>
      </c>
      <c r="V18" s="60">
        <f t="shared" si="12"/>
        <v>-20.263622849787374</v>
      </c>
      <c r="W18" s="60">
        <f t="shared" si="12"/>
        <v>-4.985514510532184</v>
      </c>
      <c r="X18" s="60">
        <f t="shared" si="12"/>
        <v>-28.303737255415275</v>
      </c>
      <c r="Y18" s="60">
        <f t="shared" si="12"/>
        <v>-2.4166471585790186</v>
      </c>
      <c r="Z18" s="60">
        <f t="shared" si="12"/>
        <v>-0.16955764097253723</v>
      </c>
      <c r="AA18" s="60">
        <f t="shared" si="12"/>
        <v>-2.9450801378010767</v>
      </c>
      <c r="AB18" s="60">
        <f t="shared" si="12"/>
        <v>-518247.3111048053</v>
      </c>
    </row>
    <row r="19" spans="1:28" ht="12.75">
      <c r="A19" s="12" t="s">
        <v>69</v>
      </c>
      <c r="B19" s="1">
        <f>'DATOS MENSUALES'!F498</f>
        <v>1.912887995317443</v>
      </c>
      <c r="C19" s="1">
        <f>'DATOS MENSUALES'!F499</f>
        <v>0.966869493620725</v>
      </c>
      <c r="D19" s="1">
        <f>'DATOS MENSUALES'!F500</f>
        <v>87.66388391828526</v>
      </c>
      <c r="E19" s="1">
        <f>'DATOS MENSUALES'!F501</f>
        <v>34.762018800000014</v>
      </c>
      <c r="F19" s="1">
        <f>'DATOS MENSUALES'!F502</f>
        <v>11.495706799999999</v>
      </c>
      <c r="G19" s="1">
        <f>'DATOS MENSUALES'!F503</f>
        <v>10.57558132314766</v>
      </c>
      <c r="H19" s="1">
        <f>'DATOS MENSUALES'!F504</f>
        <v>10.982585645139304</v>
      </c>
      <c r="I19" s="1">
        <f>'DATOS MENSUALES'!F505</f>
        <v>7.981973000000002</v>
      </c>
      <c r="J19" s="1">
        <f>'DATOS MENSUALES'!F506</f>
        <v>6.785315970024284</v>
      </c>
      <c r="K19" s="1">
        <f>'DATOS MENSUALES'!F507</f>
        <v>5.5467949611458724</v>
      </c>
      <c r="L19" s="1">
        <f>'DATOS MENSUALES'!F508</f>
        <v>4.283145599999997</v>
      </c>
      <c r="M19" s="1">
        <f>'DATOS MENSUALES'!F509</f>
        <v>3.5370185923750004</v>
      </c>
      <c r="N19" s="1">
        <f t="shared" si="11"/>
        <v>186.49378209905555</v>
      </c>
      <c r="O19" s="10"/>
      <c r="P19" s="60">
        <f aca="true" t="shared" si="13" ref="P19:P43">(B19-B$6)^3</f>
        <v>-87.51923613823857</v>
      </c>
      <c r="Q19" s="60">
        <f aca="true" t="shared" si="14" ref="Q19:Q43">(C19-C$6)^3</f>
        <v>-1832.6642836633614</v>
      </c>
      <c r="R19" s="60">
        <f aca="true" t="shared" si="15" ref="R19:R43">(D19-D$6)^3</f>
        <v>243705.2297297879</v>
      </c>
      <c r="S19" s="60">
        <f aca="true" t="shared" si="16" ref="S19:S43">(E19-E$6)^3</f>
        <v>763.5758332304206</v>
      </c>
      <c r="T19" s="60">
        <f aca="true" t="shared" si="17" ref="T19:T43">(F19-F$6)^3</f>
        <v>-282.94615007941553</v>
      </c>
      <c r="U19" s="60">
        <f aca="true" t="shared" si="18" ref="U19:U43">(G19-G$6)^3</f>
        <v>-961.3696462193989</v>
      </c>
      <c r="V19" s="60">
        <f aca="true" t="shared" si="19" ref="V19:V43">(H19-H$6)^3</f>
        <v>-978.2224747849945</v>
      </c>
      <c r="W19" s="60">
        <f aca="true" t="shared" si="20" ref="W19:W43">(I19-I$6)^3</f>
        <v>-656.6684052203422</v>
      </c>
      <c r="X19" s="60">
        <f aca="true" t="shared" si="21" ref="X19:X43">(J19-J$6)^3</f>
        <v>-11.416682467778912</v>
      </c>
      <c r="Y19" s="60">
        <f aca="true" t="shared" si="22" ref="Y19:Y43">(K19-K$6)^3</f>
        <v>0.11924709067485682</v>
      </c>
      <c r="Z19" s="60">
        <f aca="true" t="shared" si="23" ref="Z19:Z43">(L19-L$6)^3</f>
        <v>0.23916008628225713</v>
      </c>
      <c r="AA19" s="60">
        <f aca="true" t="shared" si="24" ref="AA19:AA43">(M19-M$6)^3</f>
        <v>-0.0032553751678103633</v>
      </c>
      <c r="AB19" s="60">
        <f aca="true" t="shared" si="25" ref="AB19:AB43">(N19-N$6)^3</f>
        <v>6419.52236199064</v>
      </c>
    </row>
    <row r="20" spans="1:28" ht="12.75">
      <c r="A20" s="12" t="s">
        <v>70</v>
      </c>
      <c r="B20" s="1">
        <f>'DATOS MENSUALES'!F510</f>
        <v>3.9345375879652202</v>
      </c>
      <c r="C20" s="1">
        <f>'DATOS MENSUALES'!F511</f>
        <v>14.692763829538126</v>
      </c>
      <c r="D20" s="1">
        <f>'DATOS MENSUALES'!F512</f>
        <v>34.17399719999999</v>
      </c>
      <c r="E20" s="1">
        <f>'DATOS MENSUALES'!F513</f>
        <v>8.081301980473187</v>
      </c>
      <c r="F20" s="1">
        <f>'DATOS MENSUALES'!F514</f>
        <v>8.541749719486877</v>
      </c>
      <c r="G20" s="1">
        <f>'DATOS MENSUALES'!F515</f>
        <v>10.849528100000011</v>
      </c>
      <c r="H20" s="1">
        <f>'DATOS MENSUALES'!F516</f>
        <v>21.798660654327296</v>
      </c>
      <c r="I20" s="1">
        <f>'DATOS MENSUALES'!F517</f>
        <v>16.736530963272422</v>
      </c>
      <c r="J20" s="1">
        <f>'DATOS MENSUALES'!F518</f>
        <v>6.552837600000003</v>
      </c>
      <c r="K20" s="1">
        <f>'DATOS MENSUALES'!F519</f>
        <v>5.231456599999997</v>
      </c>
      <c r="L20" s="1">
        <f>'DATOS MENSUALES'!F520</f>
        <v>4.384125615731819</v>
      </c>
      <c r="M20" s="1">
        <f>'DATOS MENSUALES'!F521</f>
        <v>5.1118140756202095</v>
      </c>
      <c r="N20" s="1">
        <f t="shared" si="11"/>
        <v>140.08930392641514</v>
      </c>
      <c r="O20" s="10"/>
      <c r="P20" s="60">
        <f t="shared" si="13"/>
        <v>-14.140811917815974</v>
      </c>
      <c r="Q20" s="60">
        <f t="shared" si="14"/>
        <v>3.2969665914057042</v>
      </c>
      <c r="R20" s="60">
        <f t="shared" si="15"/>
        <v>722.4435533086574</v>
      </c>
      <c r="S20" s="60">
        <f t="shared" si="16"/>
        <v>-5396.782700306873</v>
      </c>
      <c r="T20" s="60">
        <f t="shared" si="17"/>
        <v>-862.5173275152583</v>
      </c>
      <c r="U20" s="60">
        <f t="shared" si="18"/>
        <v>-883.517485651057</v>
      </c>
      <c r="V20" s="60">
        <f t="shared" si="19"/>
        <v>0.7030701086374063</v>
      </c>
      <c r="W20" s="60">
        <f t="shared" si="20"/>
        <v>0.00024584263401025036</v>
      </c>
      <c r="X20" s="60">
        <f t="shared" si="21"/>
        <v>-15.330484713127863</v>
      </c>
      <c r="Y20" s="60">
        <f t="shared" si="22"/>
        <v>0.005533053152463911</v>
      </c>
      <c r="Z20" s="60">
        <f t="shared" si="23"/>
        <v>0.37589921726542386</v>
      </c>
      <c r="AA20" s="60">
        <f t="shared" si="24"/>
        <v>2.9033318013935547</v>
      </c>
      <c r="AB20" s="60">
        <f t="shared" si="25"/>
        <v>-21529.64674552298</v>
      </c>
    </row>
    <row r="21" spans="1:28" ht="12.75">
      <c r="A21" s="12" t="s">
        <v>71</v>
      </c>
      <c r="B21" s="1">
        <f>'DATOS MENSUALES'!F522</f>
        <v>0.7401206021169767</v>
      </c>
      <c r="C21" s="1">
        <f>'DATOS MENSUALES'!F523</f>
        <v>3.53914698233796</v>
      </c>
      <c r="D21" s="1">
        <f>'DATOS MENSUALES'!F524</f>
        <v>16.787465959570063</v>
      </c>
      <c r="E21" s="1">
        <f>'DATOS MENSUALES'!F525</f>
        <v>8.938930999999995</v>
      </c>
      <c r="F21" s="1">
        <f>'DATOS MENSUALES'!F526</f>
        <v>8.94299461955328</v>
      </c>
      <c r="G21" s="1">
        <f>'DATOS MENSUALES'!F527</f>
        <v>25.744737742548256</v>
      </c>
      <c r="H21" s="1">
        <f>'DATOS MENSUALES'!F528</f>
        <v>12.036657849164465</v>
      </c>
      <c r="I21" s="1">
        <f>'DATOS MENSUALES'!F529</f>
        <v>24.582875499999997</v>
      </c>
      <c r="J21" s="1">
        <f>'DATOS MENSUALES'!F530</f>
        <v>17.194778073428264</v>
      </c>
      <c r="K21" s="1">
        <f>'DATOS MENSUALES'!F531</f>
        <v>4.970257520320929</v>
      </c>
      <c r="L21" s="1">
        <f>'DATOS MENSUALES'!F532</f>
        <v>3.4429856151194014</v>
      </c>
      <c r="M21" s="1">
        <f>'DATOS MENSUALES'!F533</f>
        <v>2.3823485999999994</v>
      </c>
      <c r="N21" s="1">
        <f t="shared" si="11"/>
        <v>129.3033000641596</v>
      </c>
      <c r="O21" s="10"/>
      <c r="P21" s="60">
        <f t="shared" si="13"/>
        <v>-176.80527816744677</v>
      </c>
      <c r="Q21" s="60">
        <f t="shared" si="14"/>
        <v>-902.9041512366105</v>
      </c>
      <c r="R21" s="60">
        <f t="shared" si="15"/>
        <v>-595.5861941474957</v>
      </c>
      <c r="S21" s="60">
        <f t="shared" si="16"/>
        <v>-4643.247805043594</v>
      </c>
      <c r="T21" s="60">
        <f t="shared" si="17"/>
        <v>-757.9793016864053</v>
      </c>
      <c r="U21" s="60">
        <f t="shared" si="18"/>
        <v>148.84488782959178</v>
      </c>
      <c r="V21" s="60">
        <f t="shared" si="19"/>
        <v>-698.525816282189</v>
      </c>
      <c r="W21" s="60">
        <f t="shared" si="20"/>
        <v>494.7240085173942</v>
      </c>
      <c r="X21" s="60">
        <f t="shared" si="21"/>
        <v>542.888706335594</v>
      </c>
      <c r="Y21" s="60">
        <f t="shared" si="22"/>
        <v>-0.0005996905802918282</v>
      </c>
      <c r="Z21" s="60">
        <f t="shared" si="23"/>
        <v>-0.0105667904224925</v>
      </c>
      <c r="AA21" s="60">
        <f t="shared" si="24"/>
        <v>-2.2116156997993643</v>
      </c>
      <c r="AB21" s="60">
        <f t="shared" si="25"/>
        <v>-57536.0055776253</v>
      </c>
    </row>
    <row r="22" spans="1:28" ht="12.75">
      <c r="A22" s="12" t="s">
        <v>72</v>
      </c>
      <c r="B22" s="1">
        <f>'DATOS MENSUALES'!F534</f>
        <v>4.55900798273629</v>
      </c>
      <c r="C22" s="1">
        <f>'DATOS MENSUALES'!F535</f>
        <v>49.344116600000056</v>
      </c>
      <c r="D22" s="1">
        <f>'DATOS MENSUALES'!F536</f>
        <v>11.035875573414238</v>
      </c>
      <c r="E22" s="1">
        <f>'DATOS MENSUALES'!F537</f>
        <v>12.721044644416391</v>
      </c>
      <c r="F22" s="1">
        <f>'DATOS MENSUALES'!F538</f>
        <v>70.49723965801108</v>
      </c>
      <c r="G22" s="1">
        <f>'DATOS MENSUALES'!F539</f>
        <v>26.54455284987693</v>
      </c>
      <c r="H22" s="1">
        <f>'DATOS MENSUALES'!F540</f>
        <v>46.49179030873998</v>
      </c>
      <c r="I22" s="1">
        <f>'DATOS MENSUALES'!F541</f>
        <v>16.7345684314682</v>
      </c>
      <c r="J22" s="1">
        <f>'DATOS MENSUALES'!F542</f>
        <v>11.996190724218641</v>
      </c>
      <c r="K22" s="1">
        <f>'DATOS MENSUALES'!F543</f>
        <v>4.988752791641477</v>
      </c>
      <c r="L22" s="1">
        <f>'DATOS MENSUALES'!F544</f>
        <v>3.6526727000000014</v>
      </c>
      <c r="M22" s="1">
        <f>'DATOS MENSUALES'!F545</f>
        <v>2.8975191999999987</v>
      </c>
      <c r="N22" s="1">
        <f t="shared" si="11"/>
        <v>261.46333146452326</v>
      </c>
      <c r="O22" s="10"/>
      <c r="P22" s="60">
        <f t="shared" si="13"/>
        <v>-5.771222545534789</v>
      </c>
      <c r="Q22" s="60">
        <f t="shared" si="14"/>
        <v>47201.27192503593</v>
      </c>
      <c r="R22" s="60">
        <f t="shared" si="15"/>
        <v>-2842.278810928957</v>
      </c>
      <c r="S22" s="60">
        <f t="shared" si="16"/>
        <v>-2147.1277709845544</v>
      </c>
      <c r="T22" s="60">
        <f t="shared" si="17"/>
        <v>144178.98195399062</v>
      </c>
      <c r="U22" s="60">
        <f t="shared" si="18"/>
        <v>226.9178251829896</v>
      </c>
      <c r="V22" s="60">
        <f t="shared" si="19"/>
        <v>16742.49902603188</v>
      </c>
      <c r="W22" s="60">
        <f t="shared" si="20"/>
        <v>0.00022345372795004397</v>
      </c>
      <c r="X22" s="60">
        <f t="shared" si="21"/>
        <v>25.912272038375264</v>
      </c>
      <c r="Y22" s="60">
        <f t="shared" si="22"/>
        <v>-0.0002853255859730597</v>
      </c>
      <c r="Z22" s="60">
        <f t="shared" si="23"/>
        <v>-9.274848141380372E-07</v>
      </c>
      <c r="AA22" s="60">
        <f t="shared" si="24"/>
        <v>-0.48875605358622015</v>
      </c>
      <c r="AB22" s="60">
        <f t="shared" si="25"/>
        <v>818837.4880640692</v>
      </c>
    </row>
    <row r="23" spans="1:28" ht="12.75">
      <c r="A23" s="12" t="s">
        <v>73</v>
      </c>
      <c r="B23" s="1">
        <f>'DATOS MENSUALES'!F546</f>
        <v>2.1517803</v>
      </c>
      <c r="C23" s="1">
        <f>'DATOS MENSUALES'!F547</f>
        <v>4.261575016108218</v>
      </c>
      <c r="D23" s="1">
        <f>'DATOS MENSUALES'!F548</f>
        <v>9.123400869860424</v>
      </c>
      <c r="E23" s="1">
        <f>'DATOS MENSUALES'!F549</f>
        <v>15.292440230763079</v>
      </c>
      <c r="F23" s="1">
        <f>'DATOS MENSUALES'!F550</f>
        <v>19.550798499999992</v>
      </c>
      <c r="G23" s="1">
        <f>'DATOS MENSUALES'!F551</f>
        <v>25.59172960832072</v>
      </c>
      <c r="H23" s="1">
        <f>'DATOS MENSUALES'!F552</f>
        <v>22.223350084919744</v>
      </c>
      <c r="I23" s="1">
        <f>'DATOS MENSUALES'!F553</f>
        <v>27.261335943993195</v>
      </c>
      <c r="J23" s="1">
        <f>'DATOS MENSUALES'!F554</f>
        <v>5.577317010515139</v>
      </c>
      <c r="K23" s="1">
        <f>'DATOS MENSUALES'!F555</f>
        <v>3.522707999999999</v>
      </c>
      <c r="L23" s="1">
        <f>'DATOS MENSUALES'!F556</f>
        <v>2.948172513511025</v>
      </c>
      <c r="M23" s="1">
        <f>'DATOS MENSUALES'!F557</f>
        <v>4.5018752117148075</v>
      </c>
      <c r="N23" s="1">
        <f t="shared" si="11"/>
        <v>142.00648328970632</v>
      </c>
      <c r="O23" s="10"/>
      <c r="P23" s="60">
        <f t="shared" si="13"/>
        <v>-74.1384447632379</v>
      </c>
      <c r="Q23" s="60">
        <f t="shared" si="14"/>
        <v>-715.1980480831695</v>
      </c>
      <c r="R23" s="60">
        <f t="shared" si="15"/>
        <v>-4155.931976475455</v>
      </c>
      <c r="S23" s="60">
        <f t="shared" si="16"/>
        <v>-1102.1375195621501</v>
      </c>
      <c r="T23" s="60">
        <f t="shared" si="17"/>
        <v>3.3085732871088083</v>
      </c>
      <c r="U23" s="60">
        <f t="shared" si="18"/>
        <v>136.3213803102663</v>
      </c>
      <c r="V23" s="60">
        <f t="shared" si="19"/>
        <v>2.2681754275280936</v>
      </c>
      <c r="W23" s="60">
        <f t="shared" si="20"/>
        <v>1186.7906131294908</v>
      </c>
      <c r="X23" s="60">
        <f t="shared" si="21"/>
        <v>-41.41144262618886</v>
      </c>
      <c r="Y23" s="60">
        <f t="shared" si="22"/>
        <v>-3.5947838373875785</v>
      </c>
      <c r="Z23" s="60">
        <f t="shared" si="23"/>
        <v>-0.36438046598200174</v>
      </c>
      <c r="AA23" s="60">
        <f t="shared" si="24"/>
        <v>0.544638349510751</v>
      </c>
      <c r="AB23" s="60">
        <f t="shared" si="25"/>
        <v>-17378.174366394793</v>
      </c>
    </row>
    <row r="24" spans="1:28" ht="12.75">
      <c r="A24" s="12" t="s">
        <v>74</v>
      </c>
      <c r="B24" s="1">
        <f>'DATOS MENSUALES'!F558</f>
        <v>4.533540499999999</v>
      </c>
      <c r="C24" s="1">
        <f>'DATOS MENSUALES'!F559</f>
        <v>1.430690202295354</v>
      </c>
      <c r="D24" s="1">
        <f>'DATOS MENSUALES'!F560</f>
        <v>2.7964164999999994</v>
      </c>
      <c r="E24" s="1">
        <f>'DATOS MENSUALES'!F561</f>
        <v>8.014928600000003</v>
      </c>
      <c r="F24" s="1">
        <f>'DATOS MENSUALES'!F562</f>
        <v>12.098873658004052</v>
      </c>
      <c r="G24" s="1">
        <f>'DATOS MENSUALES'!F563</f>
        <v>11.51266652624538</v>
      </c>
      <c r="H24" s="1">
        <f>'DATOS MENSUALES'!F564</f>
        <v>19.043597389747866</v>
      </c>
      <c r="I24" s="1">
        <f>'DATOS MENSUALES'!F565</f>
        <v>6.2617904000000015</v>
      </c>
      <c r="J24" s="1">
        <f>'DATOS MENSUALES'!F566</f>
        <v>5.845364812663916</v>
      </c>
      <c r="K24" s="1">
        <f>'DATOS MENSUALES'!F567</f>
        <v>11.08579850000001</v>
      </c>
      <c r="L24" s="1">
        <f>'DATOS MENSUALES'!F568</f>
        <v>3.8415739746646027</v>
      </c>
      <c r="M24" s="1">
        <f>'DATOS MENSUALES'!F569</f>
        <v>2.9020435939509874</v>
      </c>
      <c r="N24" s="1">
        <f t="shared" si="11"/>
        <v>89.36728465757217</v>
      </c>
      <c r="O24" s="10"/>
      <c r="P24" s="60">
        <f t="shared" si="13"/>
        <v>-6.020550354031979</v>
      </c>
      <c r="Q24" s="60">
        <f t="shared" si="14"/>
        <v>-1632.080575090887</v>
      </c>
      <c r="R24" s="60">
        <f t="shared" si="15"/>
        <v>-11246.41484978294</v>
      </c>
      <c r="S24" s="60">
        <f t="shared" si="16"/>
        <v>-5458.278785855474</v>
      </c>
      <c r="T24" s="60">
        <f t="shared" si="17"/>
        <v>-211.90392839436308</v>
      </c>
      <c r="U24" s="60">
        <f t="shared" si="18"/>
        <v>-712.7087949588923</v>
      </c>
      <c r="V24" s="60">
        <f t="shared" si="19"/>
        <v>-6.495899741595107</v>
      </c>
      <c r="W24" s="60">
        <f t="shared" si="20"/>
        <v>-1128.7933666893005</v>
      </c>
      <c r="X24" s="60">
        <f t="shared" si="21"/>
        <v>-32.51263253564667</v>
      </c>
      <c r="Y24" s="60">
        <f t="shared" si="22"/>
        <v>219.38848518618946</v>
      </c>
      <c r="Z24" s="60">
        <f t="shared" si="23"/>
        <v>0.005749681154898461</v>
      </c>
      <c r="AA24" s="60">
        <f t="shared" si="24"/>
        <v>-0.4803824403860665</v>
      </c>
      <c r="AB24" s="60">
        <f t="shared" si="25"/>
        <v>-484500.2184642144</v>
      </c>
    </row>
    <row r="25" spans="1:28" ht="12.75">
      <c r="A25" s="12" t="s">
        <v>75</v>
      </c>
      <c r="B25" s="1">
        <f>'DATOS MENSUALES'!F570</f>
        <v>7.812411486323481</v>
      </c>
      <c r="C25" s="1">
        <f>'DATOS MENSUALES'!F571</f>
        <v>7.1464741178206275</v>
      </c>
      <c r="D25" s="1">
        <f>'DATOS MENSUALES'!F572</f>
        <v>23.082389299999992</v>
      </c>
      <c r="E25" s="1">
        <f>'DATOS MENSUALES'!F573</f>
        <v>35.878197286172764</v>
      </c>
      <c r="F25" s="1">
        <f>'DATOS MENSUALES'!F574</f>
        <v>16.204736761409674</v>
      </c>
      <c r="G25" s="1">
        <f>'DATOS MENSUALES'!F575</f>
        <v>11.729562500000007</v>
      </c>
      <c r="H25" s="1">
        <f>'DATOS MENSUALES'!F576</f>
        <v>43.32404038845892</v>
      </c>
      <c r="I25" s="1">
        <f>'DATOS MENSUALES'!F577</f>
        <v>23.71531326151855</v>
      </c>
      <c r="J25" s="1">
        <f>'DATOS MENSUALES'!F578</f>
        <v>23.71353898180267</v>
      </c>
      <c r="K25" s="1">
        <f>'DATOS MENSUALES'!F579</f>
        <v>10.526411951418458</v>
      </c>
      <c r="L25" s="1">
        <f>'DATOS MENSUALES'!F580</f>
        <v>4.231084009387872</v>
      </c>
      <c r="M25" s="1">
        <f>'DATOS MENSUALES'!F581</f>
        <v>3.1533195999999997</v>
      </c>
      <c r="N25" s="1">
        <f t="shared" si="11"/>
        <v>210.51747964431303</v>
      </c>
      <c r="O25" s="10"/>
      <c r="P25" s="60">
        <f t="shared" si="13"/>
        <v>3.110078451997343</v>
      </c>
      <c r="Q25" s="60">
        <f t="shared" si="14"/>
        <v>-222.31819369088302</v>
      </c>
      <c r="R25" s="60">
        <f t="shared" si="15"/>
        <v>-9.510212736690255</v>
      </c>
      <c r="S25" s="60">
        <f t="shared" si="16"/>
        <v>1078.8692608663748</v>
      </c>
      <c r="T25" s="60">
        <f t="shared" si="17"/>
        <v>-6.393099450072916</v>
      </c>
      <c r="U25" s="60">
        <f t="shared" si="18"/>
        <v>-662.0416964510093</v>
      </c>
      <c r="V25" s="60">
        <f t="shared" si="19"/>
        <v>11261.385149713618</v>
      </c>
      <c r="W25" s="60">
        <f t="shared" si="20"/>
        <v>349.1259099901745</v>
      </c>
      <c r="X25" s="60">
        <f t="shared" si="21"/>
        <v>3161.31855380767</v>
      </c>
      <c r="Y25" s="60">
        <f t="shared" si="22"/>
        <v>163.8312543799387</v>
      </c>
      <c r="Z25" s="60">
        <f t="shared" si="23"/>
        <v>0.18388911325944587</v>
      </c>
      <c r="AA25" s="60">
        <f t="shared" si="24"/>
        <v>-0.1504884701812656</v>
      </c>
      <c r="AB25" s="60">
        <f t="shared" si="25"/>
        <v>77357.30446204596</v>
      </c>
    </row>
    <row r="26" spans="1:28" ht="12.75">
      <c r="A26" s="12" t="s">
        <v>76</v>
      </c>
      <c r="B26" s="1">
        <f>'DATOS MENSUALES'!F582</f>
        <v>5.607073612069063</v>
      </c>
      <c r="C26" s="1">
        <f>'DATOS MENSUALES'!F583</f>
        <v>4.426304411821162</v>
      </c>
      <c r="D26" s="1">
        <f>'DATOS MENSUALES'!F584</f>
        <v>2.418176</v>
      </c>
      <c r="E26" s="1">
        <f>'DATOS MENSUALES'!F585</f>
        <v>3.640518319342437</v>
      </c>
      <c r="F26" s="1">
        <f>'DATOS MENSUALES'!F586</f>
        <v>2.9297750069189594</v>
      </c>
      <c r="G26" s="1">
        <f>'DATOS MENSUALES'!F587</f>
        <v>5.489241713612195</v>
      </c>
      <c r="H26" s="1">
        <f>'DATOS MENSUALES'!F588</f>
        <v>22.4615223</v>
      </c>
      <c r="I26" s="1">
        <f>'DATOS MENSUALES'!F589</f>
        <v>14.501717099999992</v>
      </c>
      <c r="J26" s="1">
        <f>'DATOS MENSUALES'!F590</f>
        <v>9.149508999999997</v>
      </c>
      <c r="K26" s="1">
        <f>'DATOS MENSUALES'!F591</f>
        <v>3.361978799999999</v>
      </c>
      <c r="L26" s="1">
        <f>'DATOS MENSUALES'!F592</f>
        <v>3.671588700000001</v>
      </c>
      <c r="M26" s="1">
        <f>'DATOS MENSUALES'!F593</f>
        <v>4.109127443060024</v>
      </c>
      <c r="N26" s="1">
        <f t="shared" si="11"/>
        <v>81.76653240682383</v>
      </c>
      <c r="O26" s="10"/>
      <c r="P26" s="60">
        <f t="shared" si="13"/>
        <v>-0.4145930454238701</v>
      </c>
      <c r="Q26" s="60">
        <f t="shared" si="14"/>
        <v>-676.3991969123597</v>
      </c>
      <c r="R26" s="60">
        <f t="shared" si="15"/>
        <v>-11825.678909490814</v>
      </c>
      <c r="S26" s="60">
        <f t="shared" si="16"/>
        <v>-10621.02310755241</v>
      </c>
      <c r="T26" s="60">
        <f t="shared" si="17"/>
        <v>-3464.151253962176</v>
      </c>
      <c r="U26" s="60">
        <f t="shared" si="18"/>
        <v>-3345.304576871376</v>
      </c>
      <c r="V26" s="60">
        <f t="shared" si="19"/>
        <v>3.7387554258086415</v>
      </c>
      <c r="W26" s="60">
        <f t="shared" si="20"/>
        <v>-10.248983902458406</v>
      </c>
      <c r="X26" s="60">
        <f t="shared" si="21"/>
        <v>0.001423016453432722</v>
      </c>
      <c r="Y26" s="60">
        <f t="shared" si="22"/>
        <v>-4.849185208840801</v>
      </c>
      <c r="Z26" s="60">
        <f t="shared" si="23"/>
        <v>7.695340841399978E-07</v>
      </c>
      <c r="AA26" s="60">
        <f t="shared" si="24"/>
        <v>0.07617241449436823</v>
      </c>
      <c r="AB26" s="60">
        <f t="shared" si="25"/>
        <v>-639212.6901556132</v>
      </c>
    </row>
    <row r="27" spans="1:28" ht="12.75">
      <c r="A27" s="12" t="s">
        <v>77</v>
      </c>
      <c r="B27" s="1">
        <f>'DATOS MENSUALES'!F594</f>
        <v>2.743939799999999</v>
      </c>
      <c r="C27" s="1">
        <f>'DATOS MENSUALES'!F595</f>
        <v>5.3096787999999995</v>
      </c>
      <c r="D27" s="1">
        <f>'DATOS MENSUALES'!F596</f>
        <v>27.67104025513929</v>
      </c>
      <c r="E27" s="1">
        <f>'DATOS MENSUALES'!F597</f>
        <v>14.260941563834924</v>
      </c>
      <c r="F27" s="1">
        <f>'DATOS MENSUALES'!F598</f>
        <v>14.500449000000003</v>
      </c>
      <c r="G27" s="1">
        <f>'DATOS MENSUALES'!F599</f>
        <v>5.323630588089624</v>
      </c>
      <c r="H27" s="1">
        <f>'DATOS MENSUALES'!F600</f>
        <v>7.206039969001291</v>
      </c>
      <c r="I27" s="1">
        <f>'DATOS MENSUALES'!F601</f>
        <v>8.647387999999996</v>
      </c>
      <c r="J27" s="1">
        <f>'DATOS MENSUALES'!F602</f>
        <v>5.998856612925955</v>
      </c>
      <c r="K27" s="1">
        <f>'DATOS MENSUALES'!F603</f>
        <v>3.3687185926587495</v>
      </c>
      <c r="L27" s="1">
        <f>'DATOS MENSUALES'!F604</f>
        <v>2.781494</v>
      </c>
      <c r="M27" s="1">
        <f>'DATOS MENSUALES'!F605</f>
        <v>2.9900847999999995</v>
      </c>
      <c r="N27" s="1">
        <f t="shared" si="11"/>
        <v>100.80226198164983</v>
      </c>
      <c r="O27" s="10"/>
      <c r="P27" s="60">
        <f t="shared" si="13"/>
        <v>-46.99872748936983</v>
      </c>
      <c r="Q27" s="60">
        <f t="shared" si="14"/>
        <v>-492.0540392910494</v>
      </c>
      <c r="R27" s="60">
        <f t="shared" si="15"/>
        <v>15.068866078692265</v>
      </c>
      <c r="S27" s="60">
        <f t="shared" si="16"/>
        <v>-1466.383636528733</v>
      </c>
      <c r="T27" s="60">
        <f t="shared" si="17"/>
        <v>-45.12774140475497</v>
      </c>
      <c r="U27" s="60">
        <f t="shared" si="18"/>
        <v>-3457.6705310169514</v>
      </c>
      <c r="V27" s="60">
        <f t="shared" si="19"/>
        <v>-2573.2794616593924</v>
      </c>
      <c r="W27" s="60">
        <f t="shared" si="20"/>
        <v>-517.1044979236614</v>
      </c>
      <c r="X27" s="60">
        <f t="shared" si="21"/>
        <v>-28.043862507004945</v>
      </c>
      <c r="Y27" s="60">
        <f t="shared" si="22"/>
        <v>-4.791488659391247</v>
      </c>
      <c r="Z27" s="60">
        <f t="shared" si="23"/>
        <v>-0.6836369381867156</v>
      </c>
      <c r="AA27" s="60">
        <f t="shared" si="24"/>
        <v>-0.3359055935687813</v>
      </c>
      <c r="AB27" s="60">
        <f t="shared" si="25"/>
        <v>-302196.89379927504</v>
      </c>
    </row>
    <row r="28" spans="1:28" ht="12.75">
      <c r="A28" s="12" t="s">
        <v>78</v>
      </c>
      <c r="B28" s="1">
        <f>'DATOS MENSUALES'!F606</f>
        <v>7.85083717803987</v>
      </c>
      <c r="C28" s="1">
        <f>'DATOS MENSUALES'!F607</f>
        <v>10.71050094994373</v>
      </c>
      <c r="D28" s="1">
        <f>'DATOS MENSUALES'!F608</f>
        <v>10.969865270835825</v>
      </c>
      <c r="E28" s="1">
        <f>'DATOS MENSUALES'!F609</f>
        <v>8.129807636227758</v>
      </c>
      <c r="F28" s="1">
        <f>'DATOS MENSUALES'!F610</f>
        <v>13.50388471349755</v>
      </c>
      <c r="G28" s="1">
        <f>'DATOS MENSUALES'!F611</f>
        <v>40.582605499999936</v>
      </c>
      <c r="H28" s="1">
        <f>'DATOS MENSUALES'!F612</f>
        <v>42.44305621148701</v>
      </c>
      <c r="I28" s="1">
        <f>'DATOS MENSUALES'!F613</f>
        <v>17.983222418686914</v>
      </c>
      <c r="J28" s="1">
        <f>'DATOS MENSUALES'!F614</f>
        <v>10.21991932341704</v>
      </c>
      <c r="K28" s="1">
        <f>'DATOS MENSUALES'!F615</f>
        <v>4.341345471709145</v>
      </c>
      <c r="L28" s="1">
        <f>'DATOS MENSUALES'!F616</f>
        <v>3.4734236084260184</v>
      </c>
      <c r="M28" s="1">
        <f>'DATOS MENSUALES'!F617</f>
        <v>6.714252383623268</v>
      </c>
      <c r="N28" s="1">
        <f t="shared" si="11"/>
        <v>176.92272066589405</v>
      </c>
      <c r="O28" s="10"/>
      <c r="P28" s="60">
        <f t="shared" si="13"/>
        <v>3.362217277624381</v>
      </c>
      <c r="Q28" s="60">
        <f t="shared" si="14"/>
        <v>-15.511158424079632</v>
      </c>
      <c r="R28" s="60">
        <f t="shared" si="15"/>
        <v>-2882.1996523962384</v>
      </c>
      <c r="S28" s="60">
        <f t="shared" si="16"/>
        <v>-5352.134694381454</v>
      </c>
      <c r="T28" s="60">
        <f t="shared" si="17"/>
        <v>-94.62058708772902</v>
      </c>
      <c r="U28" s="60">
        <f t="shared" si="18"/>
        <v>8166.120754454979</v>
      </c>
      <c r="V28" s="60">
        <f t="shared" si="19"/>
        <v>9985.036733718236</v>
      </c>
      <c r="W28" s="60">
        <f t="shared" si="20"/>
        <v>2.2446760989146575</v>
      </c>
      <c r="X28" s="60">
        <f t="shared" si="21"/>
        <v>1.6551292574044227</v>
      </c>
      <c r="Y28" s="60">
        <f t="shared" si="22"/>
        <v>-0.3628344882587147</v>
      </c>
      <c r="Z28" s="60">
        <f t="shared" si="23"/>
        <v>-0.006751406615517844</v>
      </c>
      <c r="AA28" s="60">
        <f t="shared" si="24"/>
        <v>27.791346789107585</v>
      </c>
      <c r="AB28" s="60">
        <f t="shared" si="25"/>
        <v>732.4445456104371</v>
      </c>
    </row>
    <row r="29" spans="1:28" ht="12.75">
      <c r="A29" s="12" t="s">
        <v>79</v>
      </c>
      <c r="B29" s="1">
        <f>'DATOS MENSUALES'!F618</f>
        <v>5.226358410471721</v>
      </c>
      <c r="C29" s="1">
        <f>'DATOS MENSUALES'!F619</f>
        <v>18.30108563445952</v>
      </c>
      <c r="D29" s="1">
        <f>'DATOS MENSUALES'!F620</f>
        <v>9.03748</v>
      </c>
      <c r="E29" s="1">
        <f>'DATOS MENSUALES'!F621</f>
        <v>4.696395778576689</v>
      </c>
      <c r="F29" s="1">
        <f>'DATOS MENSUALES'!F622</f>
        <v>3.9999736089031503</v>
      </c>
      <c r="G29" s="1">
        <f>'DATOS MENSUALES'!F623</f>
        <v>4.581386590364491</v>
      </c>
      <c r="H29" s="1">
        <f>'DATOS MENSUALES'!F624</f>
        <v>9.435241581570216</v>
      </c>
      <c r="I29" s="1">
        <f>'DATOS MENSUALES'!F625</f>
        <v>15.036684935522537</v>
      </c>
      <c r="J29" s="1">
        <f>'DATOS MENSUALES'!F626</f>
        <v>12.918103199999996</v>
      </c>
      <c r="K29" s="1">
        <f>'DATOS MENSUALES'!F627</f>
        <v>8.451249839004197</v>
      </c>
      <c r="L29" s="1">
        <f>'DATOS MENSUALES'!F628</f>
        <v>7.034958582995396</v>
      </c>
      <c r="M29" s="1">
        <f>'DATOS MENSUALES'!F629</f>
        <v>6.018602827764908</v>
      </c>
      <c r="N29" s="1">
        <f t="shared" si="11"/>
        <v>104.73752098963281</v>
      </c>
      <c r="O29" s="10"/>
      <c r="P29" s="60">
        <f t="shared" si="13"/>
        <v>-1.4290548312930589</v>
      </c>
      <c r="Q29" s="60">
        <f t="shared" si="14"/>
        <v>132.3914108230377</v>
      </c>
      <c r="R29" s="60">
        <f t="shared" si="15"/>
        <v>-4222.918030130722</v>
      </c>
      <c r="S29" s="60">
        <f t="shared" si="16"/>
        <v>-9162.822141729912</v>
      </c>
      <c r="T29" s="60">
        <f t="shared" si="17"/>
        <v>-2779.865056189224</v>
      </c>
      <c r="U29" s="60">
        <f t="shared" si="18"/>
        <v>-3992.2351391677166</v>
      </c>
      <c r="V29" s="60">
        <f t="shared" si="19"/>
        <v>-1510.6692572963934</v>
      </c>
      <c r="W29" s="60">
        <f t="shared" si="20"/>
        <v>-4.38839896413792</v>
      </c>
      <c r="X29" s="60">
        <f t="shared" si="21"/>
        <v>58.45953731819357</v>
      </c>
      <c r="Y29" s="60">
        <f t="shared" si="22"/>
        <v>39.18840553436596</v>
      </c>
      <c r="Z29" s="60">
        <f t="shared" si="23"/>
        <v>38.35914252407541</v>
      </c>
      <c r="AA29" s="60">
        <f t="shared" si="24"/>
        <v>12.70443026537623</v>
      </c>
      <c r="AB29" s="60">
        <f t="shared" si="25"/>
        <v>-252089.18953170456</v>
      </c>
    </row>
    <row r="30" spans="1:28" ht="12.75">
      <c r="A30" s="12" t="s">
        <v>80</v>
      </c>
      <c r="B30" s="1">
        <f>'DATOS MENSUALES'!F630</f>
        <v>14.433306212831303</v>
      </c>
      <c r="C30" s="1">
        <f>'DATOS MENSUALES'!F631</f>
        <v>10.345655724059371</v>
      </c>
      <c r="D30" s="1">
        <f>'DATOS MENSUALES'!F632</f>
        <v>35.3133277285878</v>
      </c>
      <c r="E30" s="1">
        <f>'DATOS MENSUALES'!F633</f>
        <v>8.734958841156244</v>
      </c>
      <c r="F30" s="1">
        <f>'DATOS MENSUALES'!F634</f>
        <v>5.180106611510441</v>
      </c>
      <c r="G30" s="1">
        <f>'DATOS MENSUALES'!F635</f>
        <v>7.857263000000005</v>
      </c>
      <c r="H30" s="1">
        <f>'DATOS MENSUALES'!F636</f>
        <v>8.9042935626115</v>
      </c>
      <c r="I30" s="1">
        <f>'DATOS MENSUALES'!F637</f>
        <v>38.70693328856397</v>
      </c>
      <c r="J30" s="1">
        <f>'DATOS MENSUALES'!F638</f>
        <v>13.610124830186907</v>
      </c>
      <c r="K30" s="1">
        <f>'DATOS MENSUALES'!F639</f>
        <v>8.148270700000001</v>
      </c>
      <c r="L30" s="1">
        <f>'DATOS MENSUALES'!F640</f>
        <v>7.040050782206771</v>
      </c>
      <c r="M30" s="1">
        <f>'DATOS MENSUALES'!F641</f>
        <v>6.951840000000009</v>
      </c>
      <c r="N30" s="1">
        <f t="shared" si="11"/>
        <v>165.22613128171434</v>
      </c>
      <c r="O30" s="10"/>
      <c r="P30" s="60">
        <f t="shared" si="13"/>
        <v>527.6263281372584</v>
      </c>
      <c r="Q30" s="60">
        <f t="shared" si="14"/>
        <v>-23.363213366566498</v>
      </c>
      <c r="R30" s="60">
        <f t="shared" si="15"/>
        <v>1034.0599296469875</v>
      </c>
      <c r="S30" s="60">
        <f t="shared" si="16"/>
        <v>-4815.648524271328</v>
      </c>
      <c r="T30" s="60">
        <f t="shared" si="17"/>
        <v>-2137.017580906495</v>
      </c>
      <c r="U30" s="60">
        <f t="shared" si="18"/>
        <v>-1994.5975490515975</v>
      </c>
      <c r="V30" s="60">
        <f t="shared" si="19"/>
        <v>-1730.2330646507116</v>
      </c>
      <c r="W30" s="60">
        <f t="shared" si="20"/>
        <v>10696.056689839033</v>
      </c>
      <c r="X30" s="60">
        <f t="shared" si="21"/>
        <v>95.63800607034459</v>
      </c>
      <c r="Y30" s="60">
        <f t="shared" si="22"/>
        <v>29.609292356108543</v>
      </c>
      <c r="Z30" s="60">
        <f t="shared" si="23"/>
        <v>38.53316077981927</v>
      </c>
      <c r="AA30" s="60">
        <f t="shared" si="24"/>
        <v>34.85730858557432</v>
      </c>
      <c r="AB30" s="60">
        <f t="shared" si="25"/>
        <v>-19.301380939676335</v>
      </c>
    </row>
    <row r="31" spans="1:28" ht="12.75">
      <c r="A31" s="12" t="s">
        <v>81</v>
      </c>
      <c r="B31" s="1">
        <f>'DATOS MENSUALES'!F642</f>
        <v>26.728115893686223</v>
      </c>
      <c r="C31" s="1">
        <f>'DATOS MENSUALES'!F643</f>
        <v>13.646771968718038</v>
      </c>
      <c r="D31" s="1">
        <f>'DATOS MENSUALES'!F644</f>
        <v>11.401274625362571</v>
      </c>
      <c r="E31" s="1">
        <f>'DATOS MENSUALES'!F645</f>
        <v>47.26652032522918</v>
      </c>
      <c r="F31" s="1">
        <f>'DATOS MENSUALES'!F646</f>
        <v>24.11676235120775</v>
      </c>
      <c r="G31" s="1">
        <f>'DATOS MENSUALES'!F647</f>
        <v>21.036032000000013</v>
      </c>
      <c r="H31" s="1">
        <f>'DATOS MENSUALES'!F648</f>
        <v>8.418990745737098</v>
      </c>
      <c r="I31" s="1">
        <f>'DATOS MENSUALES'!F649</f>
        <v>21.587701100000018</v>
      </c>
      <c r="J31" s="1">
        <f>'DATOS MENSUALES'!F650</f>
        <v>6.6385963602644225</v>
      </c>
      <c r="K31" s="1">
        <f>'DATOS MENSUALES'!F651</f>
        <v>2.8635020952855124</v>
      </c>
      <c r="L31" s="1">
        <f>'DATOS MENSUALES'!F652</f>
        <v>2.2143475</v>
      </c>
      <c r="M31" s="1">
        <f>'DATOS MENSUALES'!F653</f>
        <v>1.8590031972449512</v>
      </c>
      <c r="N31" s="1">
        <f t="shared" si="11"/>
        <v>187.77761816273582</v>
      </c>
      <c r="O31" s="10"/>
      <c r="P31" s="60">
        <f t="shared" si="13"/>
        <v>8458.96672071984</v>
      </c>
      <c r="Q31" s="60">
        <f t="shared" si="14"/>
        <v>0.08656051200213943</v>
      </c>
      <c r="R31" s="60">
        <f t="shared" si="15"/>
        <v>-2627.949242925775</v>
      </c>
      <c r="S31" s="60">
        <f t="shared" si="16"/>
        <v>10140.246280346317</v>
      </c>
      <c r="T31" s="60">
        <f t="shared" si="17"/>
        <v>222.11095870737861</v>
      </c>
      <c r="U31" s="60">
        <f t="shared" si="18"/>
        <v>0.20633409717638376</v>
      </c>
      <c r="V31" s="60">
        <f t="shared" si="19"/>
        <v>-1948.6610877479604</v>
      </c>
      <c r="W31" s="60">
        <f t="shared" si="20"/>
        <v>118.64690544164367</v>
      </c>
      <c r="X31" s="60">
        <f t="shared" si="21"/>
        <v>-13.796957538241553</v>
      </c>
      <c r="Y31" s="60">
        <f t="shared" si="22"/>
        <v>-10.519066381970818</v>
      </c>
      <c r="Z31" s="60">
        <f t="shared" si="23"/>
        <v>-3.0365142260618607</v>
      </c>
      <c r="AA31" s="60">
        <f t="shared" si="24"/>
        <v>-6.090607019499308</v>
      </c>
      <c r="AB31" s="60">
        <f t="shared" si="25"/>
        <v>7843.887000736855</v>
      </c>
    </row>
    <row r="32" spans="1:28" ht="12.75">
      <c r="A32" s="12" t="s">
        <v>82</v>
      </c>
      <c r="B32" s="1">
        <f>'DATOS MENSUALES'!F654</f>
        <v>6.0633133896633495</v>
      </c>
      <c r="C32" s="1">
        <f>'DATOS MENSUALES'!F655</f>
        <v>12.238666873264174</v>
      </c>
      <c r="D32" s="1">
        <f>'DATOS MENSUALES'!F656</f>
        <v>8.21642628175685</v>
      </c>
      <c r="E32" s="1">
        <f>'DATOS MENSUALES'!F657</f>
        <v>23.468210447959578</v>
      </c>
      <c r="F32" s="1">
        <f>'DATOS MENSUALES'!F658</f>
        <v>36.390947931576186</v>
      </c>
      <c r="G32" s="1">
        <f>'DATOS MENSUALES'!F659</f>
        <v>18.700844915567217</v>
      </c>
      <c r="H32" s="1">
        <f>'DATOS MENSUALES'!F660</f>
        <v>5.9150473415767415</v>
      </c>
      <c r="I32" s="1">
        <f>'DATOS MENSUALES'!F661</f>
        <v>9.759844200000003</v>
      </c>
      <c r="J32" s="1">
        <f>'DATOS MENSUALES'!F662</f>
        <v>4.0611053926703855</v>
      </c>
      <c r="K32" s="1">
        <f>'DATOS MENSUALES'!F663</f>
        <v>3.258181699999999</v>
      </c>
      <c r="L32" s="1">
        <f>'DATOS MENSUALES'!F664</f>
        <v>3.3692868000000007</v>
      </c>
      <c r="M32" s="1">
        <f>'DATOS MENSUALES'!F665</f>
        <v>3.118503993266372</v>
      </c>
      <c r="N32" s="1">
        <f t="shared" si="11"/>
        <v>134.56037926730085</v>
      </c>
      <c r="O32" s="10"/>
      <c r="P32" s="60">
        <f t="shared" si="13"/>
        <v>-0.024242938594158443</v>
      </c>
      <c r="Q32" s="60">
        <f t="shared" si="14"/>
        <v>-0.9007226320278562</v>
      </c>
      <c r="R32" s="60">
        <f t="shared" si="15"/>
        <v>-4899.689261446698</v>
      </c>
      <c r="S32" s="60">
        <f t="shared" si="16"/>
        <v>-9.989954446777253</v>
      </c>
      <c r="T32" s="60">
        <f t="shared" si="17"/>
        <v>6158.9216356815095</v>
      </c>
      <c r="U32" s="60">
        <f t="shared" si="18"/>
        <v>-5.306938564386946</v>
      </c>
      <c r="V32" s="60">
        <f t="shared" si="19"/>
        <v>-3371.230265215316</v>
      </c>
      <c r="W32" s="60">
        <f t="shared" si="20"/>
        <v>-330.51868332797653</v>
      </c>
      <c r="X32" s="60">
        <f t="shared" si="21"/>
        <v>-123.20305429481407</v>
      </c>
      <c r="Y32" s="60">
        <f t="shared" si="22"/>
        <v>-5.797122332969547</v>
      </c>
      <c r="Z32" s="60">
        <f t="shared" si="23"/>
        <v>-0.025189339096377918</v>
      </c>
      <c r="AA32" s="60">
        <f t="shared" si="24"/>
        <v>-0.182015327058114</v>
      </c>
      <c r="AB32" s="60">
        <f t="shared" si="25"/>
        <v>-37086.5766011996</v>
      </c>
    </row>
    <row r="33" spans="1:28" ht="12.75">
      <c r="A33" s="12" t="s">
        <v>83</v>
      </c>
      <c r="B33" s="1">
        <f>'DATOS MENSUALES'!F666</f>
        <v>1.7711732039653085</v>
      </c>
      <c r="C33" s="1">
        <f>'DATOS MENSUALES'!F667</f>
        <v>5.8244264000000046</v>
      </c>
      <c r="D33" s="1">
        <f>'DATOS MENSUALES'!F668</f>
        <v>90.2823078266664</v>
      </c>
      <c r="E33" s="1">
        <f>'DATOS MENSUALES'!F669</f>
        <v>69.69421339011527</v>
      </c>
      <c r="F33" s="1">
        <f>'DATOS MENSUALES'!F670</f>
        <v>41.18890298856871</v>
      </c>
      <c r="G33" s="1">
        <f>'DATOS MENSUALES'!F671</f>
        <v>19.37655011138314</v>
      </c>
      <c r="H33" s="1">
        <f>'DATOS MENSUALES'!F672</f>
        <v>26.460340759280587</v>
      </c>
      <c r="I33" s="1">
        <f>'DATOS MENSUALES'!F673</f>
        <v>16.8894854308446</v>
      </c>
      <c r="J33" s="1">
        <f>'DATOS MENSUALES'!F674</f>
        <v>5.962898000000002</v>
      </c>
      <c r="K33" s="1">
        <f>'DATOS MENSUALES'!F675</f>
        <v>3.236227199999999</v>
      </c>
      <c r="L33" s="1">
        <f>'DATOS MENSUALES'!F676</f>
        <v>3.3564008070452935</v>
      </c>
      <c r="M33" s="1">
        <f>'DATOS MENSUALES'!F677</f>
        <v>2.583901599999999</v>
      </c>
      <c r="N33" s="1">
        <f t="shared" si="11"/>
        <v>286.62682771786933</v>
      </c>
      <c r="O33" s="10"/>
      <c r="P33" s="60">
        <f t="shared" si="13"/>
        <v>-96.17012170577136</v>
      </c>
      <c r="Q33" s="60">
        <f t="shared" si="14"/>
        <v>-401.9453429437426</v>
      </c>
      <c r="R33" s="60">
        <f t="shared" si="15"/>
        <v>275656.1070716151</v>
      </c>
      <c r="S33" s="60">
        <f t="shared" si="16"/>
        <v>85604.54998536652</v>
      </c>
      <c r="T33" s="60">
        <f t="shared" si="17"/>
        <v>12371.586674502692</v>
      </c>
      <c r="U33" s="60">
        <f t="shared" si="18"/>
        <v>-1.2201335605531352</v>
      </c>
      <c r="V33" s="60">
        <f t="shared" si="19"/>
        <v>171.03523335618</v>
      </c>
      <c r="W33" s="60">
        <f t="shared" si="20"/>
        <v>0.01002172448877127</v>
      </c>
      <c r="X33" s="60">
        <f t="shared" si="21"/>
        <v>-29.051442190814555</v>
      </c>
      <c r="Y33" s="60">
        <f t="shared" si="22"/>
        <v>-6.01227660423153</v>
      </c>
      <c r="Z33" s="60">
        <f t="shared" si="23"/>
        <v>-0.02865938235401136</v>
      </c>
      <c r="AA33" s="60">
        <f t="shared" si="24"/>
        <v>-1.3358097672409912</v>
      </c>
      <c r="AB33" s="60">
        <f t="shared" si="25"/>
        <v>1673218.1494325015</v>
      </c>
    </row>
    <row r="34" spans="1:28" s="24" customFormat="1" ht="12.75">
      <c r="A34" s="21" t="s">
        <v>84</v>
      </c>
      <c r="B34" s="22">
        <f>'DATOS MENSUALES'!F678</f>
        <v>3.2213072159658043</v>
      </c>
      <c r="C34" s="22">
        <f>'DATOS MENSUALES'!F679</f>
        <v>22.69662595673315</v>
      </c>
      <c r="D34" s="22">
        <f>'DATOS MENSUALES'!F680</f>
        <v>41.6821378950265</v>
      </c>
      <c r="E34" s="22">
        <f>'DATOS MENSUALES'!F681</f>
        <v>56.09798919999997</v>
      </c>
      <c r="F34" s="22">
        <f>'DATOS MENSUALES'!F682</f>
        <v>20.330977644617434</v>
      </c>
      <c r="G34" s="22">
        <f>'DATOS MENSUALES'!F683</f>
        <v>10.242559100000005</v>
      </c>
      <c r="H34" s="22">
        <f>'DATOS MENSUALES'!F684</f>
        <v>6.67248052827826</v>
      </c>
      <c r="I34" s="22">
        <f>'DATOS MENSUALES'!F685</f>
        <v>10.881898979190483</v>
      </c>
      <c r="J34" s="22">
        <f>'DATOS MENSUALES'!F686</f>
        <v>14.636584572023878</v>
      </c>
      <c r="K34" s="22">
        <f>'DATOS MENSUALES'!F687</f>
        <v>7.888972083013085</v>
      </c>
      <c r="L34" s="22">
        <f>'DATOS MENSUALES'!F688</f>
        <v>5.991350226718247</v>
      </c>
      <c r="M34" s="22">
        <f>'DATOS MENSUALES'!F689</f>
        <v>4.799653988887055</v>
      </c>
      <c r="N34" s="22">
        <f t="shared" si="11"/>
        <v>205.14253739045387</v>
      </c>
      <c r="O34" s="23"/>
      <c r="P34" s="60">
        <f t="shared" si="13"/>
        <v>-30.706230018079676</v>
      </c>
      <c r="Q34" s="60">
        <f t="shared" si="14"/>
        <v>855.2679549442165</v>
      </c>
      <c r="R34" s="60">
        <f t="shared" si="15"/>
        <v>4476.688285843121</v>
      </c>
      <c r="S34" s="60">
        <f t="shared" si="16"/>
        <v>28305.882810101728</v>
      </c>
      <c r="T34" s="60">
        <f t="shared" si="17"/>
        <v>11.701301742688164</v>
      </c>
      <c r="U34" s="60">
        <f t="shared" si="18"/>
        <v>-1062.007144331401</v>
      </c>
      <c r="V34" s="60">
        <f t="shared" si="19"/>
        <v>-2885.7162123027247</v>
      </c>
      <c r="W34" s="60">
        <f t="shared" si="20"/>
        <v>-194.30445301877992</v>
      </c>
      <c r="X34" s="60">
        <f t="shared" si="21"/>
        <v>175.5740615907087</v>
      </c>
      <c r="Y34" s="60">
        <f t="shared" si="22"/>
        <v>22.770726626117206</v>
      </c>
      <c r="Z34" s="60">
        <f t="shared" si="23"/>
        <v>12.63184231094627</v>
      </c>
      <c r="AA34" s="60">
        <f t="shared" si="24"/>
        <v>1.3840672352087726</v>
      </c>
      <c r="AB34" s="60">
        <f t="shared" si="25"/>
        <v>51620.002050375646</v>
      </c>
    </row>
    <row r="35" spans="1:28" s="24" customFormat="1" ht="12.75">
      <c r="A35" s="21" t="s">
        <v>85</v>
      </c>
      <c r="B35" s="22">
        <f>'DATOS MENSUALES'!F690</f>
        <v>3.2242526933146753</v>
      </c>
      <c r="C35" s="22">
        <f>'DATOS MENSUALES'!F691</f>
        <v>30.820744396729</v>
      </c>
      <c r="D35" s="22">
        <f>'DATOS MENSUALES'!F692</f>
        <v>59.4999763808282</v>
      </c>
      <c r="E35" s="22">
        <f>'DATOS MENSUALES'!F693</f>
        <v>28.318909933059224</v>
      </c>
      <c r="F35" s="22">
        <f>'DATOS MENSUALES'!F694</f>
        <v>13.837457669462092</v>
      </c>
      <c r="G35" s="22">
        <f>'DATOS MENSUALES'!F695</f>
        <v>7.721652985849384</v>
      </c>
      <c r="H35" s="22">
        <f>'DATOS MENSUALES'!F696</f>
        <v>34.87530067893591</v>
      </c>
      <c r="I35" s="22">
        <f>'DATOS MENSUALES'!F697</f>
        <v>25.256180000000004</v>
      </c>
      <c r="J35" s="22">
        <f>'DATOS MENSUALES'!F698</f>
        <v>19.223090055780407</v>
      </c>
      <c r="K35" s="22">
        <f>'DATOS MENSUALES'!F699</f>
        <v>7.020740629287828</v>
      </c>
      <c r="L35" s="22">
        <f>'DATOS MENSUALES'!F700</f>
        <v>3.866004807775581</v>
      </c>
      <c r="M35" s="22">
        <f>'DATOS MENSUALES'!F701</f>
        <v>5.048747999999998</v>
      </c>
      <c r="N35" s="22">
        <f t="shared" si="11"/>
        <v>238.71305823102225</v>
      </c>
      <c r="O35" s="23"/>
      <c r="P35" s="60">
        <f t="shared" si="13"/>
        <v>-30.619662950721473</v>
      </c>
      <c r="Q35" s="60">
        <f t="shared" si="14"/>
        <v>5466.965043435781</v>
      </c>
      <c r="R35" s="60">
        <f t="shared" si="15"/>
        <v>40349.783379501605</v>
      </c>
      <c r="S35" s="60">
        <f t="shared" si="16"/>
        <v>19.617167260667497</v>
      </c>
      <c r="T35" s="60">
        <f t="shared" si="17"/>
        <v>-75.32505869002817</v>
      </c>
      <c r="U35" s="60">
        <f t="shared" si="18"/>
        <v>-2059.7584119199532</v>
      </c>
      <c r="V35" s="60">
        <f t="shared" si="19"/>
        <v>2723.9630131987315</v>
      </c>
      <c r="W35" s="60">
        <f t="shared" si="20"/>
        <v>632.1354619701524</v>
      </c>
      <c r="X35" s="60">
        <f t="shared" si="21"/>
        <v>1056.862889431793</v>
      </c>
      <c r="Y35" s="60">
        <f t="shared" si="22"/>
        <v>7.600686521894139</v>
      </c>
      <c r="Z35" s="60">
        <f t="shared" si="23"/>
        <v>0.008437325177689426</v>
      </c>
      <c r="AA35" s="60">
        <f t="shared" si="24"/>
        <v>2.53505503872457</v>
      </c>
      <c r="AB35" s="60">
        <f t="shared" si="25"/>
        <v>354962.44229524606</v>
      </c>
    </row>
    <row r="36" spans="1:28" s="24" customFormat="1" ht="12.75">
      <c r="A36" s="21" t="s">
        <v>86</v>
      </c>
      <c r="B36" s="22">
        <f>'DATOS MENSUALES'!F702</f>
        <v>4.413680269056812</v>
      </c>
      <c r="C36" s="22">
        <f>'DATOS MENSUALES'!F703</f>
        <v>5.644394613483459</v>
      </c>
      <c r="D36" s="22">
        <f>'DATOS MENSUALES'!F704</f>
        <v>5.233120813308648</v>
      </c>
      <c r="E36" s="22">
        <f>'DATOS MENSUALES'!F705</f>
        <v>8.504239399999994</v>
      </c>
      <c r="F36" s="22">
        <f>'DATOS MENSUALES'!F706</f>
        <v>7.030308966794376</v>
      </c>
      <c r="G36" s="22">
        <f>'DATOS MENSUALES'!F707</f>
        <v>7.231890982874449</v>
      </c>
      <c r="H36" s="22">
        <f>'DATOS MENSUALES'!F708</f>
        <v>14.320451470967344</v>
      </c>
      <c r="I36" s="22">
        <f>'DATOS MENSUALES'!F709</f>
        <v>13.911987169932654</v>
      </c>
      <c r="J36" s="22">
        <f>'DATOS MENSUALES'!F710</f>
        <v>7.297501599999996</v>
      </c>
      <c r="K36" s="22">
        <f>'DATOS MENSUALES'!F711</f>
        <v>6.2795459000000085</v>
      </c>
      <c r="L36" s="22">
        <f>'DATOS MENSUALES'!F712</f>
        <v>3.603405599999999</v>
      </c>
      <c r="M36" s="22">
        <f>'DATOS MENSUALES'!F713</f>
        <v>4.480245999999999</v>
      </c>
      <c r="N36" s="22">
        <f t="shared" si="11"/>
        <v>87.95077278641773</v>
      </c>
      <c r="O36" s="23"/>
      <c r="P36" s="60">
        <f t="shared" si="13"/>
        <v>-7.290697299094006</v>
      </c>
      <c r="Q36" s="60">
        <f t="shared" si="14"/>
        <v>-432.0846418432445</v>
      </c>
      <c r="R36" s="60">
        <f t="shared" si="15"/>
        <v>-7961.588373331421</v>
      </c>
      <c r="S36" s="60">
        <f t="shared" si="16"/>
        <v>-5015.740053917244</v>
      </c>
      <c r="T36" s="60">
        <f t="shared" si="17"/>
        <v>-1342.0641947165893</v>
      </c>
      <c r="U36" s="60">
        <f t="shared" si="18"/>
        <v>-2306.8893931025955</v>
      </c>
      <c r="V36" s="60">
        <f t="shared" si="19"/>
        <v>-286.0620863761912</v>
      </c>
      <c r="W36" s="60">
        <f t="shared" si="20"/>
        <v>-21.068000849126452</v>
      </c>
      <c r="X36" s="60">
        <f t="shared" si="21"/>
        <v>-5.263745174876405</v>
      </c>
      <c r="Y36" s="60">
        <f t="shared" si="22"/>
        <v>1.8380838193315405</v>
      </c>
      <c r="Z36" s="60">
        <f t="shared" si="23"/>
        <v>-0.0002055805383771813</v>
      </c>
      <c r="AA36" s="60">
        <f t="shared" si="24"/>
        <v>0.5024996710397706</v>
      </c>
      <c r="AB36" s="60">
        <f t="shared" si="25"/>
        <v>-511190.0926193461</v>
      </c>
    </row>
    <row r="37" spans="1:28" s="24" customFormat="1" ht="12.75">
      <c r="A37" s="21" t="s">
        <v>87</v>
      </c>
      <c r="B37" s="22">
        <f>'DATOS MENSUALES'!F714</f>
        <v>16.105900800000008</v>
      </c>
      <c r="C37" s="22">
        <f>'DATOS MENSUALES'!F715</f>
        <v>10.656737600000007</v>
      </c>
      <c r="D37" s="22">
        <f>'DATOS MENSUALES'!F716</f>
        <v>20.032198661826556</v>
      </c>
      <c r="E37" s="22">
        <f>'DATOS MENSUALES'!F717</f>
        <v>7.3815449644073</v>
      </c>
      <c r="F37" s="22">
        <f>'DATOS MENSUALES'!F718</f>
        <v>6.408465599999996</v>
      </c>
      <c r="G37" s="22">
        <f>'DATOS MENSUALES'!F719</f>
        <v>7.6559653999999995</v>
      </c>
      <c r="H37" s="22">
        <f>'DATOS MENSUALES'!F720</f>
        <v>37.06924042886004</v>
      </c>
      <c r="I37" s="22">
        <f>'DATOS MENSUALES'!F721</f>
        <v>19.492576741410716</v>
      </c>
      <c r="J37" s="22">
        <f>'DATOS MENSUALES'!F722</f>
        <v>8.896122020685132</v>
      </c>
      <c r="K37" s="22">
        <f>'DATOS MENSUALES'!F723</f>
        <v>5.802148000000003</v>
      </c>
      <c r="L37" s="22">
        <f>'DATOS MENSUALES'!F724</f>
        <v>4.371540000000001</v>
      </c>
      <c r="M37" s="22">
        <f>'DATOS MENSUALES'!F725</f>
        <v>3.045164691907781</v>
      </c>
      <c r="N37" s="22">
        <f t="shared" si="11"/>
        <v>146.91760490909758</v>
      </c>
      <c r="O37" s="23"/>
      <c r="P37" s="60">
        <f t="shared" si="13"/>
        <v>927.7629968921977</v>
      </c>
      <c r="Q37" s="60">
        <f t="shared" si="14"/>
        <v>-16.53610022537484</v>
      </c>
      <c r="R37" s="60">
        <f t="shared" si="15"/>
        <v>-138.0971080418615</v>
      </c>
      <c r="S37" s="60">
        <f t="shared" si="16"/>
        <v>-6068.782025538665</v>
      </c>
      <c r="T37" s="60">
        <f t="shared" si="17"/>
        <v>-1582.0790188476467</v>
      </c>
      <c r="U37" s="60">
        <f t="shared" si="18"/>
        <v>-2091.8252117209954</v>
      </c>
      <c r="V37" s="60">
        <f t="shared" si="19"/>
        <v>4219.940511051011</v>
      </c>
      <c r="W37" s="60">
        <f t="shared" si="20"/>
        <v>22.394545792645165</v>
      </c>
      <c r="X37" s="60">
        <f t="shared" si="21"/>
        <v>-0.002797758910884628</v>
      </c>
      <c r="Y37" s="60">
        <f t="shared" si="22"/>
        <v>0.4177737550609641</v>
      </c>
      <c r="Z37" s="60">
        <f t="shared" si="23"/>
        <v>0.35657444411154027</v>
      </c>
      <c r="AA37" s="60">
        <f t="shared" si="24"/>
        <v>-0.2622181282071893</v>
      </c>
      <c r="AB37" s="60">
        <f t="shared" si="25"/>
        <v>-9249.049113267745</v>
      </c>
    </row>
    <row r="38" spans="1:28" s="24" customFormat="1" ht="12.75">
      <c r="A38" s="21" t="s">
        <v>88</v>
      </c>
      <c r="B38" s="22">
        <f>'DATOS MENSUALES'!F726</f>
        <v>4.605385581533775</v>
      </c>
      <c r="C38" s="22">
        <f>'DATOS MENSUALES'!F727</f>
        <v>47.913021599999986</v>
      </c>
      <c r="D38" s="22">
        <f>'DATOS MENSUALES'!F728</f>
        <v>61.97528778053433</v>
      </c>
      <c r="E38" s="22">
        <f>'DATOS MENSUALES'!F729</f>
        <v>122.88912177532937</v>
      </c>
      <c r="F38" s="22">
        <f>'DATOS MENSUALES'!F730</f>
        <v>41.67303969379546</v>
      </c>
      <c r="G38" s="22">
        <f>'DATOS MENSUALES'!F731</f>
        <v>138.77862780000004</v>
      </c>
      <c r="H38" s="22">
        <f>'DATOS MENSUALES'!F732</f>
        <v>23.430800044572326</v>
      </c>
      <c r="I38" s="22">
        <f>'DATOS MENSUALES'!F733</f>
        <v>14.465678974416992</v>
      </c>
      <c r="J38" s="22">
        <f>'DATOS MENSUALES'!F734</f>
        <v>4.581152511902877</v>
      </c>
      <c r="K38" s="22">
        <f>'DATOS MENSUALES'!F735</f>
        <v>4.049780493228681</v>
      </c>
      <c r="L38" s="22">
        <f>'DATOS MENSUALES'!F736</f>
        <v>2.38443260418222</v>
      </c>
      <c r="M38" s="22">
        <f>'DATOS MENSUALES'!F737</f>
        <v>1.9488407960858485</v>
      </c>
      <c r="N38" s="22">
        <f t="shared" si="11"/>
        <v>468.69516965558194</v>
      </c>
      <c r="O38" s="23"/>
      <c r="P38" s="60">
        <f t="shared" si="13"/>
        <v>-5.335044173086931</v>
      </c>
      <c r="Q38" s="60">
        <f t="shared" si="14"/>
        <v>41813.02154285426</v>
      </c>
      <c r="R38" s="60">
        <f t="shared" si="15"/>
        <v>49731.40098854709</v>
      </c>
      <c r="S38" s="60">
        <f t="shared" si="16"/>
        <v>920236.0012829024</v>
      </c>
      <c r="T38" s="60">
        <f t="shared" si="17"/>
        <v>13164.876946047882</v>
      </c>
      <c r="U38" s="60">
        <f t="shared" si="18"/>
        <v>1657002.7484653478</v>
      </c>
      <c r="V38" s="60">
        <f t="shared" si="19"/>
        <v>16.028542096694814</v>
      </c>
      <c r="W38" s="60">
        <f t="shared" si="20"/>
        <v>-10.767612006849907</v>
      </c>
      <c r="X38" s="60">
        <f t="shared" si="21"/>
        <v>-88.47077597033248</v>
      </c>
      <c r="Y38" s="60">
        <f t="shared" si="22"/>
        <v>-1.014486775525228</v>
      </c>
      <c r="Z38" s="60">
        <f t="shared" si="23"/>
        <v>-2.087299166554548</v>
      </c>
      <c r="AA38" s="60">
        <f t="shared" si="24"/>
        <v>-5.235250753965257</v>
      </c>
      <c r="AB38" s="60">
        <f t="shared" si="25"/>
        <v>27212939.842765667</v>
      </c>
    </row>
    <row r="39" spans="1:28" s="24" customFormat="1" ht="12.75">
      <c r="A39" s="21" t="s">
        <v>89</v>
      </c>
      <c r="B39" s="22">
        <f>'DATOS MENSUALES'!F738</f>
        <v>5.368689490401703</v>
      </c>
      <c r="C39" s="22">
        <f>'DATOS MENSUALES'!F739</f>
        <v>4.014541090610608</v>
      </c>
      <c r="D39" s="22">
        <f>'DATOS MENSUALES'!F740</f>
        <v>3.083335007412358</v>
      </c>
      <c r="E39" s="22">
        <f>'DATOS MENSUALES'!F741</f>
        <v>5.00125438763061</v>
      </c>
      <c r="F39" s="22">
        <f>'DATOS MENSUALES'!F742</f>
        <v>5.3756900110710495</v>
      </c>
      <c r="G39" s="22">
        <f>'DATOS MENSUALES'!F743</f>
        <v>5.516794799999997</v>
      </c>
      <c r="H39" s="22">
        <f>'DATOS MENSUALES'!F744</f>
        <v>7.917260782877111</v>
      </c>
      <c r="I39" s="22">
        <f>'DATOS MENSUALES'!F745</f>
        <v>6.432358870559931</v>
      </c>
      <c r="J39" s="22">
        <f>'DATOS MENSUALES'!F746</f>
        <v>5.692924713447672</v>
      </c>
      <c r="K39" s="22">
        <f>'DATOS MENSUALES'!F747</f>
        <v>2.500970599999999</v>
      </c>
      <c r="L39" s="22">
        <f>'DATOS MENSUALES'!F748</f>
        <v>2.5511189999999995</v>
      </c>
      <c r="M39" s="22">
        <f>'DATOS MENSUALES'!F749</f>
        <v>2.39759</v>
      </c>
      <c r="N39" s="22">
        <f t="shared" si="11"/>
        <v>55.85252875401105</v>
      </c>
      <c r="O39" s="23"/>
      <c r="P39" s="60">
        <f t="shared" si="13"/>
        <v>-0.9528911970538876</v>
      </c>
      <c r="Q39" s="60">
        <f t="shared" si="14"/>
        <v>-776.11950914915</v>
      </c>
      <c r="R39" s="60">
        <f t="shared" si="15"/>
        <v>-10819.852668653477</v>
      </c>
      <c r="S39" s="60">
        <f t="shared" si="16"/>
        <v>-8768.155818620862</v>
      </c>
      <c r="T39" s="60">
        <f t="shared" si="17"/>
        <v>-2041.1406452769663</v>
      </c>
      <c r="U39" s="60">
        <f t="shared" si="18"/>
        <v>-3326.8495389327227</v>
      </c>
      <c r="V39" s="60">
        <f t="shared" si="19"/>
        <v>-2193.0476131810988</v>
      </c>
      <c r="W39" s="60">
        <f t="shared" si="20"/>
        <v>-1074.222308342946</v>
      </c>
      <c r="X39" s="60">
        <f t="shared" si="21"/>
        <v>-37.397276540381725</v>
      </c>
      <c r="Y39" s="60">
        <f t="shared" si="22"/>
        <v>-16.6520080471686</v>
      </c>
      <c r="Z39" s="60">
        <f t="shared" si="23"/>
        <v>-1.3724636518313529</v>
      </c>
      <c r="AA39" s="60">
        <f t="shared" si="24"/>
        <v>-2.1349039023026335</v>
      </c>
      <c r="AB39" s="60">
        <f t="shared" si="25"/>
        <v>-1407037.9185493088</v>
      </c>
    </row>
    <row r="40" spans="1:28" s="24" customFormat="1" ht="12.75">
      <c r="A40" s="21" t="s">
        <v>90</v>
      </c>
      <c r="B40" s="22">
        <f>'DATOS MENSUALES'!F750</f>
        <v>5.374492500000004</v>
      </c>
      <c r="C40" s="22">
        <f>'DATOS MENSUALES'!F751</f>
        <v>17.244772000000005</v>
      </c>
      <c r="D40" s="22">
        <f>'DATOS MENSUALES'!F752</f>
        <v>43.62683940000002</v>
      </c>
      <c r="E40" s="22">
        <f>'DATOS MENSUALES'!F753</f>
        <v>71.37977425028964</v>
      </c>
      <c r="F40" s="22">
        <f>'DATOS MENSUALES'!F754</f>
        <v>43.15663079999995</v>
      </c>
      <c r="G40" s="22">
        <f>'DATOS MENSUALES'!F755</f>
        <v>41.823378362982055</v>
      </c>
      <c r="H40" s="22">
        <f>'DATOS MENSUALES'!F756</f>
        <v>32.757514143146324</v>
      </c>
      <c r="I40" s="22">
        <f>'DATOS MENSUALES'!F757</f>
        <v>20.08915675184146</v>
      </c>
      <c r="J40" s="22">
        <f>'DATOS MENSUALES'!F758</f>
        <v>6.347321087238419</v>
      </c>
      <c r="K40" s="22">
        <f>'DATOS MENSUALES'!F759</f>
        <v>2.228407896582511</v>
      </c>
      <c r="L40" s="22">
        <f>'DATOS MENSUALES'!F760</f>
        <v>2.5442416839190662</v>
      </c>
      <c r="M40" s="22">
        <f>'DATOS MENSUALES'!F761</f>
        <v>7.610118779648125</v>
      </c>
      <c r="N40" s="22">
        <f t="shared" si="11"/>
        <v>294.18264765564754</v>
      </c>
      <c r="O40" s="23"/>
      <c r="P40" s="60">
        <f t="shared" si="13"/>
        <v>-0.9361325164906967</v>
      </c>
      <c r="Q40" s="60">
        <f t="shared" si="14"/>
        <v>65.95676587330831</v>
      </c>
      <c r="R40" s="60">
        <f t="shared" si="15"/>
        <v>6255.724571002864</v>
      </c>
      <c r="S40" s="60">
        <f t="shared" si="16"/>
        <v>95806.91429343147</v>
      </c>
      <c r="T40" s="60">
        <f t="shared" si="17"/>
        <v>15805.552317921416</v>
      </c>
      <c r="U40" s="60">
        <f t="shared" si="18"/>
        <v>9770.505536989363</v>
      </c>
      <c r="V40" s="60">
        <f t="shared" si="19"/>
        <v>1663.1868359687132</v>
      </c>
      <c r="W40" s="60">
        <f t="shared" si="20"/>
        <v>39.83596968508795</v>
      </c>
      <c r="X40" s="60">
        <f t="shared" si="21"/>
        <v>-19.458798952886415</v>
      </c>
      <c r="Y40" s="60">
        <f t="shared" si="22"/>
        <v>-22.57349024152066</v>
      </c>
      <c r="Z40" s="60">
        <f t="shared" si="23"/>
        <v>-1.3981021353191143</v>
      </c>
      <c r="AA40" s="60">
        <f t="shared" si="24"/>
        <v>60.46216853462791</v>
      </c>
      <c r="AB40" s="60">
        <f t="shared" si="25"/>
        <v>2013458.2889033218</v>
      </c>
    </row>
    <row r="41" spans="1:28" s="24" customFormat="1" ht="12.75">
      <c r="A41" s="21" t="s">
        <v>91</v>
      </c>
      <c r="B41" s="22">
        <f>'DATOS MENSUALES'!F762</f>
        <v>11.77850017758218</v>
      </c>
      <c r="C41" s="22">
        <f>'DATOS MENSUALES'!F763</f>
        <v>23.45679134420744</v>
      </c>
      <c r="D41" s="22">
        <f>'DATOS MENSUALES'!F764</f>
        <v>18.063954499999998</v>
      </c>
      <c r="E41" s="22">
        <f>'DATOS MENSUALES'!F765</f>
        <v>42.901190599999985</v>
      </c>
      <c r="F41" s="22">
        <f>'DATOS MENSUALES'!F766</f>
        <v>25.182120065800508</v>
      </c>
      <c r="G41" s="22">
        <f>'DATOS MENSUALES'!F767</f>
        <v>28.04399368581979</v>
      </c>
      <c r="H41" s="22">
        <f>'DATOS MENSUALES'!F768</f>
        <v>32.18735753341351</v>
      </c>
      <c r="I41" s="22">
        <f>'DATOS MENSUALES'!F769</f>
        <v>25.76812840000001</v>
      </c>
      <c r="J41" s="22">
        <f>'DATOS MENSUALES'!F770</f>
        <v>7.254333026629493</v>
      </c>
      <c r="K41" s="22">
        <f>'DATOS MENSUALES'!F771</f>
        <v>3.9061135934259643</v>
      </c>
      <c r="L41" s="22">
        <f>'DATOS MENSUALES'!F772</f>
        <v>4.3194599901740345</v>
      </c>
      <c r="M41" s="22">
        <f>'DATOS MENSUALES'!F773</f>
        <v>2.0760050171849773</v>
      </c>
      <c r="N41" s="22">
        <f t="shared" si="11"/>
        <v>224.93794793423788</v>
      </c>
      <c r="O41" s="23"/>
      <c r="P41" s="60">
        <f t="shared" si="13"/>
        <v>159.72885832404864</v>
      </c>
      <c r="Q41" s="60">
        <f t="shared" si="14"/>
        <v>1077.6399207500833</v>
      </c>
      <c r="R41" s="60">
        <f t="shared" si="15"/>
        <v>-363.5518048396617</v>
      </c>
      <c r="S41" s="60">
        <f t="shared" si="16"/>
        <v>5159.123869447585</v>
      </c>
      <c r="T41" s="60">
        <f t="shared" si="17"/>
        <v>361.1594129981833</v>
      </c>
      <c r="U41" s="60">
        <f t="shared" si="18"/>
        <v>438.78106338542807</v>
      </c>
      <c r="V41" s="60">
        <f t="shared" si="19"/>
        <v>1434.44657928487</v>
      </c>
      <c r="W41" s="60">
        <f t="shared" si="20"/>
        <v>752.1415290069327</v>
      </c>
      <c r="X41" s="60">
        <f t="shared" si="21"/>
        <v>-5.665429768755101</v>
      </c>
      <c r="Y41" s="60">
        <f t="shared" si="22"/>
        <v>-1.5148234509964034</v>
      </c>
      <c r="Z41" s="60">
        <f t="shared" si="23"/>
        <v>0.2836388449425607</v>
      </c>
      <c r="AA41" s="60">
        <f t="shared" si="24"/>
        <v>-4.167218383132031</v>
      </c>
      <c r="AB41" s="60">
        <f t="shared" si="25"/>
        <v>185479.5153259756</v>
      </c>
    </row>
    <row r="42" spans="1:28" s="24" customFormat="1" ht="12.75">
      <c r="A42" s="21" t="s">
        <v>92</v>
      </c>
      <c r="B42" s="22">
        <f>'DATOS MENSUALES'!F774</f>
        <v>6.596678887979083</v>
      </c>
      <c r="C42" s="22">
        <f>'DATOS MENSUALES'!F775</f>
        <v>6.24202508484748</v>
      </c>
      <c r="D42" s="22">
        <f>'DATOS MENSUALES'!F776</f>
        <v>5.481633816177448</v>
      </c>
      <c r="E42" s="22">
        <f>'DATOS MENSUALES'!F777</f>
        <v>5.3336359999999985</v>
      </c>
      <c r="F42" s="22">
        <f>'DATOS MENSUALES'!F778</f>
        <v>4.409402599999997</v>
      </c>
      <c r="G42" s="22">
        <f>'DATOS MENSUALES'!F779</f>
        <v>6.444117048417015</v>
      </c>
      <c r="H42" s="22">
        <f>'DATOS MENSUALES'!F780</f>
        <v>8.181375181171294</v>
      </c>
      <c r="I42" s="22">
        <f>'DATOS MENSUALES'!F781</f>
        <v>8.117627700000002</v>
      </c>
      <c r="J42" s="22">
        <f>'DATOS MENSUALES'!F782</f>
        <v>2.1819364</v>
      </c>
      <c r="K42" s="22">
        <f>'DATOS MENSUALES'!F783</f>
        <v>1.3772131946725663</v>
      </c>
      <c r="L42" s="22">
        <f>'DATOS MENSUALES'!F784</f>
        <v>1.042914704270588</v>
      </c>
      <c r="M42" s="22">
        <f>'DATOS MENSUALES'!F785</f>
        <v>0.8614049981248295</v>
      </c>
      <c r="N42" s="22">
        <f>SUM(B42:M42)</f>
        <v>56.26996561566029</v>
      </c>
      <c r="O42" s="23"/>
      <c r="P42" s="60">
        <f t="shared" si="13"/>
        <v>0.014517065860061901</v>
      </c>
      <c r="Q42" s="60">
        <f t="shared" si="14"/>
        <v>-337.5009101380849</v>
      </c>
      <c r="R42" s="60">
        <f t="shared" si="15"/>
        <v>-7668.0123490504975</v>
      </c>
      <c r="S42" s="60">
        <f t="shared" si="16"/>
        <v>-8350.955515758616</v>
      </c>
      <c r="T42" s="60">
        <f t="shared" si="17"/>
        <v>-2544.030067001718</v>
      </c>
      <c r="U42" s="60">
        <f t="shared" si="18"/>
        <v>-2744.5890913960843</v>
      </c>
      <c r="V42" s="60">
        <f t="shared" si="19"/>
        <v>-2062.002702868994</v>
      </c>
      <c r="W42" s="60">
        <f t="shared" si="20"/>
        <v>-626.3998854681082</v>
      </c>
      <c r="X42" s="60">
        <f t="shared" si="21"/>
        <v>-322.1367254066344</v>
      </c>
      <c r="Y42" s="60">
        <f t="shared" si="22"/>
        <v>-49.72938421145287</v>
      </c>
      <c r="Z42" s="60">
        <f t="shared" si="23"/>
        <v>-17.97464309566333</v>
      </c>
      <c r="AA42" s="60">
        <f t="shared" si="24"/>
        <v>-22.517026341259253</v>
      </c>
      <c r="AB42" s="60">
        <f t="shared" si="25"/>
        <v>-1391371.7164307376</v>
      </c>
    </row>
    <row r="43" spans="1:28" s="24" customFormat="1" ht="12.75">
      <c r="A43" s="21" t="s">
        <v>93</v>
      </c>
      <c r="B43" s="22">
        <f>'DATOS MENSUALES'!F786</f>
        <v>5.356726893707759</v>
      </c>
      <c r="C43" s="22">
        <f>'DATOS MENSUALES'!F787</f>
        <v>6.7626117735476665</v>
      </c>
      <c r="D43" s="22">
        <f>'DATOS MENSUALES'!F788</f>
        <v>9.840457082798022</v>
      </c>
      <c r="E43" s="22">
        <f>'DATOS MENSUALES'!F789</f>
        <v>7.858314761296863</v>
      </c>
      <c r="F43" s="22">
        <f>'DATOS MENSUALES'!F790</f>
        <v>6.873309140367144</v>
      </c>
      <c r="G43" s="22">
        <f>'DATOS MENSUALES'!F791</f>
        <v>21.797075441921308</v>
      </c>
      <c r="H43" s="22">
        <f>'DATOS MENSUALES'!F792</f>
        <v>20.905808104162567</v>
      </c>
      <c r="I43" s="22">
        <f>'DATOS MENSUALES'!F793</f>
        <v>7.7525170000000045</v>
      </c>
      <c r="J43" s="22">
        <f>'DATOS MENSUALES'!F794</f>
        <v>6.637867224028723</v>
      </c>
      <c r="K43" s="22">
        <f>'DATOS MENSUALES'!F795</f>
        <v>3.7510643999999984</v>
      </c>
      <c r="L43" s="22">
        <f>'DATOS MENSUALES'!F796</f>
        <v>1.714327803168168</v>
      </c>
      <c r="M43" s="22">
        <f>'DATOS MENSUALES'!F797</f>
        <v>2.46499231445037</v>
      </c>
      <c r="N43" s="22">
        <f>SUM(B43:M43)</f>
        <v>101.7150719394486</v>
      </c>
      <c r="O43" s="23"/>
      <c r="P43" s="60">
        <f t="shared" si="13"/>
        <v>-0.9880670329748911</v>
      </c>
      <c r="Q43" s="60">
        <f t="shared" si="14"/>
        <v>-267.3143551320323</v>
      </c>
      <c r="R43" s="60">
        <f t="shared" si="15"/>
        <v>-3624.3052383008953</v>
      </c>
      <c r="S43" s="60">
        <f t="shared" si="16"/>
        <v>-5605.232030092066</v>
      </c>
      <c r="T43" s="60">
        <f t="shared" si="17"/>
        <v>-1400.1900606227712</v>
      </c>
      <c r="U43" s="60">
        <f t="shared" si="18"/>
        <v>2.471088272294464</v>
      </c>
      <c r="V43" s="60">
        <f t="shared" si="19"/>
        <v>-4.8721690280710376E-08</v>
      </c>
      <c r="W43" s="60">
        <f t="shared" si="20"/>
        <v>-710.0591320145247</v>
      </c>
      <c r="X43" s="60">
        <f t="shared" si="21"/>
        <v>-13.809544401362485</v>
      </c>
      <c r="Y43" s="60">
        <f t="shared" si="22"/>
        <v>-2.2149043788584644</v>
      </c>
      <c r="Z43" s="60">
        <f t="shared" si="23"/>
        <v>-7.393188723910736</v>
      </c>
      <c r="AA43" s="60">
        <f t="shared" si="24"/>
        <v>-1.8168872388998403</v>
      </c>
      <c r="AB43" s="60">
        <f t="shared" si="25"/>
        <v>-290032.0250367576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9458.514465232389</v>
      </c>
      <c r="Q44" s="61">
        <f aca="true" t="shared" si="26" ref="Q44:AB44">SUM(Q18:Q43)</f>
        <v>87444.61926603928</v>
      </c>
      <c r="R44" s="61">
        <f t="shared" si="26"/>
        <v>539766.3925079356</v>
      </c>
      <c r="S44" s="61">
        <f t="shared" si="26"/>
        <v>1056592.9010025968</v>
      </c>
      <c r="T44" s="61">
        <f t="shared" si="26"/>
        <v>170964.54886734887</v>
      </c>
      <c r="U44" s="61">
        <f t="shared" si="26"/>
        <v>1645393.6385261153</v>
      </c>
      <c r="V44" s="61">
        <f t="shared" si="26"/>
        <v>27959.822060375842</v>
      </c>
      <c r="W44" s="61">
        <f t="shared" si="26"/>
        <v>9004.577558253575</v>
      </c>
      <c r="X44" s="61">
        <f t="shared" si="26"/>
        <v>4303.035188763365</v>
      </c>
      <c r="Y44" s="61">
        <f t="shared" si="26"/>
        <v>352.726101529516</v>
      </c>
      <c r="Z44" s="61">
        <f t="shared" si="26"/>
        <v>56.42633562557508</v>
      </c>
      <c r="AA44" s="61">
        <f t="shared" si="26"/>
        <v>93.40359805300265</v>
      </c>
      <c r="AB44" s="61">
        <f t="shared" si="26"/>
        <v>26464192.077730827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307 - Río Duero desde la presa del embalse de Cuerda del Pozo hasta el embalse de Campillo de Buitrago, y arroyo Rozarza.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6.7680161499271945</v>
      </c>
      <c r="C5" s="43">
        <f>'ANUAL (Acum. S.LARGA)'!C6</f>
        <v>13.890497531612624</v>
      </c>
      <c r="D5" s="43">
        <f>'ANUAL (Acum. S.LARGA)'!D6</f>
        <v>21.25127674059159</v>
      </c>
      <c r="E5" s="43">
        <f>'ANUAL (Acum. S.LARGA)'!E6</f>
        <v>26.462629525612584</v>
      </c>
      <c r="F5" s="43">
        <f>'ANUAL (Acum. S.LARGA)'!F6</f>
        <v>24.556630626399915</v>
      </c>
      <c r="G5" s="43">
        <f>'ANUAL (Acum. S.LARGA)'!G6</f>
        <v>28.196811723954074</v>
      </c>
      <c r="H5" s="43">
        <f>'ANUAL (Acum. S.LARGA)'!H6</f>
        <v>25.240641906660162</v>
      </c>
      <c r="I5" s="43">
        <f>'ANUAL (Acum. S.LARGA)'!I6</f>
        <v>20.18131563182111</v>
      </c>
      <c r="J5" s="43">
        <f>'ANUAL (Acum. S.LARGA)'!J6</f>
        <v>11.143523206231492</v>
      </c>
      <c r="K5" s="43">
        <f>'ANUAL (Acum. S.LARGA)'!K6</f>
        <v>6.044775512994707</v>
      </c>
      <c r="L5" s="43">
        <f>'ANUAL (Acum. S.LARGA)'!L6</f>
        <v>4.6208476240941625</v>
      </c>
      <c r="M5" s="43">
        <f>'ANUAL (Acum. S.LARGA)'!M6</f>
        <v>4.466834059392984</v>
      </c>
      <c r="N5" s="43">
        <f>'ANUAL (Acum. S.LARGA)'!N6</f>
        <v>192.8238002392926</v>
      </c>
    </row>
    <row r="6" spans="1:14" ht="12.75">
      <c r="A6" s="13" t="s">
        <v>111</v>
      </c>
      <c r="B6" s="43">
        <f>'ANUAL (Acum. S.CORTA)'!B6</f>
        <v>6.35273331055717</v>
      </c>
      <c r="C6" s="43">
        <f>'ANUAL (Acum. S.CORTA)'!C6</f>
        <v>13.204414593759944</v>
      </c>
      <c r="D6" s="43">
        <f>'ANUAL (Acum. S.CORTA)'!D6</f>
        <v>25.201059756312652</v>
      </c>
      <c r="E6" s="43">
        <f>'ANUAL (Acum. S.CORTA)'!E6</f>
        <v>25.621923480010913</v>
      </c>
      <c r="F6" s="43">
        <f>'ANUAL (Acum. S.CORTA)'!F6</f>
        <v>18.060704773314946</v>
      </c>
      <c r="G6" s="43">
        <f>'ANUAL (Acum. S.CORTA)'!G6</f>
        <v>20.445118832847378</v>
      </c>
      <c r="H6" s="43">
        <f>'ANUAL (Acum. S.CORTA)'!H6</f>
        <v>20.9094604686849</v>
      </c>
      <c r="I6" s="43">
        <f>'ANUAL (Acum. S.CORTA)'!I6</f>
        <v>16.673886061374795</v>
      </c>
      <c r="J6" s="43">
        <f>'ANUAL (Acum. S.CORTA)'!J6</f>
        <v>9.03703038142158</v>
      </c>
      <c r="K6" s="43">
        <f>'ANUAL (Acum. S.CORTA)'!K6</f>
        <v>5.054586285764241</v>
      </c>
      <c r="L6" s="43">
        <f>'ANUAL (Acum. S.CORTA)'!L6</f>
        <v>3.662424892587369</v>
      </c>
      <c r="M6" s="43">
        <f>'ANUAL (Acum. S.CORTA)'!M6</f>
        <v>3.685225011911886</v>
      </c>
      <c r="N6" s="43">
        <f>'ANUAL (Acum. S.CORTA)'!N6</f>
        <v>167.90856784854776</v>
      </c>
    </row>
    <row r="7" spans="1:14" ht="12.75">
      <c r="A7" s="13" t="s">
        <v>116</v>
      </c>
      <c r="B7" s="44">
        <f>(B5-B6)/B5*100</f>
        <v>6.135961117269081</v>
      </c>
      <c r="C7" s="44">
        <f aca="true" t="shared" si="0" ref="C7:N7">(C5-C6)/C5*100</f>
        <v>4.939225080248287</v>
      </c>
      <c r="D7" s="44">
        <f t="shared" si="0"/>
        <v>-18.586097503387506</v>
      </c>
      <c r="E7" s="44">
        <f t="shared" si="0"/>
        <v>3.1769558077664595</v>
      </c>
      <c r="F7" s="44">
        <f t="shared" si="0"/>
        <v>26.452838550665998</v>
      </c>
      <c r="G7" s="44">
        <f t="shared" si="0"/>
        <v>27.491380823461647</v>
      </c>
      <c r="H7" s="44">
        <f t="shared" si="0"/>
        <v>17.159553445558</v>
      </c>
      <c r="I7" s="44">
        <f t="shared" si="0"/>
        <v>17.37958830055627</v>
      </c>
      <c r="J7" s="44">
        <f t="shared" si="0"/>
        <v>18.903292843971958</v>
      </c>
      <c r="K7" s="44">
        <f t="shared" si="0"/>
        <v>16.380909846888677</v>
      </c>
      <c r="L7" s="44">
        <f t="shared" si="0"/>
        <v>20.74127539954698</v>
      </c>
      <c r="M7" s="44">
        <f t="shared" si="0"/>
        <v>17.498054261440686</v>
      </c>
      <c r="N7" s="44">
        <f t="shared" si="0"/>
        <v>12.92124331116038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6.361935180931562</v>
      </c>
      <c r="C10" s="43">
        <f aca="true" t="shared" si="1" ref="C10:M10">0.94*C5</f>
        <v>13.057067679715866</v>
      </c>
      <c r="D10" s="43">
        <f t="shared" si="1"/>
        <v>19.97620013615609</v>
      </c>
      <c r="E10" s="43">
        <f t="shared" si="1"/>
        <v>24.874871754075826</v>
      </c>
      <c r="F10" s="43">
        <f t="shared" si="1"/>
        <v>23.08323278881592</v>
      </c>
      <c r="G10" s="43">
        <f t="shared" si="1"/>
        <v>26.505003020516828</v>
      </c>
      <c r="H10" s="43">
        <f t="shared" si="1"/>
        <v>23.72620339226055</v>
      </c>
      <c r="I10" s="43">
        <f t="shared" si="1"/>
        <v>18.970436693911843</v>
      </c>
      <c r="J10" s="43">
        <f t="shared" si="1"/>
        <v>10.474911813857602</v>
      </c>
      <c r="K10" s="43">
        <f t="shared" si="1"/>
        <v>5.682088982215024</v>
      </c>
      <c r="L10" s="43">
        <f t="shared" si="1"/>
        <v>4.3435967666485125</v>
      </c>
      <c r="M10" s="43">
        <f t="shared" si="1"/>
        <v>4.198824015829405</v>
      </c>
      <c r="N10" s="43">
        <f>SUM(B10:M10)</f>
        <v>181.25437222493503</v>
      </c>
    </row>
    <row r="11" spans="1:14" ht="12.75">
      <c r="A11" s="13" t="s">
        <v>111</v>
      </c>
      <c r="B11" s="43">
        <f>0.94*B6</f>
        <v>5.971569311923739</v>
      </c>
      <c r="C11" s="43">
        <f aca="true" t="shared" si="2" ref="C11:M11">0.94*C6</f>
        <v>12.412149718134346</v>
      </c>
      <c r="D11" s="43">
        <f t="shared" si="2"/>
        <v>23.68899617093389</v>
      </c>
      <c r="E11" s="43">
        <f t="shared" si="2"/>
        <v>24.08460807121026</v>
      </c>
      <c r="F11" s="43">
        <f t="shared" si="2"/>
        <v>16.977062486916047</v>
      </c>
      <c r="G11" s="43">
        <f t="shared" si="2"/>
        <v>19.218411702876534</v>
      </c>
      <c r="H11" s="43">
        <f t="shared" si="2"/>
        <v>19.654892840563807</v>
      </c>
      <c r="I11" s="43">
        <f t="shared" si="2"/>
        <v>15.673452897692306</v>
      </c>
      <c r="J11" s="43">
        <f t="shared" si="2"/>
        <v>8.494808558536285</v>
      </c>
      <c r="K11" s="43">
        <f t="shared" si="2"/>
        <v>4.751311108618387</v>
      </c>
      <c r="L11" s="43">
        <f t="shared" si="2"/>
        <v>3.4426793990321265</v>
      </c>
      <c r="M11" s="43">
        <f t="shared" si="2"/>
        <v>3.4641115111971725</v>
      </c>
      <c r="N11" s="43">
        <f>SUM(B11:M11)</f>
        <v>157.8340537776349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0.7401206021169767</v>
      </c>
      <c r="C14" s="43">
        <f>'ANUAL (Acum. S.LARGA)'!C4</f>
        <v>0.966869493620725</v>
      </c>
      <c r="D14" s="43">
        <f>'ANUAL (Acum. S.LARGA)'!D4</f>
        <v>1.9901258910755844</v>
      </c>
      <c r="E14" s="43">
        <f>'ANUAL (Acum. S.LARGA)'!E4</f>
        <v>1.6124621039900313</v>
      </c>
      <c r="F14" s="43">
        <f>'ANUAL (Acum. S.LARGA)'!F4</f>
        <v>2.4737511889333983</v>
      </c>
      <c r="G14" s="43">
        <f>'ANUAL (Acum. S.LARGA)'!G4</f>
        <v>3.902622999999998</v>
      </c>
      <c r="H14" s="43">
        <f>'ANUAL (Acum. S.LARGA)'!H4</f>
        <v>3.8082867999999994</v>
      </c>
      <c r="I14" s="43">
        <f>'ANUAL (Acum. S.LARGA)'!I4</f>
        <v>5.015809211028198</v>
      </c>
      <c r="J14" s="43">
        <f>'ANUAL (Acum. S.LARGA)'!J4</f>
        <v>2.1819364</v>
      </c>
      <c r="K14" s="43">
        <f>'ANUAL (Acum. S.LARGA)'!K4</f>
        <v>1.3772131946725663</v>
      </c>
      <c r="L14" s="43">
        <f>'ANUAL (Acum. S.LARGA)'!L4</f>
        <v>0.881445198137309</v>
      </c>
      <c r="M14" s="43">
        <f>'ANUAL (Acum. S.LARGA)'!M4</f>
        <v>0.8614049981248295</v>
      </c>
      <c r="N14" s="43">
        <f>'ANUAL (Acum. S.LARGA)'!N4</f>
        <v>39.00384689419097</v>
      </c>
    </row>
    <row r="15" spans="1:14" ht="12.75">
      <c r="A15" s="13" t="s">
        <v>111</v>
      </c>
      <c r="B15" s="43">
        <f>'ANUAL (Acum. S.CORTA)'!B4</f>
        <v>0.7401206021169767</v>
      </c>
      <c r="C15" s="43">
        <f>'ANUAL (Acum. S.CORTA)'!C4</f>
        <v>0.966869493620725</v>
      </c>
      <c r="D15" s="43">
        <f>'ANUAL (Acum. S.CORTA)'!D4</f>
        <v>2.418176</v>
      </c>
      <c r="E15" s="43">
        <f>'ANUAL (Acum. S.CORTA)'!E4</f>
        <v>3.640518319342437</v>
      </c>
      <c r="F15" s="43">
        <f>'ANUAL (Acum. S.CORTA)'!F4</f>
        <v>2.9297750069189594</v>
      </c>
      <c r="G15" s="43">
        <f>'ANUAL (Acum. S.CORTA)'!G4</f>
        <v>4.581386590364491</v>
      </c>
      <c r="H15" s="43">
        <f>'ANUAL (Acum. S.CORTA)'!H4</f>
        <v>5.9150473415767415</v>
      </c>
      <c r="I15" s="43">
        <f>'ANUAL (Acum. S.CORTA)'!I4</f>
        <v>6.2617904000000015</v>
      </c>
      <c r="J15" s="43">
        <f>'ANUAL (Acum. S.CORTA)'!J4</f>
        <v>2.1819364</v>
      </c>
      <c r="K15" s="43">
        <f>'ANUAL (Acum. S.CORTA)'!K4</f>
        <v>1.3772131946725663</v>
      </c>
      <c r="L15" s="43">
        <f>'ANUAL (Acum. S.CORTA)'!L4</f>
        <v>1.042914704270588</v>
      </c>
      <c r="M15" s="43">
        <f>'ANUAL (Acum. S.CORTA)'!M4</f>
        <v>0.8614049981248295</v>
      </c>
      <c r="N15" s="43">
        <f>'ANUAL (Acum. S.CORTA)'!N4</f>
        <v>55.85252875401105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36.76870233228615</v>
      </c>
      <c r="C18" s="43">
        <f>'ANUAL (Acum. S.LARGA)'!C5</f>
        <v>60.07169522893387</v>
      </c>
      <c r="D18" s="43">
        <f>'ANUAL (Acum. S.LARGA)'!D5</f>
        <v>90.2823078266664</v>
      </c>
      <c r="E18" s="43">
        <f>'ANUAL (Acum. S.LARGA)'!E5</f>
        <v>122.88912177532937</v>
      </c>
      <c r="F18" s="43">
        <f>'ANUAL (Acum. S.LARGA)'!F5</f>
        <v>101.97496820967511</v>
      </c>
      <c r="G18" s="43">
        <f>'ANUAL (Acum. S.LARGA)'!G5</f>
        <v>138.77862780000004</v>
      </c>
      <c r="H18" s="43">
        <f>'ANUAL (Acum. S.LARGA)'!H5</f>
        <v>81.9677183732986</v>
      </c>
      <c r="I18" s="43">
        <f>'ANUAL (Acum. S.LARGA)'!I5</f>
        <v>73.10023429999991</v>
      </c>
      <c r="J18" s="43">
        <f>'ANUAL (Acum. S.LARGA)'!J5</f>
        <v>35.922472573017835</v>
      </c>
      <c r="K18" s="43">
        <f>'ANUAL (Acum. S.LARGA)'!K5</f>
        <v>22.48479659593075</v>
      </c>
      <c r="L18" s="43">
        <f>'ANUAL (Acum. S.LARGA)'!L5</f>
        <v>12.795375170154037</v>
      </c>
      <c r="M18" s="43">
        <f>'ANUAL (Acum. S.LARGA)'!M5</f>
        <v>14.130811356258157</v>
      </c>
      <c r="N18" s="43">
        <f>'ANUAL (Acum. S.LARGA)'!N5</f>
        <v>468.69516965558194</v>
      </c>
    </row>
    <row r="19" spans="1:14" ht="12.75">
      <c r="A19" s="13" t="s">
        <v>111</v>
      </c>
      <c r="B19" s="43">
        <f>'ANUAL (Acum. S.CORTA)'!B5</f>
        <v>26.728115893686223</v>
      </c>
      <c r="C19" s="43">
        <f>'ANUAL (Acum. S.CORTA)'!C5</f>
        <v>49.344116600000056</v>
      </c>
      <c r="D19" s="43">
        <f>'ANUAL (Acum. S.CORTA)'!D5</f>
        <v>90.2823078266664</v>
      </c>
      <c r="E19" s="43">
        <f>'ANUAL (Acum. S.CORTA)'!E5</f>
        <v>122.88912177532937</v>
      </c>
      <c r="F19" s="43">
        <f>'ANUAL (Acum. S.CORTA)'!F5</f>
        <v>70.49723965801108</v>
      </c>
      <c r="G19" s="43">
        <f>'ANUAL (Acum. S.CORTA)'!G5</f>
        <v>138.77862780000004</v>
      </c>
      <c r="H19" s="43">
        <f>'ANUAL (Acum. S.CORTA)'!H5</f>
        <v>46.49179030873998</v>
      </c>
      <c r="I19" s="43">
        <f>'ANUAL (Acum. S.CORTA)'!I5</f>
        <v>38.70693328856397</v>
      </c>
      <c r="J19" s="43">
        <f>'ANUAL (Acum. S.CORTA)'!J5</f>
        <v>23.71353898180267</v>
      </c>
      <c r="K19" s="43">
        <f>'ANUAL (Acum. S.CORTA)'!K5</f>
        <v>11.08579850000001</v>
      </c>
      <c r="L19" s="43">
        <f>'ANUAL (Acum. S.CORTA)'!L5</f>
        <v>7.040050782206771</v>
      </c>
      <c r="M19" s="43">
        <f>'ANUAL (Acum. S.CORTA)'!M5</f>
        <v>7.610118779648125</v>
      </c>
      <c r="N19" s="43">
        <f>'ANUAL (Acum. S.CORTA)'!N5</f>
        <v>468.69516965558194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4.782709040766887</v>
      </c>
      <c r="C22" s="43">
        <f>'ANUAL (Acum. S.LARGA)'!C9</f>
        <v>7.757043101823127</v>
      </c>
      <c r="D22" s="43">
        <f>'ANUAL (Acum. S.LARGA)'!D9</f>
        <v>12.835886200000001</v>
      </c>
      <c r="E22" s="43">
        <f>'ANUAL (Acum. S.LARGA)'!E9</f>
        <v>13.490993104125657</v>
      </c>
      <c r="F22" s="43">
        <f>'ANUAL (Acum. S.LARGA)'!F9</f>
        <v>15.092547302779764</v>
      </c>
      <c r="G22" s="43">
        <f>'ANUAL (Acum. S.LARGA)'!G9</f>
        <v>19.382033786689902</v>
      </c>
      <c r="H22" s="43">
        <f>'ANUAL (Acum. S.LARGA)'!H9</f>
        <v>21.42870032289385</v>
      </c>
      <c r="I22" s="43">
        <f>'ANUAL (Acum. S.LARGA)'!I9</f>
        <v>17.248170775538203</v>
      </c>
      <c r="J22" s="43">
        <f>'ANUAL (Acum. S.LARGA)'!J9</f>
        <v>9.091588489411887</v>
      </c>
      <c r="K22" s="43">
        <f>'ANUAL (Acum. S.LARGA)'!K9</f>
        <v>5.697527966834975</v>
      </c>
      <c r="L22" s="43">
        <f>'ANUAL (Acum. S.LARGA)'!L9</f>
        <v>4.3454999950870175</v>
      </c>
      <c r="M22" s="43">
        <f>'ANUAL (Acum. S.LARGA)'!M9</f>
        <v>3.934396299619644</v>
      </c>
      <c r="N22" s="43">
        <f>'ANUAL (Acum. S.LARGA)'!N9</f>
        <v>187.31430386069582</v>
      </c>
    </row>
    <row r="23" spans="1:14" ht="12.75">
      <c r="A23" s="13" t="s">
        <v>111</v>
      </c>
      <c r="B23" s="43">
        <f>'ANUAL (Acum. S.CORTA)'!B9</f>
        <v>4.915871996002748</v>
      </c>
      <c r="C23" s="43">
        <f>'ANUAL (Acum. S.CORTA)'!C9</f>
        <v>8.74606492094</v>
      </c>
      <c r="D23" s="43">
        <f>'ANUAL (Acum. S.CORTA)'!D9</f>
        <v>14.094370292466317</v>
      </c>
      <c r="E23" s="43">
        <f>'ANUAL (Acum. S.CORTA)'!E9</f>
        <v>10.829987822208192</v>
      </c>
      <c r="F23" s="43">
        <f>'ANUAL (Acum. S.CORTA)'!F9</f>
        <v>12.8013791857508</v>
      </c>
      <c r="G23" s="43">
        <f>'ANUAL (Acum. S.CORTA)'!G9</f>
        <v>11.181097313122695</v>
      </c>
      <c r="H23" s="43">
        <f>'ANUAL (Acum. S.CORTA)'!H9</f>
        <v>19.974702746955217</v>
      </c>
      <c r="I23" s="43">
        <f>'ANUAL (Acum. S.CORTA)'!I9</f>
        <v>15.885626683495369</v>
      </c>
      <c r="J23" s="43">
        <f>'ANUAL (Acum. S.CORTA)'!J9</f>
        <v>6.711956165144353</v>
      </c>
      <c r="K23" s="43">
        <f>'ANUAL (Acum. S.CORTA)'!K9</f>
        <v>4.195562982468913</v>
      </c>
      <c r="L23" s="43">
        <f>'ANUAL (Acum. S.CORTA)'!L9</f>
        <v>3.538414604213009</v>
      </c>
      <c r="M23" s="43">
        <f>'ANUAL (Acum. S.CORTA)'!M9</f>
        <v>3.0818343425870767</v>
      </c>
      <c r="N23" s="43">
        <f>'ANUAL (Acum. S.CORTA)'!N9</f>
        <v>144.46204409940196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6.4260017117893415</v>
      </c>
      <c r="C26" s="43">
        <f>'ANUAL (Acum. S.LARGA)'!C12</f>
        <v>14.635291259800569</v>
      </c>
      <c r="D26" s="43">
        <f>'ANUAL (Acum. S.LARGA)'!D12</f>
        <v>20.537793652462817</v>
      </c>
      <c r="E26" s="43">
        <f>'ANUAL (Acum. S.LARGA)'!E12</f>
        <v>29.733587449330408</v>
      </c>
      <c r="F26" s="43">
        <f>'ANUAL (Acum. S.LARGA)'!F12</f>
        <v>24.250202211567412</v>
      </c>
      <c r="G26" s="43">
        <f>'ANUAL (Acum. S.LARGA)'!G12</f>
        <v>26.800582772506736</v>
      </c>
      <c r="H26" s="43">
        <f>'ANUAL (Acum. S.LARGA)'!H12</f>
        <v>15.98726204317114</v>
      </c>
      <c r="I26" s="43">
        <f>'ANUAL (Acum. S.LARGA)'!I12</f>
        <v>12.963100602294361</v>
      </c>
      <c r="J26" s="43">
        <f>'ANUAL (Acum. S.LARGA)'!J12</f>
        <v>6.549960171744586</v>
      </c>
      <c r="K26" s="43">
        <f>'ANUAL (Acum. S.LARGA)'!K12</f>
        <v>3.3182260430001516</v>
      </c>
      <c r="L26" s="43">
        <f>'ANUAL (Acum. S.LARGA)'!L12</f>
        <v>2.127408101257501</v>
      </c>
      <c r="M26" s="43">
        <f>'ANUAL (Acum. S.LARGA)'!M12</f>
        <v>2.4839298753833003</v>
      </c>
      <c r="N26" s="43">
        <f>'ANUAL (Acum. S.LARGA)'!N12</f>
        <v>102.20395934675716</v>
      </c>
    </row>
    <row r="27" spans="1:14" ht="12.75">
      <c r="A27" s="13" t="s">
        <v>111</v>
      </c>
      <c r="B27" s="43">
        <f>'ANUAL (Acum. S.CORTA)'!B12</f>
        <v>5.538207788662869</v>
      </c>
      <c r="C27" s="43">
        <f>'ANUAL (Acum. S.CORTA)'!C12</f>
        <v>12.748937194683364</v>
      </c>
      <c r="D27" s="43">
        <f>'ANUAL (Acum. S.CORTA)'!D12</f>
        <v>25.215428335414884</v>
      </c>
      <c r="E27" s="43">
        <f>'ANUAL (Acum. S.CORTA)'!E12</f>
        <v>28.51784474022041</v>
      </c>
      <c r="F27" s="43">
        <f>'ANUAL (Acum. S.CORTA)'!F12</f>
        <v>16.338694263830142</v>
      </c>
      <c r="G27" s="43">
        <f>'ANUAL (Acum. S.CORTA)'!G12</f>
        <v>26.339753967215447</v>
      </c>
      <c r="H27" s="43">
        <f>'ANUAL (Acum. S.CORTA)'!H12</f>
        <v>12.642645177792764</v>
      </c>
      <c r="I27" s="43">
        <f>'ANUAL (Acum. S.CORTA)'!I12</f>
        <v>7.802088690366721</v>
      </c>
      <c r="J27" s="43">
        <f>'ANUAL (Acum. S.CORTA)'!J12</f>
        <v>5.1081380776206675</v>
      </c>
      <c r="K27" s="43">
        <f>'ANUAL (Acum. S.CORTA)'!K12</f>
        <v>2.4933929456885995</v>
      </c>
      <c r="L27" s="43">
        <f>'ANUAL (Acum. S.CORTA)'!L12</f>
        <v>1.4025110819349111</v>
      </c>
      <c r="M27" s="43">
        <f>'ANUAL (Acum. S.CORTA)'!M12</f>
        <v>1.733074308759013</v>
      </c>
      <c r="N27" s="43">
        <f>'ANUAL (Acum. S.CORTA)'!N12</f>
        <v>91.73393088516075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0.95</v>
      </c>
      <c r="C30" s="43">
        <f>'ANUAL (Acum. S.LARGA)'!C13</f>
        <v>1.05</v>
      </c>
      <c r="D30" s="43">
        <f>'ANUAL (Acum. S.LARGA)'!D13</f>
        <v>0.97</v>
      </c>
      <c r="E30" s="43">
        <f>'ANUAL (Acum. S.LARGA)'!E13</f>
        <v>1.12</v>
      </c>
      <c r="F30" s="43">
        <f>'ANUAL (Acum. S.LARGA)'!F13</f>
        <v>0.99</v>
      </c>
      <c r="G30" s="43">
        <f>'ANUAL (Acum. S.LARGA)'!G13</f>
        <v>0.95</v>
      </c>
      <c r="H30" s="43">
        <f>'ANUAL (Acum. S.LARGA)'!H13</f>
        <v>0.63</v>
      </c>
      <c r="I30" s="43">
        <f>'ANUAL (Acum. S.LARGA)'!I13</f>
        <v>0.64</v>
      </c>
      <c r="J30" s="43">
        <f>'ANUAL (Acum. S.LARGA)'!J13</f>
        <v>0.59</v>
      </c>
      <c r="K30" s="43">
        <f>'ANUAL (Acum. S.LARGA)'!K13</f>
        <v>0.55</v>
      </c>
      <c r="L30" s="43">
        <f>'ANUAL (Acum. S.LARGA)'!L13</f>
        <v>0.46</v>
      </c>
      <c r="M30" s="43">
        <f>'ANUAL (Acum. S.LARGA)'!M13</f>
        <v>0.56</v>
      </c>
      <c r="N30" s="43">
        <f>'ANUAL (Acum. S.LARGA)'!N13</f>
        <v>0.53</v>
      </c>
    </row>
    <row r="31" spans="1:14" ht="12.75">
      <c r="A31" s="13" t="s">
        <v>111</v>
      </c>
      <c r="B31" s="43">
        <f>'ANUAL (Acum. S.CORTA)'!B13</f>
        <v>0.87</v>
      </c>
      <c r="C31" s="43">
        <f>'ANUAL (Acum. S.CORTA)'!C13</f>
        <v>0.97</v>
      </c>
      <c r="D31" s="43">
        <f>'ANUAL (Acum. S.CORTA)'!D13</f>
        <v>1</v>
      </c>
      <c r="E31" s="43">
        <f>'ANUAL (Acum. S.CORTA)'!E13</f>
        <v>1.11</v>
      </c>
      <c r="F31" s="43">
        <f>'ANUAL (Acum. S.CORTA)'!F13</f>
        <v>0.9</v>
      </c>
      <c r="G31" s="43">
        <f>'ANUAL (Acum. S.CORTA)'!G13</f>
        <v>1.29</v>
      </c>
      <c r="H31" s="43">
        <f>'ANUAL (Acum. S.CORTA)'!H13</f>
        <v>0.6</v>
      </c>
      <c r="I31" s="43">
        <f>'ANUAL (Acum. S.CORTA)'!I13</f>
        <v>0.47</v>
      </c>
      <c r="J31" s="43">
        <f>'ANUAL (Acum. S.CORTA)'!J13</f>
        <v>0.57</v>
      </c>
      <c r="K31" s="43">
        <f>'ANUAL (Acum. S.CORTA)'!K13</f>
        <v>0.49</v>
      </c>
      <c r="L31" s="43">
        <f>'ANUAL (Acum. S.CORTA)'!L13</f>
        <v>0.38</v>
      </c>
      <c r="M31" s="43">
        <f>'ANUAL (Acum. S.CORTA)'!M13</f>
        <v>0.47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2.649985533474597</v>
      </c>
      <c r="C34" s="43">
        <f>'ANUAL (Acum. S.LARGA)'!C14</f>
        <v>1.8313338295221022</v>
      </c>
      <c r="D34" s="43">
        <f>'ANUAL (Acum. S.LARGA)'!D14</f>
        <v>1.5884825511288636</v>
      </c>
      <c r="E34" s="43">
        <f>'ANUAL (Acum. S.LARGA)'!E14</f>
        <v>1.7307464128600425</v>
      </c>
      <c r="F34" s="43">
        <f>'ANUAL (Acum. S.LARGA)'!F14</f>
        <v>1.6453114903709916</v>
      </c>
      <c r="G34" s="43">
        <f>'ANUAL (Acum. S.LARGA)'!G14</f>
        <v>2.154994337807417</v>
      </c>
      <c r="H34" s="43">
        <f>'ANUAL (Acum. S.LARGA)'!H14</f>
        <v>1.1862715748665353</v>
      </c>
      <c r="I34" s="43">
        <f>'ANUAL (Acum. S.LARGA)'!I14</f>
        <v>1.941228261852899</v>
      </c>
      <c r="J34" s="43">
        <f>'ANUAL (Acum. S.LARGA)'!J14</f>
        <v>1.371230504057975</v>
      </c>
      <c r="K34" s="43">
        <f>'ANUAL (Acum. S.LARGA)'!K14</f>
        <v>1.9850146509910773</v>
      </c>
      <c r="L34" s="43">
        <f>'ANUAL (Acum. S.LARGA)'!L14</f>
        <v>0.9663930893300623</v>
      </c>
      <c r="M34" s="43">
        <f>'ANUAL (Acum. S.LARGA)'!M14</f>
        <v>1.5593256648955103</v>
      </c>
      <c r="N34" s="43">
        <f>'ANUAL (Acum. S.LARGA)'!N14</f>
        <v>0.9691120727904523</v>
      </c>
    </row>
    <row r="35" spans="1:14" ht="12.75">
      <c r="A35" s="13" t="s">
        <v>111</v>
      </c>
      <c r="B35" s="43">
        <f>'ANUAL (Acum. S.CORTA)'!B14</f>
        <v>2.41288871234392</v>
      </c>
      <c r="C35" s="43">
        <f>'ANUAL (Acum. S.CORTA)'!C14</f>
        <v>1.828661172809694</v>
      </c>
      <c r="D35" s="43">
        <f>'ANUAL (Acum. S.CORTA)'!D14</f>
        <v>1.4589113007592032</v>
      </c>
      <c r="E35" s="43">
        <f>'ANUAL (Acum. S.CORTA)'!E14</f>
        <v>1.9741478957442775</v>
      </c>
      <c r="F35" s="43">
        <f>'ANUAL (Acum. S.CORTA)'!F14</f>
        <v>1.6985413490246792</v>
      </c>
      <c r="G35" s="43">
        <f>'ANUAL (Acum. S.CORTA)'!G14</f>
        <v>3.9017260160154725</v>
      </c>
      <c r="H35" s="43">
        <f>'ANUAL (Acum. S.CORTA)'!H14</f>
        <v>0.5995738077351942</v>
      </c>
      <c r="I35" s="43">
        <f>'ANUAL (Acum. S.CORTA)'!I14</f>
        <v>0.8215855496442146</v>
      </c>
      <c r="J35" s="43">
        <f>'ANUAL (Acum. S.CORTA)'!J14</f>
        <v>1.3989722851306674</v>
      </c>
      <c r="K35" s="43">
        <f>'ANUAL (Acum. S.CORTA)'!K14</f>
        <v>0.9860240699331541</v>
      </c>
      <c r="L35" s="43">
        <f>'ANUAL (Acum. S.CORTA)'!L14</f>
        <v>0.8863087579764949</v>
      </c>
      <c r="M35" s="43">
        <f>'ANUAL (Acum. S.CORTA)'!M14</f>
        <v>0.7775604294805574</v>
      </c>
      <c r="N35" s="43">
        <f>'ANUAL (Acum. S.CORTA)'!N14</f>
        <v>1.4855618093778644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0.5339660320933479</v>
      </c>
      <c r="C38" s="52">
        <f>'ANUAL (Acum. S.LARGA)'!N15</f>
        <v>0.03607138784094477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0.47925588271775116</v>
      </c>
      <c r="C39" s="52">
        <f>'ANUAL (Acum. S.CORTA)'!N15</f>
        <v>-0.268317296100749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307 - Río Duero desde la presa del embalse de Cuerda del Pozo hasta el embalse de Campillo de Buitrago, y arroyo Rozarza.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0.0439398</v>
      </c>
      <c r="C4" s="1">
        <f t="shared" si="0"/>
        <v>0.07062</v>
      </c>
      <c r="D4" s="1">
        <f t="shared" si="0"/>
        <v>0.011308</v>
      </c>
      <c r="E4" s="1">
        <f t="shared" si="0"/>
        <v>0.0372164</v>
      </c>
      <c r="F4" s="1">
        <f>MIN(F18:F83)</f>
        <v>0.0126243</v>
      </c>
      <c r="G4" s="1">
        <f t="shared" si="0"/>
        <v>0.1554436</v>
      </c>
      <c r="H4" s="1">
        <f t="shared" si="0"/>
        <v>0.0172608</v>
      </c>
      <c r="I4" s="1">
        <f t="shared" si="0"/>
        <v>0.2259171</v>
      </c>
      <c r="J4" s="1">
        <f t="shared" si="0"/>
        <v>0.0929247</v>
      </c>
      <c r="K4" s="1">
        <f t="shared" si="0"/>
        <v>0.2009706</v>
      </c>
      <c r="L4" s="1">
        <f t="shared" si="0"/>
        <v>0.0303952</v>
      </c>
      <c r="M4" s="1">
        <f t="shared" si="0"/>
        <v>0.0066065</v>
      </c>
      <c r="N4" s="1">
        <f t="shared" si="0"/>
        <v>2.9527941</v>
      </c>
    </row>
    <row r="5" spans="1:14" ht="12.75">
      <c r="A5" s="13" t="s">
        <v>94</v>
      </c>
      <c r="B5" s="1">
        <f aca="true" t="shared" si="1" ref="B5:N5">MAX(B18:B83)</f>
        <v>9.6687024</v>
      </c>
      <c r="C5" s="1">
        <f t="shared" si="1"/>
        <v>7.425243</v>
      </c>
      <c r="D5" s="1">
        <f t="shared" si="1"/>
        <v>6.382308</v>
      </c>
      <c r="E5" s="1">
        <f t="shared" si="1"/>
        <v>6.2908801</v>
      </c>
      <c r="F5" s="1">
        <f>MAX(F18:F83)</f>
        <v>9.3098808</v>
      </c>
      <c r="G5" s="1">
        <f t="shared" si="1"/>
        <v>8.0166513</v>
      </c>
      <c r="H5" s="1">
        <f t="shared" si="1"/>
        <v>7.6499535</v>
      </c>
      <c r="I5" s="1">
        <f t="shared" si="1"/>
        <v>5.5474056</v>
      </c>
      <c r="J5" s="1">
        <f t="shared" si="1"/>
        <v>3.4205552</v>
      </c>
      <c r="K5" s="1">
        <f t="shared" si="1"/>
        <v>2.1469184</v>
      </c>
      <c r="L5" s="1">
        <f t="shared" si="1"/>
        <v>1.1841256</v>
      </c>
      <c r="M5" s="1">
        <f t="shared" si="1"/>
        <v>1.867455</v>
      </c>
      <c r="N5" s="1">
        <f t="shared" si="1"/>
        <v>46.217579199999996</v>
      </c>
    </row>
    <row r="6" spans="1:14" ht="12.75">
      <c r="A6" s="13" t="s">
        <v>16</v>
      </c>
      <c r="B6" s="1">
        <f aca="true" t="shared" si="2" ref="B6:M6">AVERAGE(B18:B83)</f>
        <v>0.9815464621212119</v>
      </c>
      <c r="C6" s="1">
        <f t="shared" si="2"/>
        <v>1.0953005636363633</v>
      </c>
      <c r="D6" s="1">
        <f t="shared" si="2"/>
        <v>1.2267616166666662</v>
      </c>
      <c r="E6" s="1">
        <f t="shared" si="2"/>
        <v>1.1770234621212123</v>
      </c>
      <c r="F6" s="1">
        <f>AVERAGE(F18:F83)</f>
        <v>1.547812440909091</v>
      </c>
      <c r="G6" s="1">
        <f t="shared" si="2"/>
        <v>1.652523854545454</v>
      </c>
      <c r="H6" s="1">
        <f t="shared" si="2"/>
        <v>1.469247956060606</v>
      </c>
      <c r="I6" s="1">
        <f t="shared" si="2"/>
        <v>1.5257095606060607</v>
      </c>
      <c r="J6" s="1">
        <f t="shared" si="2"/>
        <v>1.2812807803030306</v>
      </c>
      <c r="K6" s="1">
        <f t="shared" si="2"/>
        <v>0.922442181818182</v>
      </c>
      <c r="L6" s="1">
        <f t="shared" si="2"/>
        <v>0.4798627757575757</v>
      </c>
      <c r="M6" s="1">
        <f t="shared" si="2"/>
        <v>0.4237734530303029</v>
      </c>
      <c r="N6" s="1">
        <f>SUM(B6:M6)</f>
        <v>13.783285107575757</v>
      </c>
    </row>
    <row r="7" spans="1:14" ht="12.75">
      <c r="A7" s="13" t="s">
        <v>17</v>
      </c>
      <c r="B7" s="1">
        <f aca="true" t="shared" si="3" ref="B7:M7">PERCENTILE(B18:B83,0.1)</f>
        <v>0.22054585</v>
      </c>
      <c r="C7" s="1">
        <f t="shared" si="3"/>
        <v>0.23523085</v>
      </c>
      <c r="D7" s="1">
        <f t="shared" si="3"/>
        <v>0.18322685</v>
      </c>
      <c r="E7" s="1">
        <f t="shared" si="3"/>
        <v>0.14001950000000002</v>
      </c>
      <c r="F7" s="1">
        <f>PERCENTILE(F18:F83,0.1)</f>
        <v>0.2355599</v>
      </c>
      <c r="G7" s="1">
        <f t="shared" si="3"/>
        <v>0.3277086</v>
      </c>
      <c r="H7" s="1">
        <f t="shared" si="3"/>
        <v>0.26630555</v>
      </c>
      <c r="I7" s="1">
        <f t="shared" si="3"/>
        <v>0.3490105</v>
      </c>
      <c r="J7" s="1">
        <f t="shared" si="3"/>
        <v>0.5397190000000001</v>
      </c>
      <c r="K7" s="1">
        <f t="shared" si="3"/>
        <v>0.3226791</v>
      </c>
      <c r="L7" s="1">
        <f t="shared" si="3"/>
        <v>0.1436802</v>
      </c>
      <c r="M7" s="1">
        <f t="shared" si="3"/>
        <v>0.14209075</v>
      </c>
      <c r="N7" s="1">
        <f>PERCENTILE(N18:N83,0.1)</f>
        <v>5.3852328499999995</v>
      </c>
    </row>
    <row r="8" spans="1:14" ht="12.75">
      <c r="A8" s="13" t="s">
        <v>18</v>
      </c>
      <c r="B8" s="1">
        <f aca="true" t="shared" si="4" ref="B8:M8">PERCENTILE(B18:B83,0.25)</f>
        <v>0.32323385000000004</v>
      </c>
      <c r="C8" s="1">
        <f t="shared" si="4"/>
        <v>0.5132670749999999</v>
      </c>
      <c r="D8" s="1">
        <f t="shared" si="4"/>
        <v>0.3822219</v>
      </c>
      <c r="E8" s="1">
        <f t="shared" si="4"/>
        <v>0.36692715</v>
      </c>
      <c r="F8" s="1">
        <f>PERCENTILE(F18:F83,0.25)</f>
        <v>0.555924</v>
      </c>
      <c r="G8" s="1">
        <f t="shared" si="4"/>
        <v>0.48550942500000005</v>
      </c>
      <c r="H8" s="1">
        <f t="shared" si="4"/>
        <v>0.6235459</v>
      </c>
      <c r="I8" s="1">
        <f t="shared" si="4"/>
        <v>0.63085725</v>
      </c>
      <c r="J8" s="1">
        <f t="shared" si="4"/>
        <v>0.795277975</v>
      </c>
      <c r="K8" s="1">
        <f t="shared" si="4"/>
        <v>0.5819821249999999</v>
      </c>
      <c r="L8" s="1">
        <f t="shared" si="4"/>
        <v>0.25324205</v>
      </c>
      <c r="M8" s="1">
        <f t="shared" si="4"/>
        <v>0.25576435000000003</v>
      </c>
      <c r="N8" s="1">
        <f>PERCENTILE(N18:N83,0.25)</f>
        <v>7.263765875</v>
      </c>
    </row>
    <row r="9" spans="1:14" ht="12.75">
      <c r="A9" s="13" t="s">
        <v>19</v>
      </c>
      <c r="B9" s="1">
        <f aca="true" t="shared" si="5" ref="B9:M9">PERCENTILE(B18:B83,0.5)</f>
        <v>0.4994116</v>
      </c>
      <c r="C9" s="1">
        <f t="shared" si="5"/>
        <v>0.7262504999999999</v>
      </c>
      <c r="D9" s="1">
        <f t="shared" si="5"/>
        <v>0.9386323000000001</v>
      </c>
      <c r="E9" s="1">
        <f t="shared" si="5"/>
        <v>0.7576245</v>
      </c>
      <c r="F9" s="1">
        <f>PERCENTILE(F18:F83,0.5)</f>
        <v>1.08661955</v>
      </c>
      <c r="G9" s="1">
        <f t="shared" si="5"/>
        <v>1.13231725</v>
      </c>
      <c r="H9" s="1">
        <f t="shared" si="5"/>
        <v>1.2120980000000001</v>
      </c>
      <c r="I9" s="1">
        <f t="shared" si="5"/>
        <v>1.2929297</v>
      </c>
      <c r="J9" s="1">
        <f t="shared" si="5"/>
        <v>1.1604345</v>
      </c>
      <c r="K9" s="1">
        <f t="shared" si="5"/>
        <v>0.80726795</v>
      </c>
      <c r="L9" s="1">
        <f t="shared" si="5"/>
        <v>0.38768315</v>
      </c>
      <c r="M9" s="1">
        <f t="shared" si="5"/>
        <v>0.35348355</v>
      </c>
      <c r="N9" s="1">
        <f>PERCENTILE(N18:N83,0.5)</f>
        <v>11.7695434</v>
      </c>
    </row>
    <row r="10" spans="1:14" ht="12.75">
      <c r="A10" s="13" t="s">
        <v>20</v>
      </c>
      <c r="B10" s="1">
        <f aca="true" t="shared" si="6" ref="B10:M10">PERCENTILE(B18:B83,0.75)</f>
        <v>1.133383775</v>
      </c>
      <c r="C10" s="1">
        <f t="shared" si="6"/>
        <v>1.1967383999999999</v>
      </c>
      <c r="D10" s="1">
        <f t="shared" si="6"/>
        <v>1.384792025</v>
      </c>
      <c r="E10" s="1">
        <f t="shared" si="6"/>
        <v>1.430650475</v>
      </c>
      <c r="F10" s="1">
        <f>PERCENTILE(F18:F83,0.75)</f>
        <v>2.1413998</v>
      </c>
      <c r="G10" s="1">
        <f t="shared" si="6"/>
        <v>2.186927475</v>
      </c>
      <c r="H10" s="1">
        <f t="shared" si="6"/>
        <v>2.00327645</v>
      </c>
      <c r="I10" s="1">
        <f t="shared" si="6"/>
        <v>2.042102775</v>
      </c>
      <c r="J10" s="1">
        <f t="shared" si="6"/>
        <v>1.62801335</v>
      </c>
      <c r="K10" s="1">
        <f t="shared" si="6"/>
        <v>1.251113625</v>
      </c>
      <c r="L10" s="1">
        <f t="shared" si="6"/>
        <v>0.6863198</v>
      </c>
      <c r="M10" s="1">
        <f t="shared" si="6"/>
        <v>0.497517775</v>
      </c>
      <c r="N10" s="1">
        <f>PERCENTILE(N18:N83,0.75)</f>
        <v>17.56396085</v>
      </c>
    </row>
    <row r="11" spans="1:14" ht="12.75">
      <c r="A11" s="13" t="s">
        <v>21</v>
      </c>
      <c r="B11" s="1">
        <f aca="true" t="shared" si="7" ref="B11:M11">PERCENTILE(B18:B83,0.9)</f>
        <v>1.8813669499999999</v>
      </c>
      <c r="C11" s="1">
        <f t="shared" si="7"/>
        <v>2.2056415</v>
      </c>
      <c r="D11" s="1">
        <f t="shared" si="7"/>
        <v>2.6738637499999998</v>
      </c>
      <c r="E11" s="1">
        <f t="shared" si="7"/>
        <v>2.5718794</v>
      </c>
      <c r="F11" s="1">
        <f>PERCENTILE(F18:F83,0.9)</f>
        <v>3.08203915</v>
      </c>
      <c r="G11" s="1">
        <f t="shared" si="7"/>
        <v>3.8690968999999997</v>
      </c>
      <c r="H11" s="1">
        <f t="shared" si="7"/>
        <v>2.5637691</v>
      </c>
      <c r="I11" s="1">
        <f t="shared" si="7"/>
        <v>3.0000194999999996</v>
      </c>
      <c r="J11" s="1">
        <f t="shared" si="7"/>
        <v>2.1886716</v>
      </c>
      <c r="K11" s="1">
        <f t="shared" si="7"/>
        <v>1.6774569000000001</v>
      </c>
      <c r="L11" s="1">
        <f t="shared" si="7"/>
        <v>0.9314098</v>
      </c>
      <c r="M11" s="1">
        <f t="shared" si="7"/>
        <v>0.6527125</v>
      </c>
      <c r="N11" s="1">
        <f>PERCENTILE(N18:N83,0.9)</f>
        <v>24.6974176</v>
      </c>
    </row>
    <row r="12" spans="1:14" ht="12.75">
      <c r="A12" s="13" t="s">
        <v>25</v>
      </c>
      <c r="B12" s="1">
        <f aca="true" t="shared" si="8" ref="B12:M12">STDEV(B18:B83)</f>
        <v>1.383592607909757</v>
      </c>
      <c r="C12" s="1">
        <f t="shared" si="8"/>
        <v>1.194577639602911</v>
      </c>
      <c r="D12" s="1">
        <f t="shared" si="8"/>
        <v>1.210686169979601</v>
      </c>
      <c r="E12" s="1">
        <f t="shared" si="8"/>
        <v>1.3646415990426743</v>
      </c>
      <c r="F12" s="1">
        <f>STDEV(F18:F83)</f>
        <v>1.656136339133073</v>
      </c>
      <c r="G12" s="1">
        <f t="shared" si="8"/>
        <v>1.586553185496721</v>
      </c>
      <c r="H12" s="1">
        <f t="shared" si="8"/>
        <v>1.2579764968314064</v>
      </c>
      <c r="I12" s="1">
        <f t="shared" si="8"/>
        <v>1.1104073272635069</v>
      </c>
      <c r="J12" s="1">
        <f t="shared" si="8"/>
        <v>0.7070642557128861</v>
      </c>
      <c r="K12" s="1">
        <f t="shared" si="8"/>
        <v>0.4912519214262586</v>
      </c>
      <c r="L12" s="1">
        <f t="shared" si="8"/>
        <v>0.30217098356955424</v>
      </c>
      <c r="M12" s="1">
        <f t="shared" si="8"/>
        <v>0.3365432687980211</v>
      </c>
      <c r="N12" s="1">
        <f>STDEV(N18:N83)</f>
        <v>8.500939607986147</v>
      </c>
    </row>
    <row r="13" spans="1:14" ht="12.75">
      <c r="A13" s="13" t="s">
        <v>127</v>
      </c>
      <c r="B13" s="1">
        <f>ROUND(B12/B6,2)</f>
        <v>1.41</v>
      </c>
      <c r="C13" s="1">
        <f aca="true" t="shared" si="9" ref="C13:N13">ROUND(C12/C6,2)</f>
        <v>1.09</v>
      </c>
      <c r="D13" s="1">
        <f t="shared" si="9"/>
        <v>0.99</v>
      </c>
      <c r="E13" s="1">
        <f t="shared" si="9"/>
        <v>1.16</v>
      </c>
      <c r="F13" s="1">
        <f t="shared" si="9"/>
        <v>1.07</v>
      </c>
      <c r="G13" s="1">
        <f t="shared" si="9"/>
        <v>0.96</v>
      </c>
      <c r="H13" s="1">
        <f t="shared" si="9"/>
        <v>0.86</v>
      </c>
      <c r="I13" s="1">
        <f t="shared" si="9"/>
        <v>0.73</v>
      </c>
      <c r="J13" s="1">
        <f t="shared" si="9"/>
        <v>0.55</v>
      </c>
      <c r="K13" s="1">
        <f t="shared" si="9"/>
        <v>0.53</v>
      </c>
      <c r="L13" s="1">
        <f t="shared" si="9"/>
        <v>0.63</v>
      </c>
      <c r="M13" s="1">
        <f t="shared" si="9"/>
        <v>0.79</v>
      </c>
      <c r="N13" s="1">
        <f t="shared" si="9"/>
        <v>0.62</v>
      </c>
    </row>
    <row r="14" spans="1:14" ht="12.75">
      <c r="A14" s="13" t="s">
        <v>126</v>
      </c>
      <c r="B14" s="53">
        <f aca="true" t="shared" si="10" ref="B14:N14">66*P84/(65*64*B12^3)</f>
        <v>4.4215544465418155</v>
      </c>
      <c r="C14" s="53">
        <f t="shared" si="10"/>
        <v>3.1534652179841993</v>
      </c>
      <c r="D14" s="53">
        <f t="shared" si="10"/>
        <v>2.097291832251501</v>
      </c>
      <c r="E14" s="53">
        <f t="shared" si="10"/>
        <v>2.4197690915551235</v>
      </c>
      <c r="F14" s="53">
        <f t="shared" si="10"/>
        <v>2.467989327763834</v>
      </c>
      <c r="G14" s="53">
        <f t="shared" si="10"/>
        <v>1.6700992941145023</v>
      </c>
      <c r="H14" s="53">
        <f t="shared" si="10"/>
        <v>2.2650520358889907</v>
      </c>
      <c r="I14" s="53">
        <f t="shared" si="10"/>
        <v>1.2771728108433777</v>
      </c>
      <c r="J14" s="53">
        <f t="shared" si="10"/>
        <v>0.8144507932634125</v>
      </c>
      <c r="K14" s="53">
        <f t="shared" si="10"/>
        <v>0.6962303747636586</v>
      </c>
      <c r="L14" s="53">
        <f t="shared" si="10"/>
        <v>0.6105758305001606</v>
      </c>
      <c r="M14" s="53">
        <f t="shared" si="10"/>
        <v>2.5759947647618886</v>
      </c>
      <c r="N14" s="53">
        <f t="shared" si="10"/>
        <v>1.5203132318857198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0.2708138001054556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1.6990564</v>
      </c>
      <c r="C18" s="1">
        <f>'DATOS MENSUALES'!E7</f>
        <v>1.2538174</v>
      </c>
      <c r="D18" s="1">
        <f>'DATOS MENSUALES'!E8</f>
        <v>0.8111592</v>
      </c>
      <c r="E18" s="1">
        <f>'DATOS MENSUALES'!E9</f>
        <v>1.2715889</v>
      </c>
      <c r="F18" s="1">
        <f>'DATOS MENSUALES'!E10</f>
        <v>6.6704508</v>
      </c>
      <c r="G18" s="1">
        <f>'DATOS MENSUALES'!E11</f>
        <v>5.1302262</v>
      </c>
      <c r="H18" s="1">
        <f>'DATOS MENSUALES'!E12</f>
        <v>3.422926</v>
      </c>
      <c r="I18" s="1">
        <f>'DATOS MENSUALES'!E13</f>
        <v>4.4882343</v>
      </c>
      <c r="J18" s="1">
        <f>'DATOS MENSUALES'!E14</f>
        <v>2.2844725</v>
      </c>
      <c r="K18" s="1">
        <f>'DATOS MENSUALES'!E15</f>
        <v>1.4587965</v>
      </c>
      <c r="L18" s="1">
        <f>'DATOS MENSUALES'!E16</f>
        <v>0.8473752</v>
      </c>
      <c r="M18" s="1">
        <f>'DATOS MENSUALES'!E17</f>
        <v>0.6165908</v>
      </c>
      <c r="N18" s="1">
        <f aca="true" t="shared" si="11" ref="N18:N49">SUM(B18:M18)</f>
        <v>29.9546942</v>
      </c>
      <c r="O18" s="1"/>
      <c r="P18" s="60">
        <f aca="true" t="shared" si="12" ref="P18:P49">(B18-B$6)^3</f>
        <v>0.36938883283392043</v>
      </c>
      <c r="Q18" s="60">
        <f aca="true" t="shared" si="13" ref="Q18:Q49">(C18-C$6)^3</f>
        <v>0.0039831456618006095</v>
      </c>
      <c r="R18" s="60">
        <f aca="true" t="shared" si="14" ref="R18:AB33">(D18-D$6)^3</f>
        <v>-0.07178508066764143</v>
      </c>
      <c r="S18" s="60">
        <f t="shared" si="14"/>
        <v>0.0008456629691112242</v>
      </c>
      <c r="T18" s="60">
        <f t="shared" si="14"/>
        <v>134.42532394004198</v>
      </c>
      <c r="U18" s="60">
        <f t="shared" si="14"/>
        <v>42.060770556067716</v>
      </c>
      <c r="V18" s="60">
        <f t="shared" si="14"/>
        <v>7.456911474837479</v>
      </c>
      <c r="W18" s="60">
        <f t="shared" si="14"/>
        <v>26.000754889979277</v>
      </c>
      <c r="X18" s="60">
        <f t="shared" si="14"/>
        <v>1.0096057528290674</v>
      </c>
      <c r="Y18" s="60">
        <f t="shared" si="14"/>
        <v>0.15429624050410168</v>
      </c>
      <c r="Z18" s="60">
        <f t="shared" si="14"/>
        <v>0.049638205959958555</v>
      </c>
      <c r="AA18" s="60">
        <f t="shared" si="14"/>
        <v>0.007168665382402016</v>
      </c>
      <c r="AB18" s="60">
        <f t="shared" si="14"/>
        <v>4229.057510859908</v>
      </c>
    </row>
    <row r="19" spans="1:28" ht="12.75">
      <c r="A19" s="12" t="s">
        <v>29</v>
      </c>
      <c r="B19" s="1">
        <f>'DATOS MENSUALES'!E18</f>
        <v>0.3662496</v>
      </c>
      <c r="C19" s="1">
        <f>'DATOS MENSUALES'!E19</f>
        <v>0.57072</v>
      </c>
      <c r="D19" s="1">
        <f>'DATOS MENSUALES'!E20</f>
        <v>0.3774201</v>
      </c>
      <c r="E19" s="1">
        <f>'DATOS MENSUALES'!E21</f>
        <v>0.3396501</v>
      </c>
      <c r="F19" s="1">
        <f>'DATOS MENSUALES'!E22</f>
        <v>0.3255707</v>
      </c>
      <c r="G19" s="1">
        <f>'DATOS MENSUALES'!E23</f>
        <v>0.79569</v>
      </c>
      <c r="H19" s="1">
        <f>'DATOS MENSUALES'!E24</f>
        <v>1.1635272</v>
      </c>
      <c r="I19" s="1">
        <f>'DATOS MENSUALES'!E25</f>
        <v>0.801102</v>
      </c>
      <c r="J19" s="1">
        <f>'DATOS MENSUALES'!E26</f>
        <v>0.7800439</v>
      </c>
      <c r="K19" s="1">
        <f>'DATOS MENSUALES'!E27</f>
        <v>0.4700416</v>
      </c>
      <c r="L19" s="1">
        <f>'DATOS MENSUALES'!E28</f>
        <v>0.321575</v>
      </c>
      <c r="M19" s="1">
        <f>'DATOS MENSUALES'!E29</f>
        <v>0.4664308</v>
      </c>
      <c r="N19" s="1">
        <f t="shared" si="11"/>
        <v>6.778021000000001</v>
      </c>
      <c r="O19" s="10"/>
      <c r="P19" s="60">
        <f t="shared" si="12"/>
        <v>-0.2329453796480822</v>
      </c>
      <c r="Q19" s="60">
        <f t="shared" si="13"/>
        <v>-0.1443565805678372</v>
      </c>
      <c r="R19" s="60">
        <f t="shared" si="14"/>
        <v>-0.6126988427702462</v>
      </c>
      <c r="S19" s="60">
        <f t="shared" si="14"/>
        <v>-0.587161300867309</v>
      </c>
      <c r="T19" s="60">
        <f t="shared" si="14"/>
        <v>-1.8258762257453531</v>
      </c>
      <c r="U19" s="60">
        <f t="shared" si="14"/>
        <v>-0.6290567878772622</v>
      </c>
      <c r="V19" s="60">
        <f t="shared" si="14"/>
        <v>-0.028574245704747144</v>
      </c>
      <c r="W19" s="60">
        <f t="shared" si="14"/>
        <v>-0.3804596320391173</v>
      </c>
      <c r="X19" s="60">
        <f t="shared" si="14"/>
        <v>-0.12592995692886863</v>
      </c>
      <c r="Y19" s="60">
        <f t="shared" si="14"/>
        <v>-0.09259114705924067</v>
      </c>
      <c r="Z19" s="60">
        <f t="shared" si="14"/>
        <v>-0.003965903380124747</v>
      </c>
      <c r="AA19" s="60">
        <f t="shared" si="14"/>
        <v>7.762140944143449E-05</v>
      </c>
      <c r="AB19" s="60">
        <f t="shared" si="14"/>
        <v>-343.774405886909</v>
      </c>
    </row>
    <row r="20" spans="1:28" ht="12.75">
      <c r="A20" s="12" t="s">
        <v>30</v>
      </c>
      <c r="B20" s="1">
        <f>'DATOS MENSUALES'!E30</f>
        <v>1.0343898</v>
      </c>
      <c r="C20" s="1">
        <f>'DATOS MENSUALES'!E31</f>
        <v>0.5666029</v>
      </c>
      <c r="D20" s="1">
        <f>'DATOS MENSUALES'!E32</f>
        <v>1.0871329</v>
      </c>
      <c r="E20" s="1">
        <f>'DATOS MENSUALES'!E33</f>
        <v>3.7017724</v>
      </c>
      <c r="F20" s="1">
        <f>'DATOS MENSUALES'!E34</f>
        <v>1.2316486</v>
      </c>
      <c r="G20" s="1">
        <f>'DATOS MENSUALES'!E35</f>
        <v>0.9972041</v>
      </c>
      <c r="H20" s="1">
        <f>'DATOS MENSUALES'!E36</f>
        <v>1.8130713</v>
      </c>
      <c r="I20" s="1">
        <f>'DATOS MENSUALES'!E37</f>
        <v>0.9879887</v>
      </c>
      <c r="J20" s="1">
        <f>'DATOS MENSUALES'!E38</f>
        <v>0.601668</v>
      </c>
      <c r="K20" s="1">
        <f>'DATOS MENSUALES'!E39</f>
        <v>0.5286939</v>
      </c>
      <c r="L20" s="1">
        <f>'DATOS MENSUALES'!E40</f>
        <v>0.3104287</v>
      </c>
      <c r="M20" s="1">
        <f>'DATOS MENSUALES'!E41</f>
        <v>0.2822193</v>
      </c>
      <c r="N20" s="1">
        <f t="shared" si="11"/>
        <v>13.1428206</v>
      </c>
      <c r="O20" s="10"/>
      <c r="P20" s="60">
        <f t="shared" si="12"/>
        <v>0.00014756070679980147</v>
      </c>
      <c r="Q20" s="60">
        <f t="shared" si="13"/>
        <v>-0.1477822157047031</v>
      </c>
      <c r="R20" s="60">
        <f t="shared" si="14"/>
        <v>-0.0027222263863697885</v>
      </c>
      <c r="S20" s="60">
        <f t="shared" si="14"/>
        <v>16.09365156864334</v>
      </c>
      <c r="T20" s="60">
        <f t="shared" si="14"/>
        <v>-0.03160360294581632</v>
      </c>
      <c r="U20" s="60">
        <f t="shared" si="14"/>
        <v>-0.2814231240217175</v>
      </c>
      <c r="V20" s="60">
        <f t="shared" si="14"/>
        <v>0.04064490188572283</v>
      </c>
      <c r="W20" s="60">
        <f t="shared" si="14"/>
        <v>-0.15547861207097682</v>
      </c>
      <c r="X20" s="60">
        <f t="shared" si="14"/>
        <v>-0.31389515465405593</v>
      </c>
      <c r="Y20" s="60">
        <f t="shared" si="14"/>
        <v>-0.06104583170696742</v>
      </c>
      <c r="Z20" s="60">
        <f t="shared" si="14"/>
        <v>-0.004864097524759678</v>
      </c>
      <c r="AA20" s="60">
        <f t="shared" si="14"/>
        <v>-0.002836402416559521</v>
      </c>
      <c r="AB20" s="60">
        <f t="shared" si="14"/>
        <v>-0.2627152012825087</v>
      </c>
    </row>
    <row r="21" spans="1:28" ht="12.75">
      <c r="A21" s="12" t="s">
        <v>31</v>
      </c>
      <c r="B21" s="1">
        <f>'DATOS MENSUALES'!E42</f>
        <v>0.3995322</v>
      </c>
      <c r="C21" s="1">
        <f>'DATOS MENSUALES'!E43</f>
        <v>0.545889</v>
      </c>
      <c r="D21" s="1">
        <f>'DATOS MENSUALES'!E44</f>
        <v>0.8523984</v>
      </c>
      <c r="E21" s="1">
        <f>'DATOS MENSUALES'!E45</f>
        <v>0.3460974</v>
      </c>
      <c r="F21" s="1">
        <f>'DATOS MENSUALES'!E46</f>
        <v>0.235457</v>
      </c>
      <c r="G21" s="1">
        <f>'DATOS MENSUALES'!E47</f>
        <v>0.3356219</v>
      </c>
      <c r="H21" s="1">
        <f>'DATOS MENSUALES'!E48</f>
        <v>0.7356096</v>
      </c>
      <c r="I21" s="1">
        <f>'DATOS MENSUALES'!E49</f>
        <v>0.625347</v>
      </c>
      <c r="J21" s="1">
        <f>'DATOS MENSUALES'!E50</f>
        <v>0.4777286</v>
      </c>
      <c r="K21" s="1">
        <f>'DATOS MENSUALES'!E51</f>
        <v>0.314535</v>
      </c>
      <c r="L21" s="1">
        <f>'DATOS MENSUALES'!E52</f>
        <v>0.205654</v>
      </c>
      <c r="M21" s="1">
        <f>'DATOS MENSUALES'!E53</f>
        <v>0.36163</v>
      </c>
      <c r="N21" s="1">
        <f t="shared" si="11"/>
        <v>5.4355001</v>
      </c>
      <c r="O21" s="10"/>
      <c r="P21" s="60">
        <f t="shared" si="12"/>
        <v>-0.19715186112338956</v>
      </c>
      <c r="Q21" s="60">
        <f t="shared" si="13"/>
        <v>-0.16584156512088352</v>
      </c>
      <c r="R21" s="60">
        <f t="shared" si="14"/>
        <v>-0.052466187952678905</v>
      </c>
      <c r="S21" s="60">
        <f t="shared" si="14"/>
        <v>-0.5737030287818125</v>
      </c>
      <c r="T21" s="60">
        <f t="shared" si="14"/>
        <v>-2.2602393335408726</v>
      </c>
      <c r="U21" s="60">
        <f t="shared" si="14"/>
        <v>-2.2838118746924385</v>
      </c>
      <c r="V21" s="60">
        <f t="shared" si="14"/>
        <v>-0.3948626784175837</v>
      </c>
      <c r="W21" s="60">
        <f t="shared" si="14"/>
        <v>-0.7298813772359074</v>
      </c>
      <c r="X21" s="60">
        <f t="shared" si="14"/>
        <v>-0.5188505141669487</v>
      </c>
      <c r="Y21" s="60">
        <f t="shared" si="14"/>
        <v>-0.22465279309226163</v>
      </c>
      <c r="Z21" s="60">
        <f t="shared" si="14"/>
        <v>-0.020617881984201763</v>
      </c>
      <c r="AA21" s="60">
        <f t="shared" si="14"/>
        <v>-0.00023998613094911405</v>
      </c>
      <c r="AB21" s="60">
        <f t="shared" si="14"/>
        <v>-581.7196934613308</v>
      </c>
    </row>
    <row r="22" spans="1:28" ht="12.75">
      <c r="A22" s="12" t="s">
        <v>32</v>
      </c>
      <c r="B22" s="1">
        <f>'DATOS MENSUALES'!E54</f>
        <v>0.394092</v>
      </c>
      <c r="C22" s="1">
        <f>'DATOS MENSUALES'!E55</f>
        <v>0.3886183</v>
      </c>
      <c r="D22" s="1">
        <f>'DATOS MENSUALES'!E56</f>
        <v>1.339104</v>
      </c>
      <c r="E22" s="1">
        <f>'DATOS MENSUALES'!E57</f>
        <v>0.244412</v>
      </c>
      <c r="F22" s="1">
        <f>'DATOS MENSUALES'!E58</f>
        <v>0.5723586</v>
      </c>
      <c r="G22" s="1">
        <f>'DATOS MENSUALES'!E59</f>
        <v>0.5739</v>
      </c>
      <c r="H22" s="1">
        <f>'DATOS MENSUALES'!E60</f>
        <v>0.5338068</v>
      </c>
      <c r="I22" s="1">
        <f>'DATOS MENSUALES'!E61</f>
        <v>0.399093</v>
      </c>
      <c r="J22" s="1">
        <f>'DATOS MENSUALES'!E62</f>
        <v>0.3332511</v>
      </c>
      <c r="K22" s="1">
        <f>'DATOS MENSUALES'!E63</f>
        <v>0.2052342</v>
      </c>
      <c r="L22" s="1">
        <f>'DATOS MENSUALES'!E64</f>
        <v>0.1832932</v>
      </c>
      <c r="M22" s="1">
        <f>'DATOS MENSUALES'!E65</f>
        <v>0.1355915</v>
      </c>
      <c r="N22" s="1">
        <f t="shared" si="11"/>
        <v>5.3027546999999995</v>
      </c>
      <c r="O22" s="10"/>
      <c r="P22" s="60">
        <f t="shared" si="12"/>
        <v>-0.20273214747937263</v>
      </c>
      <c r="Q22" s="60">
        <f t="shared" si="13"/>
        <v>-0.3529169964855576</v>
      </c>
      <c r="R22" s="60">
        <f t="shared" si="14"/>
        <v>0.0014178519977889425</v>
      </c>
      <c r="S22" s="60">
        <f t="shared" si="14"/>
        <v>-0.8111520056343932</v>
      </c>
      <c r="T22" s="60">
        <f t="shared" si="14"/>
        <v>-0.9281542751029365</v>
      </c>
      <c r="U22" s="60">
        <f t="shared" si="14"/>
        <v>-1.2549027250545914</v>
      </c>
      <c r="V22" s="60">
        <f t="shared" si="14"/>
        <v>-0.8185579299624757</v>
      </c>
      <c r="W22" s="60">
        <f t="shared" si="14"/>
        <v>-1.429974827555795</v>
      </c>
      <c r="X22" s="60">
        <f t="shared" si="14"/>
        <v>-0.8520514159265281</v>
      </c>
      <c r="Y22" s="60">
        <f t="shared" si="14"/>
        <v>-0.368922669548374</v>
      </c>
      <c r="Z22" s="60">
        <f t="shared" si="14"/>
        <v>-0.026084336115397788</v>
      </c>
      <c r="AA22" s="60">
        <f t="shared" si="14"/>
        <v>-0.02393317634682636</v>
      </c>
      <c r="AB22" s="60">
        <f t="shared" si="14"/>
        <v>-609.9146246200477</v>
      </c>
    </row>
    <row r="23" spans="1:28" ht="12.75">
      <c r="A23" s="12" t="s">
        <v>34</v>
      </c>
      <c r="B23" s="11">
        <f>'DATOS MENSUALES'!E66</f>
        <v>0.157619</v>
      </c>
      <c r="C23" s="1">
        <f>'DATOS MENSUALES'!E67</f>
        <v>0.2303712</v>
      </c>
      <c r="D23" s="1">
        <f>'DATOS MENSUALES'!E68</f>
        <v>1.8214336</v>
      </c>
      <c r="E23" s="1">
        <f>'DATOS MENSUALES'!E69</f>
        <v>0.7315514</v>
      </c>
      <c r="F23" s="1">
        <f>'DATOS MENSUALES'!E70</f>
        <v>0.5706696</v>
      </c>
      <c r="G23" s="1">
        <f>'DATOS MENSUALES'!E71</f>
        <v>0.7169825</v>
      </c>
      <c r="H23" s="1">
        <f>'DATOS MENSUALES'!E72</f>
        <v>1.6149848</v>
      </c>
      <c r="I23" s="1">
        <f>'DATOS MENSUALES'!E73</f>
        <v>2.93436</v>
      </c>
      <c r="J23" s="1">
        <f>'DATOS MENSUALES'!E74</f>
        <v>1.2351494</v>
      </c>
      <c r="K23" s="1">
        <f>'DATOS MENSUALES'!E75</f>
        <v>0.7085328</v>
      </c>
      <c r="L23" s="1">
        <f>'DATOS MENSUALES'!E76</f>
        <v>0.4194344</v>
      </c>
      <c r="M23" s="1">
        <f>'DATOS MENSUALES'!E77</f>
        <v>0.269031</v>
      </c>
      <c r="N23" s="1">
        <f t="shared" si="11"/>
        <v>11.410119700000001</v>
      </c>
      <c r="O23" s="10"/>
      <c r="P23" s="60">
        <f t="shared" si="12"/>
        <v>-0.5593284825702849</v>
      </c>
      <c r="Q23" s="60">
        <f t="shared" si="13"/>
        <v>-0.6470560822678432</v>
      </c>
      <c r="R23" s="60">
        <f t="shared" si="14"/>
        <v>0.21029668872041407</v>
      </c>
      <c r="S23" s="60">
        <f t="shared" si="14"/>
        <v>-0.0884018629047876</v>
      </c>
      <c r="T23" s="60">
        <f t="shared" si="14"/>
        <v>-0.9329839301759882</v>
      </c>
      <c r="U23" s="60">
        <f t="shared" si="14"/>
        <v>-0.818820994237757</v>
      </c>
      <c r="V23" s="60">
        <f t="shared" si="14"/>
        <v>0.003095338009999677</v>
      </c>
      <c r="W23" s="60">
        <f t="shared" si="14"/>
        <v>2.7951795173767966</v>
      </c>
      <c r="X23" s="60">
        <f t="shared" si="14"/>
        <v>-9.817238641956031E-05</v>
      </c>
      <c r="Y23" s="60">
        <f t="shared" si="14"/>
        <v>-0.009787899420374705</v>
      </c>
      <c r="Z23" s="60">
        <f t="shared" si="14"/>
        <v>-0.0002206595678333914</v>
      </c>
      <c r="AA23" s="60">
        <f t="shared" si="14"/>
        <v>-0.0037053431287312195</v>
      </c>
      <c r="AB23" s="60">
        <f t="shared" si="14"/>
        <v>-13.365463605967975</v>
      </c>
    </row>
    <row r="24" spans="1:28" ht="12.75">
      <c r="A24" s="12" t="s">
        <v>33</v>
      </c>
      <c r="B24" s="1">
        <f>'DATOS MENSUALES'!E78</f>
        <v>0.2472519</v>
      </c>
      <c r="C24" s="1">
        <f>'DATOS MENSUALES'!E79</f>
        <v>0.490542</v>
      </c>
      <c r="D24" s="1">
        <f>'DATOS MENSUALES'!E80</f>
        <v>0.011308</v>
      </c>
      <c r="E24" s="1">
        <f>'DATOS MENSUALES'!E81</f>
        <v>0.4784344</v>
      </c>
      <c r="F24" s="1">
        <f>'DATOS MENSUALES'!E82</f>
        <v>1.0825023</v>
      </c>
      <c r="G24" s="1">
        <f>'DATOS MENSUALES'!E83</f>
        <v>3.886662</v>
      </c>
      <c r="H24" s="1">
        <f>'DATOS MENSUALES'!E84</f>
        <v>1.3433124</v>
      </c>
      <c r="I24" s="1">
        <f>'DATOS MENSUALES'!E85</f>
        <v>2.7954641</v>
      </c>
      <c r="J24" s="1">
        <f>'DATOS MENSUALES'!E86</f>
        <v>2.049036</v>
      </c>
      <c r="K24" s="1">
        <f>'DATOS MENSUALES'!E87</f>
        <v>1.3455</v>
      </c>
      <c r="L24" s="1">
        <f>'DATOS MENSUALES'!E88</f>
        <v>0.6962928</v>
      </c>
      <c r="M24" s="1">
        <f>'DATOS MENSUALES'!E89</f>
        <v>0.9500115</v>
      </c>
      <c r="N24" s="1">
        <f t="shared" si="11"/>
        <v>15.3763174</v>
      </c>
      <c r="O24" s="10"/>
      <c r="P24" s="60">
        <f t="shared" si="12"/>
        <v>-0.395923186416674</v>
      </c>
      <c r="Q24" s="60">
        <f t="shared" si="13"/>
        <v>-0.22118011555003048</v>
      </c>
      <c r="R24" s="60">
        <f t="shared" si="14"/>
        <v>-1.7956230459092397</v>
      </c>
      <c r="S24" s="60">
        <f t="shared" si="14"/>
        <v>-0.34093009907532895</v>
      </c>
      <c r="T24" s="60">
        <f t="shared" si="14"/>
        <v>-0.10074593986543619</v>
      </c>
      <c r="U24" s="60">
        <f t="shared" si="14"/>
        <v>11.151417382673165</v>
      </c>
      <c r="V24" s="60">
        <f t="shared" si="14"/>
        <v>-0.0019973082336289623</v>
      </c>
      <c r="W24" s="60">
        <f t="shared" si="14"/>
        <v>2.047195519306628</v>
      </c>
      <c r="X24" s="60">
        <f t="shared" si="14"/>
        <v>0.45255183814265143</v>
      </c>
      <c r="Y24" s="60">
        <f t="shared" si="14"/>
        <v>0.07571800729075033</v>
      </c>
      <c r="Z24" s="60">
        <f t="shared" si="14"/>
        <v>0.0101380055413943</v>
      </c>
      <c r="AA24" s="60">
        <f t="shared" si="14"/>
        <v>0.14572925108316875</v>
      </c>
      <c r="AB24" s="60">
        <f t="shared" si="14"/>
        <v>4.042720702497835</v>
      </c>
    </row>
    <row r="25" spans="1:28" ht="12.75">
      <c r="A25" s="12" t="s">
        <v>35</v>
      </c>
      <c r="B25" s="1">
        <f>'DATOS MENSUALES'!E90</f>
        <v>0.3217437</v>
      </c>
      <c r="C25" s="1">
        <f>'DATOS MENSUALES'!E91</f>
        <v>0.3678936</v>
      </c>
      <c r="D25" s="1">
        <f>'DATOS MENSUALES'!E92</f>
        <v>1.1203632</v>
      </c>
      <c r="E25" s="1">
        <f>'DATOS MENSUALES'!E93</f>
        <v>0.7930429</v>
      </c>
      <c r="F25" s="1">
        <f>'DATOS MENSUALES'!E94</f>
        <v>1.19028</v>
      </c>
      <c r="G25" s="1">
        <f>'DATOS MENSUALES'!E95</f>
        <v>1.3880399</v>
      </c>
      <c r="H25" s="1">
        <f>'DATOS MENSUALES'!E96</f>
        <v>1.5029751</v>
      </c>
      <c r="I25" s="1">
        <f>'DATOS MENSUALES'!E97</f>
        <v>1.2804708</v>
      </c>
      <c r="J25" s="1">
        <f>'DATOS MENSUALES'!E98</f>
        <v>1.1789064</v>
      </c>
      <c r="K25" s="1">
        <f>'DATOS MENSUALES'!E99</f>
        <v>0.9463428</v>
      </c>
      <c r="L25" s="1">
        <f>'DATOS MENSUALES'!E100</f>
        <v>0.174167</v>
      </c>
      <c r="M25" s="1">
        <f>'DATOS MENSUALES'!E101</f>
        <v>0.2587918</v>
      </c>
      <c r="N25" s="1">
        <f t="shared" si="11"/>
        <v>10.523017200000002</v>
      </c>
      <c r="O25" s="10"/>
      <c r="P25" s="60">
        <f t="shared" si="12"/>
        <v>-0.28723832655983267</v>
      </c>
      <c r="Q25" s="60">
        <f t="shared" si="13"/>
        <v>-0.38488622053460586</v>
      </c>
      <c r="R25" s="60">
        <f t="shared" si="14"/>
        <v>-0.0012044963702401994</v>
      </c>
      <c r="S25" s="60">
        <f t="shared" si="14"/>
        <v>-0.056614505739690575</v>
      </c>
      <c r="T25" s="60">
        <f t="shared" si="14"/>
        <v>-0.045703173956559165</v>
      </c>
      <c r="U25" s="60">
        <f t="shared" si="14"/>
        <v>-0.018501118697253446</v>
      </c>
      <c r="V25" s="60">
        <f t="shared" si="14"/>
        <v>3.8365308811408034E-05</v>
      </c>
      <c r="W25" s="60">
        <f t="shared" si="14"/>
        <v>-0.014749161729618158</v>
      </c>
      <c r="X25" s="60">
        <f t="shared" si="14"/>
        <v>-0.0010729360996386196</v>
      </c>
      <c r="Y25" s="60">
        <f t="shared" si="14"/>
        <v>1.3652978362309062E-05</v>
      </c>
      <c r="Z25" s="60">
        <f t="shared" si="14"/>
        <v>-0.028567241911446113</v>
      </c>
      <c r="AA25" s="60">
        <f t="shared" si="14"/>
        <v>-0.004490626677866404</v>
      </c>
      <c r="AB25" s="60">
        <f t="shared" si="14"/>
        <v>-34.65451834562984</v>
      </c>
    </row>
    <row r="26" spans="1:28" ht="12.75">
      <c r="A26" s="12" t="s">
        <v>36</v>
      </c>
      <c r="B26" s="1">
        <f>'DATOS MENSUALES'!E102</f>
        <v>0.356805</v>
      </c>
      <c r="C26" s="1">
        <f>'DATOS MENSUALES'!E103</f>
        <v>0.203082</v>
      </c>
      <c r="D26" s="1">
        <f>'DATOS MENSUALES'!E104</f>
        <v>1.128879</v>
      </c>
      <c r="E26" s="1">
        <f>'DATOS MENSUALES'!E105</f>
        <v>0.0372164</v>
      </c>
      <c r="F26" s="1">
        <f>'DATOS MENSUALES'!E106</f>
        <v>0.1737512</v>
      </c>
      <c r="G26" s="1">
        <f>'DATOS MENSUALES'!E107</f>
        <v>0.202623</v>
      </c>
      <c r="H26" s="1">
        <f>'DATOS MENSUALES'!E108</f>
        <v>0.2142868</v>
      </c>
      <c r="I26" s="1">
        <f>'DATOS MENSUALES'!E109</f>
        <v>0.2259171</v>
      </c>
      <c r="J26" s="1">
        <f>'DATOS MENSUALES'!E110</f>
        <v>0.1594304</v>
      </c>
      <c r="K26" s="1">
        <f>'DATOS MENSUALES'!E111</f>
        <v>0.2499133</v>
      </c>
      <c r="L26" s="1">
        <f>'DATOS MENSUALES'!E112</f>
        <v>0.1814452</v>
      </c>
      <c r="M26" s="1">
        <f>'DATOS MENSUALES'!E113</f>
        <v>1.0764975</v>
      </c>
      <c r="N26" s="1">
        <f t="shared" si="11"/>
        <v>4.2098469000000005</v>
      </c>
      <c r="O26" s="10"/>
      <c r="P26" s="60">
        <f t="shared" si="12"/>
        <v>-0.24383777623445432</v>
      </c>
      <c r="Q26" s="60">
        <f t="shared" si="13"/>
        <v>-0.7102541254946199</v>
      </c>
      <c r="R26" s="60">
        <f t="shared" si="14"/>
        <v>-0.0009378140007635812</v>
      </c>
      <c r="S26" s="60">
        <f t="shared" si="14"/>
        <v>-1.4807919011005866</v>
      </c>
      <c r="T26" s="60">
        <f t="shared" si="14"/>
        <v>-2.594288485187054</v>
      </c>
      <c r="U26" s="60">
        <f t="shared" si="14"/>
        <v>-3.047999682804198</v>
      </c>
      <c r="V26" s="60">
        <f t="shared" si="14"/>
        <v>-1.9764728401538356</v>
      </c>
      <c r="W26" s="60">
        <f t="shared" si="14"/>
        <v>-2.1959479432469284</v>
      </c>
      <c r="X26" s="60">
        <f t="shared" si="14"/>
        <v>-1.4119028618203087</v>
      </c>
      <c r="Y26" s="60">
        <f t="shared" si="14"/>
        <v>-0.3041815157562933</v>
      </c>
      <c r="Z26" s="60">
        <f t="shared" si="14"/>
        <v>-0.026574995151884634</v>
      </c>
      <c r="AA26" s="60">
        <f t="shared" si="14"/>
        <v>0.2780922195898878</v>
      </c>
      <c r="AB26" s="60">
        <f t="shared" si="14"/>
        <v>-877.4124961203588</v>
      </c>
    </row>
    <row r="27" spans="1:28" ht="12.75">
      <c r="A27" s="12" t="s">
        <v>37</v>
      </c>
      <c r="B27" s="1">
        <f>'DATOS MENSUALES'!E114</f>
        <v>0.4095243</v>
      </c>
      <c r="C27" s="1">
        <f>'DATOS MENSUALES'!E115</f>
        <v>1.1363273</v>
      </c>
      <c r="D27" s="1">
        <f>'DATOS MENSUALES'!E116</f>
        <v>0.2844963</v>
      </c>
      <c r="E27" s="1">
        <f>'DATOS MENSUALES'!E117</f>
        <v>0.4294164</v>
      </c>
      <c r="F27" s="1">
        <f>'DATOS MENSUALES'!E118</f>
        <v>0.7185645</v>
      </c>
      <c r="G27" s="1">
        <f>'DATOS MENSUALES'!E119</f>
        <v>0.5307864</v>
      </c>
      <c r="H27" s="1">
        <f>'DATOS MENSUALES'!E120</f>
        <v>0.1933737</v>
      </c>
      <c r="I27" s="1">
        <f>'DATOS MENSUALES'!E121</f>
        <v>1.3038864</v>
      </c>
      <c r="J27" s="1">
        <f>'DATOS MENSUALES'!E122</f>
        <v>0.7362001</v>
      </c>
      <c r="K27" s="1">
        <f>'DATOS MENSUALES'!E123</f>
        <v>0.6936828</v>
      </c>
      <c r="L27" s="1">
        <f>'DATOS MENSUALES'!E124</f>
        <v>0.4035525</v>
      </c>
      <c r="M27" s="1">
        <f>'DATOS MENSUALES'!E125</f>
        <v>0.2718612</v>
      </c>
      <c r="N27" s="1">
        <f t="shared" si="11"/>
        <v>7.1116719</v>
      </c>
      <c r="O27" s="10"/>
      <c r="P27" s="60">
        <f t="shared" si="12"/>
        <v>-0.18717100211724047</v>
      </c>
      <c r="Q27" s="60">
        <f t="shared" si="13"/>
        <v>6.90559194254084E-05</v>
      </c>
      <c r="R27" s="60">
        <f t="shared" si="14"/>
        <v>-0.8366033843249053</v>
      </c>
      <c r="S27" s="60">
        <f t="shared" si="14"/>
        <v>-0.41784978746852686</v>
      </c>
      <c r="T27" s="60">
        <f t="shared" si="14"/>
        <v>-0.5702341273777207</v>
      </c>
      <c r="U27" s="60">
        <f t="shared" si="14"/>
        <v>-1.4114765371846698</v>
      </c>
      <c r="V27" s="60">
        <f t="shared" si="14"/>
        <v>-2.0769384367317802</v>
      </c>
      <c r="W27" s="60">
        <f t="shared" si="14"/>
        <v>-0.010914922763663197</v>
      </c>
      <c r="X27" s="60">
        <f t="shared" si="14"/>
        <v>-0.1619505278442721</v>
      </c>
      <c r="Y27" s="60">
        <f t="shared" si="14"/>
        <v>-0.011971173987164923</v>
      </c>
      <c r="Z27" s="60">
        <f t="shared" si="14"/>
        <v>-0.000444374437996272</v>
      </c>
      <c r="AA27" s="60">
        <f t="shared" si="14"/>
        <v>-0.0035057295923467367</v>
      </c>
      <c r="AB27" s="60">
        <f t="shared" si="14"/>
        <v>-296.9563245705477</v>
      </c>
    </row>
    <row r="28" spans="1:28" ht="12.75">
      <c r="A28" s="12" t="s">
        <v>38</v>
      </c>
      <c r="B28" s="1">
        <f>'DATOS MENSUALES'!E126</f>
        <v>0.2319214</v>
      </c>
      <c r="C28" s="1">
        <f>'DATOS MENSUALES'!E127</f>
        <v>1.073253</v>
      </c>
      <c r="D28" s="1">
        <f>'DATOS MENSUALES'!E128</f>
        <v>0.3466662</v>
      </c>
      <c r="E28" s="1">
        <f>'DATOS MENSUALES'!E129</f>
        <v>1.6759224</v>
      </c>
      <c r="F28" s="1">
        <f>'DATOS MENSUALES'!E130</f>
        <v>2.5099008</v>
      </c>
      <c r="G28" s="1">
        <f>'DATOS MENSUALES'!E131</f>
        <v>2.224516</v>
      </c>
      <c r="H28" s="1">
        <f>'DATOS MENSUALES'!E132</f>
        <v>0.2936045</v>
      </c>
      <c r="I28" s="1">
        <f>'DATOS MENSUALES'!E133</f>
        <v>1.038218</v>
      </c>
      <c r="J28" s="1">
        <f>'DATOS MENSUALES'!E134</f>
        <v>1.1018088</v>
      </c>
      <c r="K28" s="1">
        <f>'DATOS MENSUALES'!E135</f>
        <v>1.1339991</v>
      </c>
      <c r="L28" s="1">
        <f>'DATOS MENSUALES'!E136</f>
        <v>0.3867033</v>
      </c>
      <c r="M28" s="1">
        <f>'DATOS MENSUALES'!E137</f>
        <v>0.2467616</v>
      </c>
      <c r="N28" s="1">
        <f t="shared" si="11"/>
        <v>12.263275100000001</v>
      </c>
      <c r="O28" s="10"/>
      <c r="P28" s="60">
        <f t="shared" si="12"/>
        <v>-0.42124260857826606</v>
      </c>
      <c r="Q28" s="60">
        <f t="shared" si="13"/>
        <v>-1.0717211819369954E-05</v>
      </c>
      <c r="R28" s="60">
        <f t="shared" si="14"/>
        <v>-0.6816936960363258</v>
      </c>
      <c r="S28" s="60">
        <f t="shared" si="14"/>
        <v>0.12417602058092361</v>
      </c>
      <c r="T28" s="60">
        <f t="shared" si="14"/>
        <v>0.8905224647042229</v>
      </c>
      <c r="U28" s="60">
        <f t="shared" si="14"/>
        <v>0.1871415384610668</v>
      </c>
      <c r="V28" s="60">
        <f t="shared" si="14"/>
        <v>-1.6249009493132853</v>
      </c>
      <c r="W28" s="60">
        <f t="shared" si="14"/>
        <v>-0.11585140495501584</v>
      </c>
      <c r="X28" s="60">
        <f t="shared" si="14"/>
        <v>-0.005780826892832366</v>
      </c>
      <c r="Y28" s="60">
        <f t="shared" si="14"/>
        <v>0.009468511165776874</v>
      </c>
      <c r="Z28" s="60">
        <f t="shared" si="14"/>
        <v>-0.0008085020172099996</v>
      </c>
      <c r="AA28" s="60">
        <f t="shared" si="14"/>
        <v>-0.005546347105363231</v>
      </c>
      <c r="AB28" s="60">
        <f t="shared" si="14"/>
        <v>-3.511877364965773</v>
      </c>
    </row>
    <row r="29" spans="1:28" ht="12.75">
      <c r="A29" s="12" t="s">
        <v>39</v>
      </c>
      <c r="B29" s="1">
        <f>'DATOS MENSUALES'!E138</f>
        <v>0.2197845</v>
      </c>
      <c r="C29" s="1">
        <f>'DATOS MENSUALES'!E139</f>
        <v>0.9075878</v>
      </c>
      <c r="D29" s="1">
        <f>'DATOS MENSUALES'!E140</f>
        <v>0.7647068</v>
      </c>
      <c r="E29" s="1">
        <f>'DATOS MENSUALES'!E141</f>
        <v>0.297626</v>
      </c>
      <c r="F29" s="1">
        <f>'DATOS MENSUALES'!E142</f>
        <v>0.2904978</v>
      </c>
      <c r="G29" s="1">
        <f>'DATOS MENSUALES'!E143</f>
        <v>0.7332988</v>
      </c>
      <c r="H29" s="1">
        <f>'DATOS MENSUALES'!E144</f>
        <v>0.896896</v>
      </c>
      <c r="I29" s="1">
        <f>'DATOS MENSUALES'!E145</f>
        <v>0.5068562</v>
      </c>
      <c r="J29" s="1">
        <f>'DATOS MENSUALES'!E146</f>
        <v>0.8126095</v>
      </c>
      <c r="K29" s="1">
        <f>'DATOS MENSUALES'!E147</f>
        <v>1.2277265</v>
      </c>
      <c r="L29" s="1">
        <f>'DATOS MENSUALES'!E148</f>
        <v>0.0303952</v>
      </c>
      <c r="M29" s="1">
        <f>'DATOS MENSUALES'!E149</f>
        <v>0.276489</v>
      </c>
      <c r="N29" s="1">
        <f t="shared" si="11"/>
        <v>6.9644740999999994</v>
      </c>
      <c r="O29" s="10"/>
      <c r="P29" s="60">
        <f t="shared" si="12"/>
        <v>-0.44203621171764385</v>
      </c>
      <c r="Q29" s="60">
        <f t="shared" si="13"/>
        <v>-0.006614262262859449</v>
      </c>
      <c r="R29" s="60">
        <f t="shared" si="14"/>
        <v>-0.09864623303070998</v>
      </c>
      <c r="S29" s="60">
        <f t="shared" si="14"/>
        <v>-0.6800731422382519</v>
      </c>
      <c r="T29" s="60">
        <f t="shared" si="14"/>
        <v>-1.987613410517312</v>
      </c>
      <c r="U29" s="60">
        <f t="shared" si="14"/>
        <v>-0.7767219155280931</v>
      </c>
      <c r="V29" s="60">
        <f t="shared" si="14"/>
        <v>-0.1874949237849835</v>
      </c>
      <c r="W29" s="60">
        <f t="shared" si="14"/>
        <v>-1.0576331308486688</v>
      </c>
      <c r="X29" s="60">
        <f t="shared" si="14"/>
        <v>-0.10294494446037573</v>
      </c>
      <c r="Y29" s="60">
        <f t="shared" si="14"/>
        <v>0.028452045085272295</v>
      </c>
      <c r="Z29" s="60">
        <f t="shared" si="14"/>
        <v>-0.09080193481382276</v>
      </c>
      <c r="AA29" s="60">
        <f t="shared" si="14"/>
        <v>-0.003194998942476708</v>
      </c>
      <c r="AB29" s="60">
        <f t="shared" si="14"/>
        <v>-317.0486882489823</v>
      </c>
    </row>
    <row r="30" spans="1:28" ht="12.75">
      <c r="A30" s="12" t="s">
        <v>40</v>
      </c>
      <c r="B30" s="1">
        <f>'DATOS MENSUALES'!E150</f>
        <v>0.3277043</v>
      </c>
      <c r="C30" s="1">
        <f>'DATOS MENSUALES'!E151</f>
        <v>0.07062</v>
      </c>
      <c r="D30" s="1">
        <f>'DATOS MENSUALES'!E152</f>
        <v>1.1873508</v>
      </c>
      <c r="E30" s="1">
        <f>'DATOS MENSUALES'!E153</f>
        <v>0.097656</v>
      </c>
      <c r="F30" s="1">
        <f>'DATOS MENSUALES'!E154</f>
        <v>0.5510088</v>
      </c>
      <c r="G30" s="1">
        <f>'DATOS MENSUALES'!E155</f>
        <v>0.1554436</v>
      </c>
      <c r="H30" s="1">
        <f>'DATOS MENSUALES'!E156</f>
        <v>1.5554346</v>
      </c>
      <c r="I30" s="1">
        <f>'DATOS MENSUALES'!E157</f>
        <v>0.539806</v>
      </c>
      <c r="J30" s="1">
        <f>'DATOS MENSUALES'!E158</f>
        <v>1.0311256</v>
      </c>
      <c r="K30" s="1">
        <f>'DATOS MENSUALES'!E159</f>
        <v>0.5697987</v>
      </c>
      <c r="L30" s="1">
        <f>'DATOS MENSUALES'!E160</f>
        <v>0.3603348</v>
      </c>
      <c r="M30" s="1">
        <f>'DATOS MENSUALES'!E161</f>
        <v>0.2547552</v>
      </c>
      <c r="N30" s="1">
        <f t="shared" si="11"/>
        <v>6.701038400000001</v>
      </c>
      <c r="O30" s="10"/>
      <c r="P30" s="60">
        <f t="shared" si="12"/>
        <v>-0.2795237835164822</v>
      </c>
      <c r="Q30" s="60">
        <f t="shared" si="13"/>
        <v>-1.0758841152505083</v>
      </c>
      <c r="R30" s="60">
        <f t="shared" si="14"/>
        <v>-6.121337191269638E-05</v>
      </c>
      <c r="S30" s="60">
        <f t="shared" si="14"/>
        <v>-1.25749991953897</v>
      </c>
      <c r="T30" s="60">
        <f t="shared" si="14"/>
        <v>-0.9904415402053087</v>
      </c>
      <c r="U30" s="60">
        <f t="shared" si="14"/>
        <v>-3.3553300554020744</v>
      </c>
      <c r="V30" s="60">
        <f t="shared" si="14"/>
        <v>0.0006402062499069017</v>
      </c>
      <c r="W30" s="60">
        <f t="shared" si="14"/>
        <v>-0.9583040095310591</v>
      </c>
      <c r="X30" s="60">
        <f t="shared" si="14"/>
        <v>-0.015654114371249965</v>
      </c>
      <c r="Y30" s="60">
        <f t="shared" si="14"/>
        <v>-0.043853835436751816</v>
      </c>
      <c r="Z30" s="60">
        <f t="shared" si="14"/>
        <v>-0.001707688658035775</v>
      </c>
      <c r="AA30" s="60">
        <f t="shared" si="14"/>
        <v>-0.004828373143320293</v>
      </c>
      <c r="AB30" s="60">
        <f t="shared" si="14"/>
        <v>-355.23287731225724</v>
      </c>
    </row>
    <row r="31" spans="1:28" ht="12.75">
      <c r="A31" s="12" t="s">
        <v>41</v>
      </c>
      <c r="B31" s="1">
        <f>'DATOS MENSUALES'!E162</f>
        <v>2.0636775</v>
      </c>
      <c r="C31" s="1">
        <f>'DATOS MENSUALES'!E163</f>
        <v>0.5869071</v>
      </c>
      <c r="D31" s="1">
        <f>'DATOS MENSUALES'!E164</f>
        <v>1.2990034</v>
      </c>
      <c r="E31" s="1">
        <f>'DATOS MENSUALES'!E165</f>
        <v>0.2730975</v>
      </c>
      <c r="F31" s="1">
        <f>'DATOS MENSUALES'!E166</f>
        <v>0.725536</v>
      </c>
      <c r="G31" s="1">
        <f>'DATOS MENSUALES'!E167</f>
        <v>1.5799564</v>
      </c>
      <c r="H31" s="1">
        <f>'DATOS MENSUALES'!E168</f>
        <v>0.6809324</v>
      </c>
      <c r="I31" s="1">
        <f>'DATOS MENSUALES'!E169</f>
        <v>1.1325996</v>
      </c>
      <c r="J31" s="1">
        <f>'DATOS MENSUALES'!E170</f>
        <v>1.357023</v>
      </c>
      <c r="K31" s="1">
        <f>'DATOS MENSUALES'!E171</f>
        <v>0.6845967</v>
      </c>
      <c r="L31" s="1">
        <f>'DATOS MENSUALES'!E172</f>
        <v>0.3335298</v>
      </c>
      <c r="M31" s="1">
        <f>'DATOS MENSUALES'!E173</f>
        <v>0.073535</v>
      </c>
      <c r="N31" s="1">
        <f t="shared" si="11"/>
        <v>10.7903944</v>
      </c>
      <c r="O31" s="10"/>
      <c r="P31" s="60">
        <f t="shared" si="12"/>
        <v>1.2671836513078936</v>
      </c>
      <c r="Q31" s="60">
        <f t="shared" si="13"/>
        <v>-0.1314013643964538</v>
      </c>
      <c r="R31" s="60">
        <f t="shared" si="14"/>
        <v>0.00037702085571740204</v>
      </c>
      <c r="S31" s="60">
        <f t="shared" si="14"/>
        <v>-0.7385817640482597</v>
      </c>
      <c r="T31" s="60">
        <f t="shared" si="14"/>
        <v>-0.5559727965694552</v>
      </c>
      <c r="U31" s="60">
        <f t="shared" si="14"/>
        <v>-0.00038214278882071884</v>
      </c>
      <c r="V31" s="60">
        <f t="shared" si="14"/>
        <v>-0.4898919353556956</v>
      </c>
      <c r="W31" s="60">
        <f t="shared" si="14"/>
        <v>-0.060749421173949776</v>
      </c>
      <c r="X31" s="60">
        <f t="shared" si="14"/>
        <v>0.00043452431653550526</v>
      </c>
      <c r="Y31" s="60">
        <f t="shared" si="14"/>
        <v>-0.013455031460008184</v>
      </c>
      <c r="Z31" s="60">
        <f t="shared" si="14"/>
        <v>-0.0031334777329739723</v>
      </c>
      <c r="AA31" s="60">
        <f t="shared" si="14"/>
        <v>-0.04296269120503476</v>
      </c>
      <c r="AB31" s="60">
        <f t="shared" si="14"/>
        <v>-26.808503623576268</v>
      </c>
    </row>
    <row r="32" spans="1:28" ht="12.75">
      <c r="A32" s="12" t="s">
        <v>42</v>
      </c>
      <c r="B32" s="1">
        <f>'DATOS MENSUALES'!E174</f>
        <v>0.3798774</v>
      </c>
      <c r="C32" s="1">
        <f>'DATOS MENSUALES'!E175</f>
        <v>2.5146558</v>
      </c>
      <c r="D32" s="1">
        <f>'DATOS MENSUALES'!E176</f>
        <v>0.3215762</v>
      </c>
      <c r="E32" s="1">
        <f>'DATOS MENSUALES'!E177</f>
        <v>1.1167536</v>
      </c>
      <c r="F32" s="1">
        <f>'DATOS MENSUALES'!E178</f>
        <v>1.384845</v>
      </c>
      <c r="G32" s="1">
        <f>'DATOS MENSUALES'!E179</f>
        <v>0.4708176</v>
      </c>
      <c r="H32" s="1">
        <f>'DATOS MENSUALES'!E180</f>
        <v>1.2362808</v>
      </c>
      <c r="I32" s="1">
        <f>'DATOS MENSUALES'!E181</f>
        <v>0.9490848</v>
      </c>
      <c r="J32" s="1">
        <f>'DATOS MENSUALES'!E182</f>
        <v>0.692932</v>
      </c>
      <c r="K32" s="1">
        <f>'DATOS MENSUALES'!E183</f>
        <v>0.2516859</v>
      </c>
      <c r="L32" s="1">
        <f>'DATOS MENSUALES'!E184</f>
        <v>0.258509</v>
      </c>
      <c r="M32" s="1">
        <f>'DATOS MENSUALES'!E185</f>
        <v>0.0066065</v>
      </c>
      <c r="N32" s="1">
        <f t="shared" si="11"/>
        <v>9.583624600000002</v>
      </c>
      <c r="O32" s="10"/>
      <c r="P32" s="60">
        <f t="shared" si="12"/>
        <v>-0.2178076061235854</v>
      </c>
      <c r="Q32" s="60">
        <f t="shared" si="13"/>
        <v>2.8593894665106943</v>
      </c>
      <c r="R32" s="60">
        <f t="shared" si="14"/>
        <v>-0.7416733010025321</v>
      </c>
      <c r="S32" s="60">
        <f t="shared" si="14"/>
        <v>-0.00021892763916355815</v>
      </c>
      <c r="T32" s="60">
        <f t="shared" si="14"/>
        <v>-0.004328152330892553</v>
      </c>
      <c r="U32" s="60">
        <f t="shared" si="14"/>
        <v>-1.6501696774728885</v>
      </c>
      <c r="V32" s="60">
        <f t="shared" si="14"/>
        <v>-0.012643988560115598</v>
      </c>
      <c r="W32" s="60">
        <f t="shared" si="14"/>
        <v>-0.19172549245137754</v>
      </c>
      <c r="X32" s="60">
        <f t="shared" si="14"/>
        <v>-0.20365945272024377</v>
      </c>
      <c r="Y32" s="60">
        <f t="shared" si="14"/>
        <v>-0.3017826348011093</v>
      </c>
      <c r="Z32" s="60">
        <f t="shared" si="14"/>
        <v>-0.010845780308885927</v>
      </c>
      <c r="AA32" s="60">
        <f t="shared" si="14"/>
        <v>-0.07259884176062878</v>
      </c>
      <c r="AB32" s="60">
        <f t="shared" si="14"/>
        <v>-74.07003551308418</v>
      </c>
    </row>
    <row r="33" spans="1:28" ht="12.75">
      <c r="A33" s="12" t="s">
        <v>43</v>
      </c>
      <c r="B33" s="1">
        <f>'DATOS MENSUALES'!E186</f>
        <v>0.4745705</v>
      </c>
      <c r="C33" s="1">
        <f>'DATOS MENSUALES'!E187</f>
        <v>0.5140035</v>
      </c>
      <c r="D33" s="1">
        <f>'DATOS MENSUALES'!E188</f>
        <v>2.7894493</v>
      </c>
      <c r="E33" s="1">
        <f>'DATOS MENSUALES'!E189</f>
        <v>2.3790324</v>
      </c>
      <c r="F33" s="1">
        <f>'DATOS MENSUALES'!E190</f>
        <v>0.64389</v>
      </c>
      <c r="G33" s="1">
        <f>'DATOS MENSUALES'!E191</f>
        <v>4.5312445</v>
      </c>
      <c r="H33" s="1">
        <f>'DATOS MENSUALES'!E192</f>
        <v>2.6488462</v>
      </c>
      <c r="I33" s="1">
        <f>'DATOS MENSUALES'!E193</f>
        <v>2.0238462</v>
      </c>
      <c r="J33" s="1">
        <f>'DATOS MENSUALES'!E194</f>
        <v>1.4375092</v>
      </c>
      <c r="K33" s="1">
        <f>'DATOS MENSUALES'!E195</f>
        <v>1.2855318</v>
      </c>
      <c r="L33" s="1">
        <f>'DATOS MENSUALES'!E196</f>
        <v>0.8348236</v>
      </c>
      <c r="M33" s="1">
        <f>'DATOS MENSUALES'!E197</f>
        <v>0.6746136</v>
      </c>
      <c r="N33" s="1">
        <f t="shared" si="11"/>
        <v>20.2373608</v>
      </c>
      <c r="O33" s="10"/>
      <c r="P33" s="60">
        <f t="shared" si="12"/>
        <v>-0.13030530714073593</v>
      </c>
      <c r="Q33" s="60">
        <f t="shared" si="13"/>
        <v>-0.19642392613485773</v>
      </c>
      <c r="R33" s="60">
        <f t="shared" si="14"/>
        <v>3.8160720645380213</v>
      </c>
      <c r="S33" s="60">
        <f t="shared" si="14"/>
        <v>1.7366931487371395</v>
      </c>
      <c r="T33" s="60">
        <f t="shared" si="14"/>
        <v>-0.7385731327232236</v>
      </c>
      <c r="U33" s="60">
        <f t="shared" si="14"/>
        <v>23.85605170438375</v>
      </c>
      <c r="V33" s="60">
        <f t="shared" si="14"/>
        <v>1.6413543559028698</v>
      </c>
      <c r="W33" s="60">
        <f t="shared" si="14"/>
        <v>0.12360768124477867</v>
      </c>
      <c r="X33" s="60">
        <f t="shared" si="14"/>
        <v>0.0038131168953153965</v>
      </c>
      <c r="Y33" s="60">
        <f t="shared" si="14"/>
        <v>0.04786758244153443</v>
      </c>
      <c r="Z33" s="60">
        <f t="shared" si="14"/>
        <v>0.04472406525989253</v>
      </c>
      <c r="AA33" s="60">
        <f t="shared" si="14"/>
        <v>0.015783057535031394</v>
      </c>
      <c r="AB33" s="60">
        <f t="shared" si="14"/>
        <v>268.8451234779913</v>
      </c>
    </row>
    <row r="34" spans="1:28" ht="12.75">
      <c r="A34" s="12" t="s">
        <v>44</v>
      </c>
      <c r="B34" s="1">
        <f>'DATOS MENSUALES'!E198</f>
        <v>0.5346088</v>
      </c>
      <c r="C34" s="1">
        <f>'DATOS MENSUALES'!E199</f>
        <v>0.3487341</v>
      </c>
      <c r="D34" s="1">
        <f>'DATOS MENSUALES'!E200</f>
        <v>0.2901259</v>
      </c>
      <c r="E34" s="1">
        <f>'DATOS MENSUALES'!E201</f>
        <v>0.1124621</v>
      </c>
      <c r="F34" s="1">
        <f>'DATOS MENSUALES'!E202</f>
        <v>0.170436</v>
      </c>
      <c r="G34" s="1">
        <f>'DATOS MENSUALES'!E203</f>
        <v>0.4296998</v>
      </c>
      <c r="H34" s="1">
        <f>'DATOS MENSUALES'!E204</f>
        <v>0.1828181</v>
      </c>
      <c r="I34" s="1">
        <f>'DATOS MENSUALES'!E205</f>
        <v>0.2580305</v>
      </c>
      <c r="J34" s="1">
        <f>'DATOS MENSUALES'!E206</f>
        <v>0.672914</v>
      </c>
      <c r="K34" s="1">
        <f>'DATOS MENSUALES'!E207</f>
        <v>0.58071</v>
      </c>
      <c r="L34" s="1">
        <f>'DATOS MENSUALES'!E208</f>
        <v>0.368874</v>
      </c>
      <c r="M34" s="1">
        <f>'DATOS MENSUALES'!E209</f>
        <v>0.0242062</v>
      </c>
      <c r="N34" s="1">
        <f t="shared" si="11"/>
        <v>3.9736195</v>
      </c>
      <c r="O34" s="10"/>
      <c r="P34" s="60">
        <f t="shared" si="12"/>
        <v>-0.08927726120323036</v>
      </c>
      <c r="Q34" s="60">
        <f t="shared" si="13"/>
        <v>-0.4161073925447235</v>
      </c>
      <c r="R34" s="60">
        <f aca="true" t="shared" si="15" ref="R34:R50">(D34-D$6)^3</f>
        <v>-0.8216978375563045</v>
      </c>
      <c r="S34" s="60">
        <f aca="true" t="shared" si="16" ref="S34:S50">(E34-E$6)^3</f>
        <v>-1.206457697499589</v>
      </c>
      <c r="T34" s="60">
        <f aca="true" t="shared" si="17" ref="T34:T50">(F34-F$6)^3</f>
        <v>-2.6131115600216344</v>
      </c>
      <c r="U34" s="60">
        <f aca="true" t="shared" si="18" ref="U34:U50">(G34-G$6)^3</f>
        <v>-1.8284871804187148</v>
      </c>
      <c r="V34" s="60">
        <f aca="true" t="shared" si="19" ref="V34:V50">(H34-H$6)^3</f>
        <v>-2.1289150516469513</v>
      </c>
      <c r="W34" s="60">
        <f aca="true" t="shared" si="20" ref="W34:W50">(I34-I$6)^3</f>
        <v>-2.037173181606547</v>
      </c>
      <c r="X34" s="60">
        <f aca="true" t="shared" si="21" ref="X34:X50">(J34-J$6)^3</f>
        <v>-0.22516271384985087</v>
      </c>
      <c r="Y34" s="60">
        <f aca="true" t="shared" si="22" ref="Y34:Y50">(K34-K$6)^3</f>
        <v>-0.039907786314805425</v>
      </c>
      <c r="Z34" s="60">
        <f aca="true" t="shared" si="23" ref="Z34:Z50">(L34-L$6)^3</f>
        <v>-0.0013672161602784018</v>
      </c>
      <c r="AA34" s="60">
        <f aca="true" t="shared" si="24" ref="AA34:AA50">(M34-M$6)^3</f>
        <v>-0.06379250609743263</v>
      </c>
      <c r="AB34" s="60">
        <f aca="true" t="shared" si="25" ref="AB34:AB50">(N34-N$6)^3</f>
        <v>-943.9796024224391</v>
      </c>
    </row>
    <row r="35" spans="1:28" ht="12.75">
      <c r="A35" s="12" t="s">
        <v>45</v>
      </c>
      <c r="B35" s="1">
        <f>'DATOS MENSUALES'!E210</f>
        <v>0.1105084</v>
      </c>
      <c r="C35" s="1">
        <f>'DATOS MENSUALES'!E211</f>
        <v>0.1336902</v>
      </c>
      <c r="D35" s="1">
        <f>'DATOS MENSUALES'!E212</f>
        <v>0.1607129</v>
      </c>
      <c r="E35" s="1">
        <f>'DATOS MENSUALES'!E213</f>
        <v>0.4626526</v>
      </c>
      <c r="F35" s="1">
        <f>'DATOS MENSUALES'!E214</f>
        <v>0.69153</v>
      </c>
      <c r="G35" s="1">
        <f>'DATOS MENSUALES'!E215</f>
        <v>0.4877232</v>
      </c>
      <c r="H35" s="1">
        <f>'DATOS MENSUALES'!E216</f>
        <v>0.2495592</v>
      </c>
      <c r="I35" s="1">
        <f>'DATOS MENSUALES'!E217</f>
        <v>0.681793</v>
      </c>
      <c r="J35" s="1">
        <f>'DATOS MENSUALES'!E218</f>
        <v>1.6805488</v>
      </c>
      <c r="K35" s="1">
        <f>'DATOS MENSUALES'!E219</f>
        <v>0.644301</v>
      </c>
      <c r="L35" s="1">
        <f>'DATOS MENSUALES'!E220</f>
        <v>0.5822635</v>
      </c>
      <c r="M35" s="1">
        <f>'DATOS MENSUALES'!E221</f>
        <v>0.4522938</v>
      </c>
      <c r="N35" s="1">
        <f t="shared" si="11"/>
        <v>6.3375766</v>
      </c>
      <c r="O35" s="10"/>
      <c r="P35" s="60">
        <f t="shared" si="12"/>
        <v>-0.6608629412426688</v>
      </c>
      <c r="Q35" s="60">
        <f t="shared" si="13"/>
        <v>-0.8891958061785257</v>
      </c>
      <c r="R35" s="60">
        <f t="shared" si="15"/>
        <v>-1.2115215820193708</v>
      </c>
      <c r="S35" s="60">
        <f t="shared" si="16"/>
        <v>-0.3645618307367678</v>
      </c>
      <c r="T35" s="60">
        <f t="shared" si="17"/>
        <v>-0.627843084745145</v>
      </c>
      <c r="U35" s="60">
        <f t="shared" si="18"/>
        <v>-1.5803555939748821</v>
      </c>
      <c r="V35" s="60">
        <f t="shared" si="19"/>
        <v>-1.8144585880860777</v>
      </c>
      <c r="W35" s="60">
        <f t="shared" si="20"/>
        <v>-0.601033290975175</v>
      </c>
      <c r="X35" s="60">
        <f t="shared" si="21"/>
        <v>0.0636492920165506</v>
      </c>
      <c r="Y35" s="60">
        <f t="shared" si="22"/>
        <v>-0.021517701913266244</v>
      </c>
      <c r="Z35" s="60">
        <f t="shared" si="23"/>
        <v>0.001073764606857866</v>
      </c>
      <c r="AA35" s="60">
        <f t="shared" si="24"/>
        <v>2.3198740883762645E-05</v>
      </c>
      <c r="AB35" s="60">
        <f t="shared" si="25"/>
        <v>-412.7794708640109</v>
      </c>
    </row>
    <row r="36" spans="1:28" ht="12.75">
      <c r="A36" s="12" t="s">
        <v>46</v>
      </c>
      <c r="B36" s="1">
        <f>'DATOS MENSUALES'!E222</f>
        <v>0.2758128</v>
      </c>
      <c r="C36" s="1">
        <f>'DATOS MENSUALES'!E223</f>
        <v>0.143127</v>
      </c>
      <c r="D36" s="1">
        <f>'DATOS MENSUALES'!E224</f>
        <v>3.810321</v>
      </c>
      <c r="E36" s="1">
        <f>'DATOS MENSUALES'!E225</f>
        <v>0.085652</v>
      </c>
      <c r="F36" s="1">
        <f>'DATOS MENSUALES'!E226</f>
        <v>0.827232</v>
      </c>
      <c r="G36" s="1">
        <f>'DATOS MENSUALES'!E227</f>
        <v>1.2430648</v>
      </c>
      <c r="H36" s="1">
        <f>'DATOS MENSUALES'!E228</f>
        <v>1.2632064</v>
      </c>
      <c r="I36" s="1">
        <f>'DATOS MENSUALES'!E229</f>
        <v>1.3315317</v>
      </c>
      <c r="J36" s="1">
        <f>'DATOS MENSUALES'!E230</f>
        <v>1.4503658</v>
      </c>
      <c r="K36" s="1">
        <f>'DATOS MENSUALES'!E231</f>
        <v>0.3308232</v>
      </c>
      <c r="L36" s="1">
        <f>'DATOS MENSUALES'!E232</f>
        <v>0.0613963</v>
      </c>
      <c r="M36" s="1">
        <f>'DATOS MENSUALES'!E233</f>
        <v>0.2331108</v>
      </c>
      <c r="N36" s="1">
        <f t="shared" si="11"/>
        <v>11.0556438</v>
      </c>
      <c r="O36" s="10"/>
      <c r="P36" s="60">
        <f t="shared" si="12"/>
        <v>-0.35149770906241556</v>
      </c>
      <c r="Q36" s="60">
        <f t="shared" si="13"/>
        <v>-0.8632733982940035</v>
      </c>
      <c r="R36" s="60">
        <f t="shared" si="15"/>
        <v>17.244688142437774</v>
      </c>
      <c r="S36" s="60">
        <f t="shared" si="16"/>
        <v>-1.2999234555885357</v>
      </c>
      <c r="T36" s="60">
        <f t="shared" si="17"/>
        <v>-0.37415142962653736</v>
      </c>
      <c r="U36" s="60">
        <f t="shared" si="18"/>
        <v>-0.06864856097402118</v>
      </c>
      <c r="V36" s="60">
        <f t="shared" si="19"/>
        <v>-0.008747107486263396</v>
      </c>
      <c r="W36" s="60">
        <f t="shared" si="20"/>
        <v>-0.0073214843021536125</v>
      </c>
      <c r="X36" s="60">
        <f t="shared" si="21"/>
        <v>0.004834097408082852</v>
      </c>
      <c r="Y36" s="60">
        <f t="shared" si="22"/>
        <v>-0.2070743463070101</v>
      </c>
      <c r="Z36" s="60">
        <f t="shared" si="23"/>
        <v>-0.07327941850224394</v>
      </c>
      <c r="AA36" s="60">
        <f t="shared" si="24"/>
        <v>-0.006931015906310722</v>
      </c>
      <c r="AB36" s="60">
        <f t="shared" si="25"/>
        <v>-20.293725255062967</v>
      </c>
    </row>
    <row r="37" spans="1:28" ht="12.75">
      <c r="A37" s="12" t="s">
        <v>47</v>
      </c>
      <c r="B37" s="1">
        <f>'DATOS MENSUALES'!E234</f>
        <v>1.5980748</v>
      </c>
      <c r="C37" s="1">
        <f>'DATOS MENSUALES'!E235</f>
        <v>1.417773</v>
      </c>
      <c r="D37" s="1">
        <f>'DATOS MENSUALES'!E236</f>
        <v>4.7021623</v>
      </c>
      <c r="E37" s="1">
        <f>'DATOS MENSUALES'!E237</f>
        <v>1.1119779</v>
      </c>
      <c r="F37" s="1">
        <f>'DATOS MENSUALES'!E238</f>
        <v>3.8340032</v>
      </c>
      <c r="G37" s="1">
        <f>'DATOS MENSUALES'!E239</f>
        <v>4.4475884</v>
      </c>
      <c r="H37" s="1">
        <f>'DATOS MENSUALES'!E240</f>
        <v>2.2038681</v>
      </c>
      <c r="I37" s="1">
        <f>'DATOS MENSUALES'!E241</f>
        <v>2.117259</v>
      </c>
      <c r="J37" s="1">
        <f>'DATOS MENSUALES'!E242</f>
        <v>1.1597636</v>
      </c>
      <c r="K37" s="1">
        <f>'DATOS MENSUALES'!E243</f>
        <v>0.9083204</v>
      </c>
      <c r="L37" s="1">
        <f>'DATOS MENSUALES'!E244</f>
        <v>0.371581</v>
      </c>
      <c r="M37" s="1">
        <f>'DATOS MENSUALES'!E245</f>
        <v>0.5013233</v>
      </c>
      <c r="N37" s="1">
        <f t="shared" si="11"/>
        <v>24.373695</v>
      </c>
      <c r="O37" s="10"/>
      <c r="P37" s="60">
        <f t="shared" si="12"/>
        <v>0.2343468549342904</v>
      </c>
      <c r="Q37" s="60">
        <f t="shared" si="13"/>
        <v>0.03353341598867755</v>
      </c>
      <c r="R37" s="60">
        <f t="shared" si="15"/>
        <v>41.97731405379948</v>
      </c>
      <c r="S37" s="60">
        <f t="shared" si="16"/>
        <v>-0.0002752029047827916</v>
      </c>
      <c r="T37" s="60">
        <f t="shared" si="17"/>
        <v>11.949160509845626</v>
      </c>
      <c r="U37" s="60">
        <f t="shared" si="18"/>
        <v>21.8361226020468</v>
      </c>
      <c r="V37" s="60">
        <f t="shared" si="19"/>
        <v>0.39645006988500014</v>
      </c>
      <c r="W37" s="60">
        <f t="shared" si="20"/>
        <v>0.2070013326284373</v>
      </c>
      <c r="X37" s="60">
        <f t="shared" si="21"/>
        <v>-0.0017943743423771566</v>
      </c>
      <c r="Y37" s="60">
        <f t="shared" si="22"/>
        <v>-2.816232409286255E-06</v>
      </c>
      <c r="Z37" s="60">
        <f t="shared" si="23"/>
        <v>-0.0012695976444965298</v>
      </c>
      <c r="AA37" s="60">
        <f t="shared" si="24"/>
        <v>0.0004663831329065762</v>
      </c>
      <c r="AB37" s="60">
        <f t="shared" si="25"/>
        <v>1187.7862903075538</v>
      </c>
    </row>
    <row r="38" spans="1:28" ht="12.75">
      <c r="A38" s="12" t="s">
        <v>48</v>
      </c>
      <c r="B38" s="1">
        <f>'DATOS MENSUALES'!E246</f>
        <v>9.6687024</v>
      </c>
      <c r="C38" s="1">
        <f>'DATOS MENSUALES'!E247</f>
        <v>2.6107536</v>
      </c>
      <c r="D38" s="1">
        <f>'DATOS MENSUALES'!E248</f>
        <v>1.3960026</v>
      </c>
      <c r="E38" s="1">
        <f>'DATOS MENSUALES'!E249</f>
        <v>1.912086</v>
      </c>
      <c r="F38" s="1">
        <f>'DATOS MENSUALES'!E250</f>
        <v>2.599674</v>
      </c>
      <c r="G38" s="1">
        <f>'DATOS MENSUALES'!E251</f>
        <v>2.1851574</v>
      </c>
      <c r="H38" s="1">
        <f>'DATOS MENSUALES'!E252</f>
        <v>3.2951812</v>
      </c>
      <c r="I38" s="1">
        <f>'DATOS MENSUALES'!E253</f>
        <v>2.602236</v>
      </c>
      <c r="J38" s="1">
        <f>'DATOS MENSUALES'!E254</f>
        <v>0.8427153</v>
      </c>
      <c r="K38" s="1">
        <f>'DATOS MENSUALES'!E255</f>
        <v>0.695923</v>
      </c>
      <c r="L38" s="1">
        <f>'DATOS MENSUALES'!E256</f>
        <v>0.34409</v>
      </c>
      <c r="M38" s="1">
        <f>'DATOS MENSUALES'!E257</f>
        <v>1.0935969</v>
      </c>
      <c r="N38" s="1">
        <f t="shared" si="11"/>
        <v>29.2461184</v>
      </c>
      <c r="O38" s="10"/>
      <c r="P38" s="60">
        <f t="shared" si="12"/>
        <v>655.5908024104717</v>
      </c>
      <c r="Q38" s="60">
        <f t="shared" si="13"/>
        <v>3.480386269080813</v>
      </c>
      <c r="R38" s="60">
        <f t="shared" si="15"/>
        <v>0.004847486631938909</v>
      </c>
      <c r="S38" s="60">
        <f t="shared" si="16"/>
        <v>0.3971667372006734</v>
      </c>
      <c r="T38" s="60">
        <f t="shared" si="17"/>
        <v>1.1637930291613163</v>
      </c>
      <c r="U38" s="60">
        <f t="shared" si="18"/>
        <v>0.15110733456270414</v>
      </c>
      <c r="V38" s="60">
        <f t="shared" si="19"/>
        <v>6.087720251019507</v>
      </c>
      <c r="W38" s="60">
        <f t="shared" si="20"/>
        <v>1.2475963674360389</v>
      </c>
      <c r="X38" s="60">
        <f t="shared" si="21"/>
        <v>-0.08435354436570301</v>
      </c>
      <c r="Y38" s="60">
        <f t="shared" si="22"/>
        <v>-0.011622912086319244</v>
      </c>
      <c r="Z38" s="60">
        <f t="shared" si="23"/>
        <v>-0.002502868834893966</v>
      </c>
      <c r="AA38" s="60">
        <f t="shared" si="24"/>
        <v>0.3005252986822426</v>
      </c>
      <c r="AB38" s="60">
        <f t="shared" si="25"/>
        <v>3697.1512776070845</v>
      </c>
    </row>
    <row r="39" spans="1:28" ht="12.75">
      <c r="A39" s="12" t="s">
        <v>49</v>
      </c>
      <c r="B39" s="1">
        <f>'DATOS MENSUALES'!E258</f>
        <v>0.9393129</v>
      </c>
      <c r="C39" s="1">
        <f>'DATOS MENSUALES'!E259</f>
        <v>4.3043565</v>
      </c>
      <c r="D39" s="1">
        <f>'DATOS MENSUALES'!E260</f>
        <v>3.3666412</v>
      </c>
      <c r="E39" s="1">
        <f>'DATOS MENSUALES'!E261</f>
        <v>2.7647264</v>
      </c>
      <c r="F39" s="1">
        <f>'DATOS MENSUALES'!E262</f>
        <v>5.3715124</v>
      </c>
      <c r="G39" s="1">
        <f>'DATOS MENSUALES'!E263</f>
        <v>8.0166513</v>
      </c>
      <c r="H39" s="1">
        <f>'DATOS MENSUALES'!E264</f>
        <v>2.4677178</v>
      </c>
      <c r="I39" s="1">
        <f>'DATOS MENSUALES'!E265</f>
        <v>5.5474056</v>
      </c>
      <c r="J39" s="1">
        <f>'DATOS MENSUALES'!E266</f>
        <v>3.4205552</v>
      </c>
      <c r="K39" s="1">
        <f>'DATOS MENSUALES'!E267</f>
        <v>2.1469184</v>
      </c>
      <c r="L39" s="1">
        <f>'DATOS MENSUALES'!E268</f>
        <v>1.1374396</v>
      </c>
      <c r="M39" s="1">
        <f>'DATOS MENSUALES'!E269</f>
        <v>0.3373565</v>
      </c>
      <c r="N39" s="1">
        <f t="shared" si="11"/>
        <v>39.8205938</v>
      </c>
      <c r="O39" s="10"/>
      <c r="P39" s="60">
        <f t="shared" si="12"/>
        <v>-7.533089694588487E-05</v>
      </c>
      <c r="Q39" s="60">
        <f t="shared" si="13"/>
        <v>33.04698640360896</v>
      </c>
      <c r="R39" s="60">
        <f t="shared" si="15"/>
        <v>9.79868971258938</v>
      </c>
      <c r="S39" s="60">
        <f t="shared" si="16"/>
        <v>4.002282548511887</v>
      </c>
      <c r="T39" s="60">
        <f t="shared" si="17"/>
        <v>55.905098783696644</v>
      </c>
      <c r="U39" s="60">
        <f t="shared" si="18"/>
        <v>257.7606416664671</v>
      </c>
      <c r="V39" s="60">
        <f t="shared" si="19"/>
        <v>0.9954165523682182</v>
      </c>
      <c r="W39" s="60">
        <f t="shared" si="20"/>
        <v>65.04706872113267</v>
      </c>
      <c r="X39" s="60">
        <f t="shared" si="21"/>
        <v>9.790378776867428</v>
      </c>
      <c r="Y39" s="60">
        <f t="shared" si="22"/>
        <v>1.8359086328102434</v>
      </c>
      <c r="Z39" s="60">
        <f t="shared" si="23"/>
        <v>0.2843410058175324</v>
      </c>
      <c r="AA39" s="60">
        <f t="shared" si="24"/>
        <v>-0.0006453522795795793</v>
      </c>
      <c r="AB39" s="60">
        <f t="shared" si="25"/>
        <v>17651.77065137314</v>
      </c>
    </row>
    <row r="40" spans="1:28" ht="12.75">
      <c r="A40" s="12" t="s">
        <v>50</v>
      </c>
      <c r="B40" s="1">
        <f>'DATOS MENSUALES'!E270</f>
        <v>0.43387</v>
      </c>
      <c r="C40" s="1">
        <f>'DATOS MENSUALES'!E271</f>
        <v>0.849854</v>
      </c>
      <c r="D40" s="1">
        <f>'DATOS MENSUALES'!E272</f>
        <v>0.3966273</v>
      </c>
      <c r="E40" s="1">
        <f>'DATOS MENSUALES'!E273</f>
        <v>1.7639367</v>
      </c>
      <c r="F40" s="1">
        <f>'DATOS MENSUALES'!E274</f>
        <v>0.9444083</v>
      </c>
      <c r="G40" s="1">
        <f>'DATOS MENSUALES'!E275</f>
        <v>2.7390132</v>
      </c>
      <c r="H40" s="1">
        <f>'DATOS MENSUALES'!E276</f>
        <v>2.478692</v>
      </c>
      <c r="I40" s="1">
        <f>'DATOS MENSUALES'!E277</f>
        <v>1.332081</v>
      </c>
      <c r="J40" s="1">
        <f>'DATOS MENSUALES'!E278</f>
        <v>2.981227</v>
      </c>
      <c r="K40" s="1">
        <f>'DATOS MENSUALES'!E279</f>
        <v>1.666161</v>
      </c>
      <c r="L40" s="1">
        <f>'DATOS MENSUALES'!E280</f>
        <v>0.7762386</v>
      </c>
      <c r="M40" s="1">
        <f>'DATOS MENSUALES'!E281</f>
        <v>0.3536475</v>
      </c>
      <c r="N40" s="1">
        <f t="shared" si="11"/>
        <v>16.715756600000002</v>
      </c>
      <c r="O40" s="10"/>
      <c r="P40" s="60">
        <f t="shared" si="12"/>
        <v>-0.16427528489727017</v>
      </c>
      <c r="Q40" s="60">
        <f t="shared" si="13"/>
        <v>-0.014786686608896205</v>
      </c>
      <c r="R40" s="60">
        <f t="shared" si="15"/>
        <v>-0.5720646371794299</v>
      </c>
      <c r="S40" s="60">
        <f t="shared" si="16"/>
        <v>0.20217232964353402</v>
      </c>
      <c r="T40" s="60">
        <f t="shared" si="17"/>
        <v>-0.21969737034519207</v>
      </c>
      <c r="U40" s="60">
        <f t="shared" si="18"/>
        <v>1.2825562324896447</v>
      </c>
      <c r="V40" s="60">
        <f t="shared" si="19"/>
        <v>1.0286005440299273</v>
      </c>
      <c r="W40" s="60">
        <f t="shared" si="20"/>
        <v>-0.00725952576658663</v>
      </c>
      <c r="X40" s="60">
        <f t="shared" si="21"/>
        <v>4.912533739523407</v>
      </c>
      <c r="Y40" s="60">
        <f t="shared" si="22"/>
        <v>0.4113640276701368</v>
      </c>
      <c r="Z40" s="60">
        <f t="shared" si="23"/>
        <v>0.026033246128104353</v>
      </c>
      <c r="AA40" s="60">
        <f t="shared" si="24"/>
        <v>-0.0003448548430184192</v>
      </c>
      <c r="AB40" s="60">
        <f t="shared" si="25"/>
        <v>25.217463252770777</v>
      </c>
    </row>
    <row r="41" spans="1:28" ht="12.75">
      <c r="A41" s="12" t="s">
        <v>51</v>
      </c>
      <c r="B41" s="1">
        <f>'DATOS MENSUALES'!E282</f>
        <v>0.389804</v>
      </c>
      <c r="C41" s="1">
        <f>'DATOS MENSUALES'!E283</f>
        <v>3.1024576</v>
      </c>
      <c r="D41" s="1">
        <f>'DATOS MENSUALES'!E284</f>
        <v>0.9270656</v>
      </c>
      <c r="E41" s="1">
        <f>'DATOS MENSUALES'!E285</f>
        <v>0.5065403</v>
      </c>
      <c r="F41" s="1">
        <f>'DATOS MENSUALES'!E286</f>
        <v>2.8473159</v>
      </c>
      <c r="G41" s="1">
        <f>'DATOS MENSUALES'!E287</f>
        <v>1.6227792</v>
      </c>
      <c r="H41" s="1">
        <f>'DATOS MENSUALES'!E288</f>
        <v>1.8078415</v>
      </c>
      <c r="I41" s="1">
        <f>'DATOS MENSUALES'!E289</f>
        <v>1.7663238</v>
      </c>
      <c r="J41" s="1">
        <f>'DATOS MENSUALES'!E290</f>
        <v>1.4141192</v>
      </c>
      <c r="K41" s="1">
        <f>'DATOS MENSUALES'!E291</f>
        <v>0.9180415</v>
      </c>
      <c r="L41" s="1">
        <f>'DATOS MENSUALES'!E292</f>
        <v>0.0954525</v>
      </c>
      <c r="M41" s="1">
        <f>'DATOS MENSUALES'!E293</f>
        <v>0.373248</v>
      </c>
      <c r="N41" s="1">
        <f t="shared" si="11"/>
        <v>15.770989100000001</v>
      </c>
      <c r="O41" s="10"/>
      <c r="P41" s="60">
        <f t="shared" si="12"/>
        <v>-0.2072040325120119</v>
      </c>
      <c r="Q41" s="60">
        <f t="shared" si="13"/>
        <v>8.08619214198679</v>
      </c>
      <c r="R41" s="60">
        <f t="shared" si="15"/>
        <v>-0.02691800763719026</v>
      </c>
      <c r="S41" s="60">
        <f t="shared" si="16"/>
        <v>-0.30141414376715575</v>
      </c>
      <c r="T41" s="60">
        <f t="shared" si="17"/>
        <v>2.194483499024695</v>
      </c>
      <c r="U41" s="60">
        <f t="shared" si="18"/>
        <v>-2.6316418740973625E-05</v>
      </c>
      <c r="V41" s="60">
        <f t="shared" si="19"/>
        <v>0.03881825593706834</v>
      </c>
      <c r="W41" s="60">
        <f t="shared" si="20"/>
        <v>0.013930412447842946</v>
      </c>
      <c r="X41" s="60">
        <f t="shared" si="21"/>
        <v>0.0023440728310100425</v>
      </c>
      <c r="Y41" s="60">
        <f t="shared" si="22"/>
        <v>-8.522360613669667E-08</v>
      </c>
      <c r="Z41" s="60">
        <f t="shared" si="23"/>
        <v>-0.05680479084716664</v>
      </c>
      <c r="AA41" s="60">
        <f t="shared" si="24"/>
        <v>-0.00012898245793837746</v>
      </c>
      <c r="AB41" s="60">
        <f t="shared" si="25"/>
        <v>7.853353200849199</v>
      </c>
    </row>
    <row r="42" spans="1:28" ht="12.75">
      <c r="A42" s="12" t="s">
        <v>52</v>
      </c>
      <c r="B42" s="1">
        <f>'DATOS MENSUALES'!E294</f>
        <v>0.9830678</v>
      </c>
      <c r="C42" s="1">
        <f>'DATOS MENSUALES'!E295</f>
        <v>0.4870296</v>
      </c>
      <c r="D42" s="1">
        <f>'DATOS MENSUALES'!E296</f>
        <v>0.1936752</v>
      </c>
      <c r="E42" s="1">
        <f>'DATOS MENSUALES'!E297</f>
        <v>0.4801412</v>
      </c>
      <c r="F42" s="1">
        <f>'DATOS MENSUALES'!E298</f>
        <v>0.372708</v>
      </c>
      <c r="G42" s="1">
        <f>'DATOS MENSUALES'!E299</f>
        <v>3.4484305</v>
      </c>
      <c r="H42" s="1">
        <f>'DATOS MENSUALES'!E300</f>
        <v>2.2927353</v>
      </c>
      <c r="I42" s="1">
        <f>'DATOS MENSUALES'!E301</f>
        <v>2.4202332</v>
      </c>
      <c r="J42" s="1">
        <f>'DATOS MENSUALES'!E302</f>
        <v>1.4502856</v>
      </c>
      <c r="K42" s="1">
        <f>'DATOS MENSUALES'!E303</f>
        <v>0.8086186</v>
      </c>
      <c r="L42" s="1">
        <f>'DATOS MENSUALES'!E304</f>
        <v>0.1599664</v>
      </c>
      <c r="M42" s="1">
        <f>'DATOS MENSUALES'!E305</f>
        <v>1.867455</v>
      </c>
      <c r="N42" s="1">
        <f t="shared" si="11"/>
        <v>14.964346399999998</v>
      </c>
      <c r="O42" s="10"/>
      <c r="P42" s="60">
        <f t="shared" si="12"/>
        <v>3.521089269884836E-09</v>
      </c>
      <c r="Q42" s="60">
        <f t="shared" si="13"/>
        <v>-0.22505634244534928</v>
      </c>
      <c r="R42" s="60">
        <f t="shared" si="15"/>
        <v>-1.102579602966731</v>
      </c>
      <c r="S42" s="60">
        <f t="shared" si="16"/>
        <v>-0.3384373076207771</v>
      </c>
      <c r="T42" s="60">
        <f t="shared" si="17"/>
        <v>-1.6226669946418402</v>
      </c>
      <c r="U42" s="60">
        <f t="shared" si="18"/>
        <v>5.792303005209525</v>
      </c>
      <c r="V42" s="60">
        <f t="shared" si="19"/>
        <v>0.5584326300627841</v>
      </c>
      <c r="W42" s="60">
        <f t="shared" si="20"/>
        <v>0.7157732539071572</v>
      </c>
      <c r="X42" s="60">
        <f t="shared" si="21"/>
        <v>0.004827221977872882</v>
      </c>
      <c r="Y42" s="60">
        <f t="shared" si="22"/>
        <v>-0.0014746764466307615</v>
      </c>
      <c r="Z42" s="60">
        <f t="shared" si="23"/>
        <v>-0.032736176940078805</v>
      </c>
      <c r="AA42" s="60">
        <f t="shared" si="24"/>
        <v>3.0089447696525493</v>
      </c>
      <c r="AB42" s="60">
        <f t="shared" si="25"/>
        <v>1.6474692191592155</v>
      </c>
    </row>
    <row r="43" spans="1:28" ht="12.75">
      <c r="A43" s="12" t="s">
        <v>53</v>
      </c>
      <c r="B43" s="1">
        <f>'DATOS MENSUALES'!E306</f>
        <v>3.1744933</v>
      </c>
      <c r="C43" s="1">
        <f>'DATOS MENSUALES'!E307</f>
        <v>4.4716955</v>
      </c>
      <c r="D43" s="1">
        <f>'DATOS MENSUALES'!E308</f>
        <v>1.963628</v>
      </c>
      <c r="E43" s="1">
        <f>'DATOS MENSUALES'!E309</f>
        <v>6.2908801</v>
      </c>
      <c r="F43" s="1">
        <f>'DATOS MENSUALES'!E310</f>
        <v>9.3098808</v>
      </c>
      <c r="G43" s="1">
        <f>'DATOS MENSUALES'!E311</f>
        <v>3.436849</v>
      </c>
      <c r="H43" s="1">
        <f>'DATOS MENSUALES'!E312</f>
        <v>7.6499535</v>
      </c>
      <c r="I43" s="1">
        <f>'DATOS MENSUALES'!E313</f>
        <v>3.92784</v>
      </c>
      <c r="J43" s="1">
        <f>'DATOS MENSUALES'!E314</f>
        <v>2.6766096</v>
      </c>
      <c r="K43" s="1">
        <f>'DATOS MENSUALES'!E315</f>
        <v>1.8432318</v>
      </c>
      <c r="L43" s="1">
        <f>'DATOS MENSUALES'!E316</f>
        <v>0.9186372</v>
      </c>
      <c r="M43" s="1">
        <f>'DATOS MENSUALES'!E317</f>
        <v>0.5538804</v>
      </c>
      <c r="N43" s="1">
        <f t="shared" si="11"/>
        <v>46.217579199999996</v>
      </c>
      <c r="O43" s="10"/>
      <c r="P43" s="60">
        <f t="shared" si="12"/>
        <v>10.545916065958664</v>
      </c>
      <c r="Q43" s="60">
        <f t="shared" si="13"/>
        <v>38.491046670471</v>
      </c>
      <c r="R43" s="60">
        <f t="shared" si="15"/>
        <v>0.40009786317786267</v>
      </c>
      <c r="S43" s="60">
        <f t="shared" si="16"/>
        <v>133.73517381236866</v>
      </c>
      <c r="T43" s="60">
        <f t="shared" si="17"/>
        <v>467.66233046441204</v>
      </c>
      <c r="U43" s="60">
        <f t="shared" si="18"/>
        <v>5.680963348240846</v>
      </c>
      <c r="V43" s="60">
        <f t="shared" si="19"/>
        <v>236.10988047847223</v>
      </c>
      <c r="W43" s="60">
        <f t="shared" si="20"/>
        <v>13.860846681555335</v>
      </c>
      <c r="X43" s="60">
        <f t="shared" si="21"/>
        <v>2.716625001580152</v>
      </c>
      <c r="Y43" s="60">
        <f t="shared" si="22"/>
        <v>0.7806947198309664</v>
      </c>
      <c r="Z43" s="60">
        <f t="shared" si="23"/>
        <v>0.0844741664465788</v>
      </c>
      <c r="AA43" s="60">
        <f t="shared" si="24"/>
        <v>0.002202426673272056</v>
      </c>
      <c r="AB43" s="60">
        <f t="shared" si="25"/>
        <v>34120.34005516271</v>
      </c>
    </row>
    <row r="44" spans="1:28" ht="12.75">
      <c r="A44" s="12" t="s">
        <v>54</v>
      </c>
      <c r="B44" s="1">
        <f>'DATOS MENSUALES'!E318</f>
        <v>5.0874916</v>
      </c>
      <c r="C44" s="1">
        <f>'DATOS MENSUALES'!E319</f>
        <v>3.1910991</v>
      </c>
      <c r="D44" s="1">
        <f>'DATOS MENSUALES'!E320</f>
        <v>1.1931777</v>
      </c>
      <c r="E44" s="1">
        <f>'DATOS MENSUALES'!E321</f>
        <v>1.75967</v>
      </c>
      <c r="F44" s="1">
        <f>'DATOS MENSUALES'!E322</f>
        <v>2.3721625</v>
      </c>
      <c r="G44" s="1">
        <f>'DATOS MENSUALES'!E323</f>
        <v>1.9718811</v>
      </c>
      <c r="H44" s="1">
        <f>'DATOS MENSUALES'!E324</f>
        <v>1.8859428</v>
      </c>
      <c r="I44" s="1">
        <f>'DATOS MENSUALES'!E325</f>
        <v>1.533314</v>
      </c>
      <c r="J44" s="1">
        <f>'DATOS MENSUALES'!E326</f>
        <v>1.657819</v>
      </c>
      <c r="K44" s="1">
        <f>'DATOS MENSUALES'!E327</f>
        <v>0.859215</v>
      </c>
      <c r="L44" s="1">
        <f>'DATOS MENSUALES'!E328</f>
        <v>0.2514864</v>
      </c>
      <c r="M44" s="1">
        <f>'DATOS MENSUALES'!E329</f>
        <v>0.343995</v>
      </c>
      <c r="N44" s="1">
        <f t="shared" si="11"/>
        <v>22.1072542</v>
      </c>
      <c r="O44" s="10"/>
      <c r="P44" s="60">
        <f t="shared" si="12"/>
        <v>69.22124825272826</v>
      </c>
      <c r="Q44" s="60">
        <f t="shared" si="13"/>
        <v>9.205525771394566</v>
      </c>
      <c r="R44" s="60">
        <f t="shared" si="15"/>
        <v>-3.787860975013832E-05</v>
      </c>
      <c r="S44" s="60">
        <f t="shared" si="16"/>
        <v>0.1977950918072289</v>
      </c>
      <c r="T44" s="60">
        <f t="shared" si="17"/>
        <v>0.5601895721290833</v>
      </c>
      <c r="U44" s="60">
        <f t="shared" si="18"/>
        <v>0.03257094214616267</v>
      </c>
      <c r="V44" s="60">
        <f t="shared" si="19"/>
        <v>0.07235263961831255</v>
      </c>
      <c r="W44" s="60">
        <f t="shared" si="20"/>
        <v>4.397457076166946E-07</v>
      </c>
      <c r="X44" s="60">
        <f t="shared" si="21"/>
        <v>0.053385976959086735</v>
      </c>
      <c r="Y44" s="60">
        <f t="shared" si="22"/>
        <v>-0.00025276182022264534</v>
      </c>
      <c r="Z44" s="60">
        <f t="shared" si="23"/>
        <v>-0.011911145500020598</v>
      </c>
      <c r="AA44" s="60">
        <f t="shared" si="24"/>
        <v>-0.0005077580672419601</v>
      </c>
      <c r="AB44" s="60">
        <f t="shared" si="25"/>
        <v>576.7550115850305</v>
      </c>
    </row>
    <row r="45" spans="1:28" ht="12.75">
      <c r="A45" s="12" t="s">
        <v>55</v>
      </c>
      <c r="B45" s="1">
        <f>'DATOS MENSUALES'!E330</f>
        <v>1.0810235</v>
      </c>
      <c r="C45" s="1">
        <f>'DATOS MENSUALES'!E331</f>
        <v>7.425243</v>
      </c>
      <c r="D45" s="1">
        <f>'DATOS MENSUALES'!E332</f>
        <v>1.3511603</v>
      </c>
      <c r="E45" s="1">
        <f>'DATOS MENSUALES'!E333</f>
        <v>0.9121399</v>
      </c>
      <c r="F45" s="1">
        <f>'DATOS MENSUALES'!E334</f>
        <v>1.4910588</v>
      </c>
      <c r="G45" s="1">
        <f>'DATOS MENSUALES'!E335</f>
        <v>1.8913968</v>
      </c>
      <c r="H45" s="1">
        <f>'DATOS MENSUALES'!E336</f>
        <v>2.2539072</v>
      </c>
      <c r="I45" s="1">
        <f>'DATOS MENSUALES'!E337</f>
        <v>2.0481883</v>
      </c>
      <c r="J45" s="1">
        <f>'DATOS MENSUALES'!E338</f>
        <v>1.7537088</v>
      </c>
      <c r="K45" s="1">
        <f>'DATOS MENSUALES'!E339</f>
        <v>0.8059173</v>
      </c>
      <c r="L45" s="1">
        <f>'DATOS MENSUALES'!E340</f>
        <v>0.135897</v>
      </c>
      <c r="M45" s="1">
        <f>'DATOS MENSUALES'!E341</f>
        <v>0.1765176</v>
      </c>
      <c r="N45" s="1">
        <f t="shared" si="11"/>
        <v>21.3261585</v>
      </c>
      <c r="O45" s="10"/>
      <c r="P45" s="60">
        <f t="shared" si="12"/>
        <v>0.0009843930401531214</v>
      </c>
      <c r="Q45" s="60">
        <f t="shared" si="13"/>
        <v>253.6292175281573</v>
      </c>
      <c r="R45" s="60">
        <f t="shared" si="15"/>
        <v>0.001925073656975009</v>
      </c>
      <c r="S45" s="60">
        <f t="shared" si="16"/>
        <v>-0.018585105226742567</v>
      </c>
      <c r="T45" s="60">
        <f t="shared" si="17"/>
        <v>-0.00018280210145777233</v>
      </c>
      <c r="U45" s="60">
        <f t="shared" si="18"/>
        <v>0.013630158124305217</v>
      </c>
      <c r="V45" s="60">
        <f t="shared" si="19"/>
        <v>0.4831069512001941</v>
      </c>
      <c r="W45" s="60">
        <f t="shared" si="20"/>
        <v>0.14262835349852135</v>
      </c>
      <c r="X45" s="60">
        <f t="shared" si="21"/>
        <v>0.10544037531134168</v>
      </c>
      <c r="Y45" s="60">
        <f t="shared" si="22"/>
        <v>-0.0015821804481630248</v>
      </c>
      <c r="Z45" s="60">
        <f t="shared" si="23"/>
        <v>-0.04069543532888568</v>
      </c>
      <c r="AA45" s="60">
        <f t="shared" si="24"/>
        <v>-0.015116099535758465</v>
      </c>
      <c r="AB45" s="60">
        <f t="shared" si="25"/>
        <v>429.15132165336837</v>
      </c>
    </row>
    <row r="46" spans="1:28" ht="12.75">
      <c r="A46" s="12" t="s">
        <v>56</v>
      </c>
      <c r="B46" s="1">
        <f>'DATOS MENSUALES'!E342</f>
        <v>0.3683693</v>
      </c>
      <c r="C46" s="1">
        <f>'DATOS MENSUALES'!E343</f>
        <v>0.7774515</v>
      </c>
      <c r="D46" s="1">
        <f>'DATOS MENSUALES'!E344</f>
        <v>4.481946</v>
      </c>
      <c r="E46" s="1">
        <f>'DATOS MENSUALES'!E345</f>
        <v>1.3397774</v>
      </c>
      <c r="F46" s="1">
        <f>'DATOS MENSUALES'!E346</f>
        <v>0.9959688</v>
      </c>
      <c r="G46" s="1">
        <f>'DATOS MENSUALES'!E347</f>
        <v>2.090745</v>
      </c>
      <c r="H46" s="1">
        <f>'DATOS MENSUALES'!E348</f>
        <v>2.2949586</v>
      </c>
      <c r="I46" s="1">
        <f>'DATOS MENSUALES'!E349</f>
        <v>2.7018453</v>
      </c>
      <c r="J46" s="1">
        <f>'DATOS MENSUALES'!E350</f>
        <v>2.5371764</v>
      </c>
      <c r="K46" s="1">
        <f>'DATOS MENSUALES'!E351</f>
        <v>1.9102792</v>
      </c>
      <c r="L46" s="1">
        <f>'DATOS MENSUALES'!E352</f>
        <v>1.019567</v>
      </c>
      <c r="M46" s="1">
        <f>'DATOS MENSUALES'!E353</f>
        <v>1.8477674</v>
      </c>
      <c r="N46" s="1">
        <f t="shared" si="11"/>
        <v>22.3658519</v>
      </c>
      <c r="O46" s="10"/>
      <c r="P46" s="60">
        <f t="shared" si="12"/>
        <v>-0.23054617082455867</v>
      </c>
      <c r="Q46" s="60">
        <f t="shared" si="13"/>
        <v>-0.032111663863875935</v>
      </c>
      <c r="R46" s="60">
        <f t="shared" si="15"/>
        <v>34.49266734506783</v>
      </c>
      <c r="S46" s="60">
        <f t="shared" si="16"/>
        <v>0.004311163718877817</v>
      </c>
      <c r="T46" s="60">
        <f t="shared" si="17"/>
        <v>-0.16805371876103006</v>
      </c>
      <c r="U46" s="60">
        <f t="shared" si="18"/>
        <v>0.0841550125581411</v>
      </c>
      <c r="V46" s="60">
        <f t="shared" si="19"/>
        <v>0.5629679213642875</v>
      </c>
      <c r="W46" s="60">
        <f t="shared" si="20"/>
        <v>1.6269430139787648</v>
      </c>
      <c r="X46" s="60">
        <f t="shared" si="21"/>
        <v>1.9808912659949902</v>
      </c>
      <c r="Y46" s="60">
        <f t="shared" si="22"/>
        <v>0.9639530695568366</v>
      </c>
      <c r="Z46" s="60">
        <f t="shared" si="23"/>
        <v>0.15720539706434122</v>
      </c>
      <c r="AA46" s="60">
        <f t="shared" si="24"/>
        <v>2.887516201587796</v>
      </c>
      <c r="AB46" s="60">
        <f t="shared" si="25"/>
        <v>632.1957556563879</v>
      </c>
    </row>
    <row r="47" spans="1:28" ht="12.75">
      <c r="A47" s="12" t="s">
        <v>57</v>
      </c>
      <c r="B47" s="1">
        <f>'DATOS MENSUALES'!E354</f>
        <v>1.0600325</v>
      </c>
      <c r="C47" s="1">
        <f>'DATOS MENSUALES'!E355</f>
        <v>1.3376059</v>
      </c>
      <c r="D47" s="1">
        <f>'DATOS MENSUALES'!E356</f>
        <v>0.1840644</v>
      </c>
      <c r="E47" s="1">
        <f>'DATOS MENSUALES'!E357</f>
        <v>5.8393764</v>
      </c>
      <c r="F47" s="1">
        <f>'DATOS MENSUALES'!E358</f>
        <v>2.556477</v>
      </c>
      <c r="G47" s="1">
        <f>'DATOS MENSUALES'!E359</f>
        <v>2.1875175</v>
      </c>
      <c r="H47" s="1">
        <f>'DATOS MENSUALES'!E360</f>
        <v>1.3991406</v>
      </c>
      <c r="I47" s="1">
        <f>'DATOS MENSUALES'!E361</f>
        <v>1.2710141</v>
      </c>
      <c r="J47" s="1">
        <f>'DATOS MENSUALES'!E362</f>
        <v>1.0078315</v>
      </c>
      <c r="K47" s="1">
        <f>'DATOS MENSUALES'!E363</f>
        <v>0.6610568</v>
      </c>
      <c r="L47" s="1">
        <f>'DATOS MENSUALES'!E364</f>
        <v>0.1362414</v>
      </c>
      <c r="M47" s="1">
        <f>'DATOS MENSUALES'!E365</f>
        <v>0.2063375</v>
      </c>
      <c r="N47" s="1">
        <f t="shared" si="11"/>
        <v>17.8466956</v>
      </c>
      <c r="O47" s="10"/>
      <c r="P47" s="60">
        <f t="shared" si="12"/>
        <v>0.0004834785566615284</v>
      </c>
      <c r="Q47" s="60">
        <f t="shared" si="13"/>
        <v>0.0142262008700608</v>
      </c>
      <c r="R47" s="60">
        <f t="shared" si="15"/>
        <v>-1.1336386461927601</v>
      </c>
      <c r="S47" s="60">
        <f t="shared" si="16"/>
        <v>101.34805978413532</v>
      </c>
      <c r="T47" s="60">
        <f t="shared" si="17"/>
        <v>1.0262195515136183</v>
      </c>
      <c r="U47" s="60">
        <f t="shared" si="18"/>
        <v>0.1531249185754922</v>
      </c>
      <c r="V47" s="60">
        <f t="shared" si="19"/>
        <v>-0.00034458055564620926</v>
      </c>
      <c r="W47" s="60">
        <f t="shared" si="20"/>
        <v>-0.016522037898828505</v>
      </c>
      <c r="X47" s="60">
        <f t="shared" si="21"/>
        <v>-0.020447035643237767</v>
      </c>
      <c r="Y47" s="60">
        <f t="shared" si="22"/>
        <v>-0.017858455132236866</v>
      </c>
      <c r="Z47" s="60">
        <f t="shared" si="23"/>
        <v>-0.04057331725438634</v>
      </c>
      <c r="AA47" s="60">
        <f t="shared" si="24"/>
        <v>-0.010280022585420925</v>
      </c>
      <c r="AB47" s="60">
        <f t="shared" si="25"/>
        <v>67.0922092896072</v>
      </c>
    </row>
    <row r="48" spans="1:28" ht="12.75">
      <c r="A48" s="12" t="s">
        <v>58</v>
      </c>
      <c r="B48" s="1">
        <f>'DATOS MENSUALES'!E366</f>
        <v>0.1379508</v>
      </c>
      <c r="C48" s="1">
        <f>'DATOS MENSUALES'!E367</f>
        <v>1.8966272</v>
      </c>
      <c r="D48" s="1">
        <f>'DATOS MENSUALES'!E368</f>
        <v>0.5531346</v>
      </c>
      <c r="E48" s="1">
        <f>'DATOS MENSUALES'!E369</f>
        <v>0.8470806</v>
      </c>
      <c r="F48" s="1">
        <f>'DATOS MENSUALES'!E370</f>
        <v>0.7445568</v>
      </c>
      <c r="G48" s="1">
        <f>'DATOS MENSUALES'!E371</f>
        <v>0.7402003</v>
      </c>
      <c r="H48" s="1">
        <f>'DATOS MENSUALES'!E372</f>
        <v>0.2830519</v>
      </c>
      <c r="I48" s="1">
        <f>'DATOS MENSUALES'!E373</f>
        <v>1.5938277</v>
      </c>
      <c r="J48" s="1">
        <f>'DATOS MENSUALES'!E374</f>
        <v>0.9493632</v>
      </c>
      <c r="K48" s="1">
        <f>'DATOS MENSUALES'!E375</f>
        <v>2.0105081</v>
      </c>
      <c r="L48" s="1">
        <f>'DATOS MENSUALES'!E376</f>
        <v>0.9441824</v>
      </c>
      <c r="M48" s="1">
        <f>'DATOS MENSUALES'!E377</f>
        <v>0.4975135</v>
      </c>
      <c r="N48" s="1">
        <f t="shared" si="11"/>
        <v>11.1979971</v>
      </c>
      <c r="O48" s="10"/>
      <c r="P48" s="60">
        <f t="shared" si="12"/>
        <v>-0.6003479246066743</v>
      </c>
      <c r="Q48" s="60">
        <f t="shared" si="13"/>
        <v>0.5145513680667139</v>
      </c>
      <c r="R48" s="60">
        <f t="shared" si="15"/>
        <v>-0.3056739931116095</v>
      </c>
      <c r="S48" s="60">
        <f t="shared" si="16"/>
        <v>-0.035918336286903364</v>
      </c>
      <c r="T48" s="60">
        <f t="shared" si="17"/>
        <v>-0.5182763031271859</v>
      </c>
      <c r="U48" s="60">
        <f t="shared" si="18"/>
        <v>-0.7593581581145542</v>
      </c>
      <c r="V48" s="60">
        <f t="shared" si="19"/>
        <v>-1.6690503077817374</v>
      </c>
      <c r="W48" s="60">
        <f t="shared" si="20"/>
        <v>0.00031607367853253473</v>
      </c>
      <c r="X48" s="60">
        <f t="shared" si="21"/>
        <v>-0.036567120879238295</v>
      </c>
      <c r="Y48" s="60">
        <f t="shared" si="22"/>
        <v>1.2881475769396948</v>
      </c>
      <c r="Z48" s="60">
        <f t="shared" si="23"/>
        <v>0.10010392770158527</v>
      </c>
      <c r="AA48" s="60">
        <f t="shared" si="24"/>
        <v>0.0004009684758300157</v>
      </c>
      <c r="AB48" s="60">
        <f t="shared" si="25"/>
        <v>-17.27932586255719</v>
      </c>
    </row>
    <row r="49" spans="1:28" ht="12.75">
      <c r="A49" s="12" t="s">
        <v>59</v>
      </c>
      <c r="B49" s="1">
        <f>'DATOS MENSUALES'!E378</f>
        <v>0.4647468</v>
      </c>
      <c r="C49" s="1">
        <f>'DATOS MENSUALES'!E379</f>
        <v>0.590121</v>
      </c>
      <c r="D49" s="1">
        <f>'DATOS MENSUALES'!E380</f>
        <v>0.950199</v>
      </c>
      <c r="E49" s="1">
        <f>'DATOS MENSUALES'!E381</f>
        <v>0.4875962</v>
      </c>
      <c r="F49" s="1">
        <f>'DATOS MENSUALES'!E382</f>
        <v>2.7755245</v>
      </c>
      <c r="G49" s="1">
        <f>'DATOS MENSUALES'!E383</f>
        <v>3.8515318</v>
      </c>
      <c r="H49" s="1">
        <f>'DATOS MENSUALES'!E384</f>
        <v>1.1281936</v>
      </c>
      <c r="I49" s="1">
        <f>'DATOS MENSUALES'!E385</f>
        <v>0.5589348</v>
      </c>
      <c r="J49" s="1">
        <f>'DATOS MENSUALES'!E386</f>
        <v>1.020957</v>
      </c>
      <c r="K49" s="1">
        <f>'DATOS MENSUALES'!E387</f>
        <v>0.4271784</v>
      </c>
      <c r="L49" s="1">
        <f>'DATOS MENSUALES'!E388</f>
        <v>0.388663</v>
      </c>
      <c r="M49" s="1">
        <f>'DATOS MENSUALES'!E389</f>
        <v>0.6308114</v>
      </c>
      <c r="N49" s="1">
        <f t="shared" si="11"/>
        <v>13.274457499999999</v>
      </c>
      <c r="O49" s="10"/>
      <c r="P49" s="60">
        <f t="shared" si="12"/>
        <v>-0.13802783090790624</v>
      </c>
      <c r="Q49" s="60">
        <f t="shared" si="13"/>
        <v>-0.12892505350317607</v>
      </c>
      <c r="R49" s="60">
        <f t="shared" si="15"/>
        <v>-0.021153411932750433</v>
      </c>
      <c r="S49" s="60">
        <f t="shared" si="16"/>
        <v>-0.32769163731921613</v>
      </c>
      <c r="T49" s="60">
        <f t="shared" si="17"/>
        <v>1.8505020265648815</v>
      </c>
      <c r="U49" s="60">
        <f t="shared" si="18"/>
        <v>10.633601862560317</v>
      </c>
      <c r="V49" s="60">
        <f t="shared" si="19"/>
        <v>-0.0396707857539473</v>
      </c>
      <c r="W49" s="60">
        <f t="shared" si="20"/>
        <v>-0.9035993535254632</v>
      </c>
      <c r="X49" s="60">
        <f t="shared" si="21"/>
        <v>-0.017641744449671724</v>
      </c>
      <c r="Y49" s="60">
        <f t="shared" si="22"/>
        <v>-0.12148137776591302</v>
      </c>
      <c r="Z49" s="60">
        <f t="shared" si="23"/>
        <v>-0.0007585449326450293</v>
      </c>
      <c r="AA49" s="60">
        <f t="shared" si="24"/>
        <v>0.008874621863391228</v>
      </c>
      <c r="AB49" s="60">
        <f t="shared" si="25"/>
        <v>-0.131738283571021</v>
      </c>
    </row>
    <row r="50" spans="1:28" ht="12.75">
      <c r="A50" s="12" t="s">
        <v>60</v>
      </c>
      <c r="B50" s="1">
        <f>'DATOS MENSUALES'!E390</f>
        <v>0.7418472</v>
      </c>
      <c r="C50" s="1">
        <f>'DATOS MENSUALES'!E391</f>
        <v>1.2104346</v>
      </c>
      <c r="D50" s="1">
        <f>'DATOS MENSUALES'!E392</f>
        <v>1.0136126</v>
      </c>
      <c r="E50" s="1">
        <f>'DATOS MENSUALES'!E393</f>
        <v>3.4802744</v>
      </c>
      <c r="F50" s="1">
        <f>'DATOS MENSUALES'!E394</f>
        <v>2.6979774</v>
      </c>
      <c r="G50" s="1">
        <f>'DATOS MENSUALES'!E395</f>
        <v>1.7407143</v>
      </c>
      <c r="H50" s="1">
        <f>'DATOS MENSUALES'!E396</f>
        <v>0.8267666</v>
      </c>
      <c r="I50" s="1">
        <f>'DATOS MENSUALES'!E397</f>
        <v>1.4168674</v>
      </c>
      <c r="J50" s="1">
        <f>'DATOS MENSUALES'!E398</f>
        <v>2.1394408</v>
      </c>
      <c r="K50" s="1">
        <f>'DATOS MENSUALES'!E399</f>
        <v>1.726686</v>
      </c>
      <c r="L50" s="1">
        <f>'DATOS MENSUALES'!E400</f>
        <v>0.8702816</v>
      </c>
      <c r="M50" s="1">
        <f>'DATOS MENSUALES'!E401</f>
        <v>0.29856</v>
      </c>
      <c r="N50" s="1">
        <f aca="true" t="shared" si="26" ref="N50:N81">SUM(B50:M50)</f>
        <v>18.1634629</v>
      </c>
      <c r="O50" s="10"/>
      <c r="P50" s="60">
        <f aca="true" t="shared" si="27" ref="P50:P83">(B50-B$6)^3</f>
        <v>-0.01377209758650134</v>
      </c>
      <c r="Q50" s="60">
        <f aca="true" t="shared" si="28" ref="Q50:Q83">(C50-C$6)^3</f>
        <v>0.001526199093317984</v>
      </c>
      <c r="R50" s="60">
        <f t="shared" si="15"/>
        <v>-0.009683893404371856</v>
      </c>
      <c r="S50" s="60">
        <f t="shared" si="16"/>
        <v>12.218665341814141</v>
      </c>
      <c r="T50" s="60">
        <f t="shared" si="17"/>
        <v>1.5215295690773514</v>
      </c>
      <c r="U50" s="60">
        <f t="shared" si="18"/>
        <v>0.0006859060108477572</v>
      </c>
      <c r="V50" s="60">
        <f t="shared" si="19"/>
        <v>-0.2652049272908663</v>
      </c>
      <c r="W50" s="60">
        <f t="shared" si="20"/>
        <v>-0.0012894112731902095</v>
      </c>
      <c r="X50" s="60">
        <f t="shared" si="21"/>
        <v>0.6319821801353219</v>
      </c>
      <c r="Y50" s="60">
        <f t="shared" si="22"/>
        <v>0.5201914313228498</v>
      </c>
      <c r="Z50" s="60">
        <f t="shared" si="23"/>
        <v>0.05951031480936861</v>
      </c>
      <c r="AA50" s="60">
        <f t="shared" si="24"/>
        <v>-0.0019631477063443916</v>
      </c>
      <c r="AB50" s="60">
        <f t="shared" si="25"/>
        <v>84.0379049383138</v>
      </c>
    </row>
    <row r="51" spans="1:28" ht="12.75">
      <c r="A51" s="12" t="s">
        <v>61</v>
      </c>
      <c r="B51" s="1">
        <f>'DATOS MENSUALES'!E402</f>
        <v>1.1654244</v>
      </c>
      <c r="C51" s="1">
        <f>'DATOS MENSUALES'!E403</f>
        <v>0.735042</v>
      </c>
      <c r="D51" s="1">
        <f>'DATOS MENSUALES'!E404</f>
        <v>1.183719</v>
      </c>
      <c r="E51" s="1">
        <f>'DATOS MENSUALES'!E405</f>
        <v>1.0043088</v>
      </c>
      <c r="F51" s="1">
        <f>'DATOS MENSUALES'!E406</f>
        <v>0.7661278</v>
      </c>
      <c r="G51" s="1">
        <f>'DATOS MENSUALES'!E407</f>
        <v>2.3313494</v>
      </c>
      <c r="H51" s="1">
        <f>'DATOS MENSUALES'!E408</f>
        <v>1.200156</v>
      </c>
      <c r="I51" s="1">
        <f>'DATOS MENSUALES'!E409</f>
        <v>0.705357</v>
      </c>
      <c r="J51" s="1">
        <f>'DATOS MENSUALES'!E410</f>
        <v>1.6912112</v>
      </c>
      <c r="K51" s="1">
        <f>'DATOS MENSUALES'!E411</f>
        <v>1.0560393</v>
      </c>
      <c r="L51" s="1">
        <f>'DATOS MENSUALES'!E412</f>
        <v>0.5969427</v>
      </c>
      <c r="M51" s="1">
        <f>'DATOS MENSUALES'!E413</f>
        <v>0.405324</v>
      </c>
      <c r="N51" s="1">
        <f t="shared" si="26"/>
        <v>12.841001599999998</v>
      </c>
      <c r="O51" s="10"/>
      <c r="P51" s="60">
        <f t="shared" si="27"/>
        <v>0.006217114616991243</v>
      </c>
      <c r="Q51" s="60">
        <f t="shared" si="28"/>
        <v>-0.04675660176267075</v>
      </c>
      <c r="R51" s="60">
        <f aca="true" t="shared" si="29" ref="R51:R83">(D51-D$6)^3</f>
        <v>-7.97436290146528E-05</v>
      </c>
      <c r="S51" s="60">
        <f aca="true" t="shared" si="30" ref="S51:S83">(E51-E$6)^3</f>
        <v>-0.005152139600434669</v>
      </c>
      <c r="T51" s="60">
        <f aca="true" t="shared" si="31" ref="T51:AB79">(F51-F$6)^3</f>
        <v>-0.4776334523233916</v>
      </c>
      <c r="U51" s="60">
        <f t="shared" si="31"/>
        <v>0.31280560889526815</v>
      </c>
      <c r="V51" s="60">
        <f t="shared" si="31"/>
        <v>-0.019485077922207186</v>
      </c>
      <c r="W51" s="60">
        <f t="shared" si="31"/>
        <v>-0.5520794910738616</v>
      </c>
      <c r="X51" s="60">
        <f t="shared" si="31"/>
        <v>0.06888591660778959</v>
      </c>
      <c r="Y51" s="60">
        <f t="shared" si="31"/>
        <v>0.002384466746956189</v>
      </c>
      <c r="Z51" s="60">
        <f t="shared" si="31"/>
        <v>0.0016048974915216572</v>
      </c>
      <c r="AA51" s="60">
        <f t="shared" si="31"/>
        <v>-6.279867572002244E-06</v>
      </c>
      <c r="AB51" s="60">
        <f t="shared" si="31"/>
        <v>-0.8366518384162723</v>
      </c>
    </row>
    <row r="52" spans="1:28" ht="12.75">
      <c r="A52" s="12" t="s">
        <v>62</v>
      </c>
      <c r="B52" s="1">
        <f>'DATOS MENSUALES'!E414</f>
        <v>0.3056022</v>
      </c>
      <c r="C52" s="1">
        <f>'DATOS MENSUALES'!E415</f>
        <v>0.717459</v>
      </c>
      <c r="D52" s="1">
        <f>'DATOS MENSUALES'!E416</f>
        <v>0.327135</v>
      </c>
      <c r="E52" s="1">
        <f>'DATOS MENSUALES'!E417</f>
        <v>0.1564326</v>
      </c>
      <c r="F52" s="1">
        <f>'DATOS MENSUALES'!E418</f>
        <v>0.16653</v>
      </c>
      <c r="G52" s="1">
        <f>'DATOS MENSUALES'!E419</f>
        <v>0.3263002</v>
      </c>
      <c r="H52" s="1">
        <f>'DATOS MENSUALES'!E420</f>
        <v>0.6760636</v>
      </c>
      <c r="I52" s="1">
        <f>'DATOS MENSUALES'!E421</f>
        <v>2.5001644</v>
      </c>
      <c r="J52" s="1">
        <f>'DATOS MENSUALES'!E422</f>
        <v>0.9882626</v>
      </c>
      <c r="K52" s="1">
        <f>'DATOS MENSUALES'!E423</f>
        <v>0.7350042</v>
      </c>
      <c r="L52" s="1">
        <f>'DATOS MENSUALES'!E424</f>
        <v>0.41856</v>
      </c>
      <c r="M52" s="1">
        <f>'DATOS MENSUALES'!E425</f>
        <v>0.402534</v>
      </c>
      <c r="N52" s="1">
        <f t="shared" si="26"/>
        <v>7.7200478</v>
      </c>
      <c r="O52" s="10"/>
      <c r="P52" s="60">
        <f t="shared" si="27"/>
        <v>-0.30883936968154585</v>
      </c>
      <c r="Q52" s="60">
        <f t="shared" si="28"/>
        <v>-0.05394226639763756</v>
      </c>
      <c r="R52" s="60">
        <f t="shared" si="29"/>
        <v>-0.7280930548687504</v>
      </c>
      <c r="S52" s="60">
        <f t="shared" si="30"/>
        <v>-1.06305326736023</v>
      </c>
      <c r="T52" s="60">
        <f t="shared" si="31"/>
        <v>-2.6354056523813876</v>
      </c>
      <c r="U52" s="60">
        <f t="shared" si="31"/>
        <v>-2.3326539142548284</v>
      </c>
      <c r="V52" s="60">
        <f t="shared" si="31"/>
        <v>-0.4990251342347805</v>
      </c>
      <c r="W52" s="60">
        <f t="shared" si="31"/>
        <v>0.9253055142448219</v>
      </c>
      <c r="X52" s="60">
        <f t="shared" si="31"/>
        <v>-0.02515843957304072</v>
      </c>
      <c r="Y52" s="60">
        <f t="shared" si="31"/>
        <v>-0.0065852580581662185</v>
      </c>
      <c r="Z52" s="60">
        <f t="shared" si="31"/>
        <v>-0.00023037768972639357</v>
      </c>
      <c r="AA52" s="60">
        <f t="shared" si="31"/>
        <v>-9.581422367274041E-06</v>
      </c>
      <c r="AB52" s="60">
        <f t="shared" si="31"/>
        <v>-222.90186332870977</v>
      </c>
    </row>
    <row r="53" spans="1:28" ht="12.75">
      <c r="A53" s="12" t="s">
        <v>63</v>
      </c>
      <c r="B53" s="1">
        <f>'DATOS MENSUALES'!E426</f>
        <v>0.2757482</v>
      </c>
      <c r="C53" s="1">
        <f>'DATOS MENSUALES'!E427</f>
        <v>0.5989368</v>
      </c>
      <c r="D53" s="1">
        <f>'DATOS MENSUALES'!E428</f>
        <v>0.0533778</v>
      </c>
      <c r="E53" s="1">
        <f>'DATOS MENSUALES'!E429</f>
        <v>0.1610584</v>
      </c>
      <c r="F53" s="1">
        <f>'DATOS MENSUALES'!E430</f>
        <v>0.2356628</v>
      </c>
      <c r="G53" s="1">
        <f>'DATOS MENSUALES'!E431</f>
        <v>0.241408</v>
      </c>
      <c r="H53" s="1">
        <f>'DATOS MENSUALES'!E432</f>
        <v>0.2881264</v>
      </c>
      <c r="I53" s="1">
        <f>'DATOS MENSUALES'!E433</f>
        <v>0.2998092</v>
      </c>
      <c r="J53" s="1">
        <f>'DATOS MENSUALES'!E434</f>
        <v>0.2233875</v>
      </c>
      <c r="K53" s="1">
        <f>'DATOS MENSUALES'!E435</f>
        <v>0.2607869</v>
      </c>
      <c r="L53" s="1">
        <f>'DATOS MENSUALES'!E436</f>
        <v>0.0882672</v>
      </c>
      <c r="M53" s="1">
        <f>'DATOS MENSUALES'!E437</f>
        <v>0.2262249</v>
      </c>
      <c r="N53" s="1">
        <f t="shared" si="26"/>
        <v>2.9527941</v>
      </c>
      <c r="O53" s="10"/>
      <c r="P53" s="60">
        <f t="shared" si="27"/>
        <v>-0.3515942419264625</v>
      </c>
      <c r="Q53" s="60">
        <f t="shared" si="28"/>
        <v>-0.12229260797051218</v>
      </c>
      <c r="R53" s="60">
        <f t="shared" si="29"/>
        <v>-1.615549548905897</v>
      </c>
      <c r="S53" s="60">
        <f t="shared" si="30"/>
        <v>-1.0486639052154976</v>
      </c>
      <c r="T53" s="60">
        <f t="shared" si="31"/>
        <v>-2.259176166582898</v>
      </c>
      <c r="U53" s="60">
        <f t="shared" si="31"/>
        <v>-2.809881559560517</v>
      </c>
      <c r="V53" s="60">
        <f t="shared" si="31"/>
        <v>-1.6477214183106652</v>
      </c>
      <c r="W53" s="60">
        <f t="shared" si="31"/>
        <v>-1.8423219157691735</v>
      </c>
      <c r="X53" s="60">
        <f t="shared" si="31"/>
        <v>-1.1839287735871324</v>
      </c>
      <c r="Y53" s="60">
        <f t="shared" si="31"/>
        <v>-0.28966455193204</v>
      </c>
      <c r="Z53" s="60">
        <f t="shared" si="31"/>
        <v>-0.06005004393883533</v>
      </c>
      <c r="AA53" s="60">
        <f t="shared" si="31"/>
        <v>-0.007709417386786791</v>
      </c>
      <c r="AB53" s="60">
        <f t="shared" si="31"/>
        <v>-1270.4115640484385</v>
      </c>
    </row>
    <row r="54" spans="1:28" ht="12.75">
      <c r="A54" s="12" t="s">
        <v>64</v>
      </c>
      <c r="B54" s="1">
        <f>'DATOS MENSUALES'!E438</f>
        <v>1.161849</v>
      </c>
      <c r="C54" s="1">
        <f>'DATOS MENSUALES'!E439</f>
        <v>0.8221379</v>
      </c>
      <c r="D54" s="1">
        <f>'DATOS MENSUALES'!E440</f>
        <v>0.9034158</v>
      </c>
      <c r="E54" s="1">
        <f>'DATOS MENSUALES'!E441</f>
        <v>1.6766592</v>
      </c>
      <c r="F54" s="1">
        <f>'DATOS MENSUALES'!E442</f>
        <v>2.747419</v>
      </c>
      <c r="G54" s="1">
        <f>'DATOS MENSUALES'!E443</f>
        <v>1.0095488</v>
      </c>
      <c r="H54" s="1">
        <f>'DATOS MENSUALES'!E444</f>
        <v>0.857885</v>
      </c>
      <c r="I54" s="1">
        <f>'DATOS MENSUALES'!E445</f>
        <v>1.5854759</v>
      </c>
      <c r="J54" s="1">
        <f>'DATOS MENSUALES'!E446</f>
        <v>1.044954</v>
      </c>
      <c r="K54" s="1">
        <f>'DATOS MENSUALES'!E447</f>
        <v>1.251558</v>
      </c>
      <c r="L54" s="1">
        <f>'DATOS MENSUALES'!E448</f>
        <v>0.3992117</v>
      </c>
      <c r="M54" s="1">
        <f>'DATOS MENSUALES'!E449</f>
        <v>0.3293347</v>
      </c>
      <c r="N54" s="1">
        <f t="shared" si="26"/>
        <v>13.789449000000001</v>
      </c>
      <c r="O54" s="10"/>
      <c r="P54" s="60">
        <f t="shared" si="27"/>
        <v>0.005861456135260012</v>
      </c>
      <c r="Q54" s="60">
        <f t="shared" si="28"/>
        <v>-0.02038280814906415</v>
      </c>
      <c r="R54" s="60">
        <f t="shared" si="29"/>
        <v>-0.03380661904430854</v>
      </c>
      <c r="S54" s="60">
        <f t="shared" si="30"/>
        <v>0.12472700239109737</v>
      </c>
      <c r="T54" s="60">
        <f t="shared" si="31"/>
        <v>1.7263008924765195</v>
      </c>
      <c r="U54" s="60">
        <f t="shared" si="31"/>
        <v>-0.26581676718064456</v>
      </c>
      <c r="V54" s="60">
        <f t="shared" si="31"/>
        <v>-0.22850586988042706</v>
      </c>
      <c r="W54" s="60">
        <f t="shared" si="31"/>
        <v>0.0002134862802075005</v>
      </c>
      <c r="X54" s="60">
        <f t="shared" si="31"/>
        <v>-0.013198932706207589</v>
      </c>
      <c r="Y54" s="60">
        <f t="shared" si="31"/>
        <v>0.03564891106847919</v>
      </c>
      <c r="Z54" s="60">
        <f t="shared" si="31"/>
        <v>-0.0005246026664503384</v>
      </c>
      <c r="AA54" s="60">
        <f t="shared" si="31"/>
        <v>-0.0008422688359795714</v>
      </c>
      <c r="AB54" s="60">
        <f t="shared" si="31"/>
        <v>2.3418827716898633E-07</v>
      </c>
    </row>
    <row r="55" spans="1:28" ht="12.75">
      <c r="A55" s="12" t="s">
        <v>65</v>
      </c>
      <c r="B55" s="1">
        <f>'DATOS MENSUALES'!E450</f>
        <v>0.6116011</v>
      </c>
      <c r="C55" s="1">
        <f>'DATOS MENSUALES'!E451</f>
        <v>0.4617975</v>
      </c>
      <c r="D55" s="1">
        <f>'DATOS MENSUALES'!E452</f>
        <v>0.5292168</v>
      </c>
      <c r="E55" s="1">
        <f>'DATOS MENSUALES'!E453</f>
        <v>1.8863847</v>
      </c>
      <c r="F55" s="1">
        <f>'DATOS MENSUALES'!E454</f>
        <v>1.474968</v>
      </c>
      <c r="G55" s="1">
        <f>'DATOS MENSUALES'!E455</f>
        <v>1.711159</v>
      </c>
      <c r="H55" s="1">
        <f>'DATOS MENSUALES'!E456</f>
        <v>4.5302589</v>
      </c>
      <c r="I55" s="1">
        <f>'DATOS MENSUALES'!E457</f>
        <v>1.471846</v>
      </c>
      <c r="J55" s="1">
        <f>'DATOS MENSUALES'!E458</f>
        <v>2.728681</v>
      </c>
      <c r="K55" s="1">
        <f>'DATOS MENSUALES'!E459</f>
        <v>2.0264552</v>
      </c>
      <c r="L55" s="1">
        <f>'DATOS MENSUALES'!E460</f>
        <v>1.0747836</v>
      </c>
      <c r="M55" s="1">
        <f>'DATOS MENSUALES'!E461</f>
        <v>0.4193057</v>
      </c>
      <c r="N55" s="1">
        <f t="shared" si="26"/>
        <v>18.926457499999998</v>
      </c>
      <c r="O55" s="10"/>
      <c r="P55" s="60">
        <f t="shared" si="27"/>
        <v>-0.05063056353669917</v>
      </c>
      <c r="Q55" s="60">
        <f t="shared" si="28"/>
        <v>-0.25424133390915327</v>
      </c>
      <c r="R55" s="60">
        <f t="shared" si="29"/>
        <v>-0.3394035243432583</v>
      </c>
      <c r="S55" s="60">
        <f t="shared" si="30"/>
        <v>0.35694586885977597</v>
      </c>
      <c r="T55" s="60">
        <f t="shared" si="31"/>
        <v>-0.000386535372549457</v>
      </c>
      <c r="U55" s="60">
        <f t="shared" si="31"/>
        <v>0.00020159233744737498</v>
      </c>
      <c r="V55" s="60">
        <f t="shared" si="31"/>
        <v>28.681023607076128</v>
      </c>
      <c r="W55" s="60">
        <f t="shared" si="31"/>
        <v>-0.00015627344138663426</v>
      </c>
      <c r="X55" s="60">
        <f t="shared" si="31"/>
        <v>3.0322562691977537</v>
      </c>
      <c r="Y55" s="60">
        <f t="shared" si="31"/>
        <v>1.345620464866169</v>
      </c>
      <c r="Z55" s="60">
        <f t="shared" si="31"/>
        <v>0.2105607955965854</v>
      </c>
      <c r="AA55" s="60">
        <f t="shared" si="31"/>
        <v>-8.918000126357689E-08</v>
      </c>
      <c r="AB55" s="60">
        <f t="shared" si="31"/>
        <v>136.04833923661795</v>
      </c>
    </row>
    <row r="56" spans="1:28" ht="12.75">
      <c r="A56" s="12" t="s">
        <v>66</v>
      </c>
      <c r="B56" s="1">
        <f>'DATOS MENSUALES'!E462</f>
        <v>0.2955008</v>
      </c>
      <c r="C56" s="1">
        <f>'DATOS MENSUALES'!E463</f>
        <v>0.2400905</v>
      </c>
      <c r="D56" s="1">
        <f>'DATOS MENSUALES'!E464</f>
        <v>2.583843</v>
      </c>
      <c r="E56" s="1">
        <f>'DATOS MENSUALES'!E465</f>
        <v>0.9575064</v>
      </c>
      <c r="F56" s="1">
        <f>'DATOS MENSUALES'!E466</f>
        <v>5.380607</v>
      </c>
      <c r="G56" s="1">
        <f>'DATOS MENSUALES'!E467</f>
        <v>4.7509917</v>
      </c>
      <c r="H56" s="1">
        <f>'DATOS MENSUALES'!E468</f>
        <v>2.42511</v>
      </c>
      <c r="I56" s="1">
        <f>'DATOS MENSUALES'!E469</f>
        <v>3.5096438</v>
      </c>
      <c r="J56" s="1">
        <f>'DATOS MENSUALES'!E470</f>
        <v>2.1308182</v>
      </c>
      <c r="K56" s="1">
        <f>'DATOS MENSUALES'!E471</f>
        <v>1.408368</v>
      </c>
      <c r="L56" s="1">
        <f>'DATOS MENSUALES'!E472</f>
        <v>0.8738808</v>
      </c>
      <c r="M56" s="1">
        <f>'DATOS MENSUALES'!E473</f>
        <v>0.46478</v>
      </c>
      <c r="N56" s="1">
        <f t="shared" si="26"/>
        <v>25.021140199999998</v>
      </c>
      <c r="O56" s="10"/>
      <c r="P56" s="60">
        <f t="shared" si="27"/>
        <v>-0.322893325525867</v>
      </c>
      <c r="Q56" s="60">
        <f t="shared" si="28"/>
        <v>-0.6254871735036528</v>
      </c>
      <c r="R56" s="60">
        <f t="shared" si="29"/>
        <v>2.4992959097371292</v>
      </c>
      <c r="S56" s="60">
        <f t="shared" si="30"/>
        <v>-0.010578031238501465</v>
      </c>
      <c r="T56" s="60">
        <f t="shared" si="31"/>
        <v>56.30495607722049</v>
      </c>
      <c r="U56" s="60">
        <f t="shared" si="31"/>
        <v>29.746849812585065</v>
      </c>
      <c r="V56" s="60">
        <f t="shared" si="31"/>
        <v>0.8733446215501732</v>
      </c>
      <c r="W56" s="60">
        <f t="shared" si="31"/>
        <v>7.808755377998377</v>
      </c>
      <c r="X56" s="60">
        <f t="shared" si="31"/>
        <v>0.6131229027445672</v>
      </c>
      <c r="Y56" s="60">
        <f t="shared" si="31"/>
        <v>0.11473869967669949</v>
      </c>
      <c r="Z56" s="60">
        <f t="shared" si="31"/>
        <v>0.06117137841789706</v>
      </c>
      <c r="AA56" s="60">
        <f t="shared" si="31"/>
        <v>6.895402164058916E-05</v>
      </c>
      <c r="AB56" s="60">
        <f t="shared" si="31"/>
        <v>1419.2218316972956</v>
      </c>
    </row>
    <row r="57" spans="1:28" ht="12.75">
      <c r="A57" s="12" t="s">
        <v>67</v>
      </c>
      <c r="B57" s="1">
        <f>'DATOS MENSUALES'!E474</f>
        <v>1.661758</v>
      </c>
      <c r="C57" s="1">
        <f>'DATOS MENSUALES'!E475</f>
        <v>1.1556498</v>
      </c>
      <c r="D57" s="1">
        <f>'DATOS MENSUALES'!E476</f>
        <v>1.6333008</v>
      </c>
      <c r="E57" s="1">
        <f>'DATOS MENSUALES'!E477</f>
        <v>0.733947</v>
      </c>
      <c r="F57" s="1">
        <f>'DATOS MENSUALES'!E478</f>
        <v>0.0126243</v>
      </c>
      <c r="G57" s="1">
        <f>'DATOS MENSUALES'!E479</f>
        <v>0.4847715</v>
      </c>
      <c r="H57" s="1">
        <f>'DATOS MENSUALES'!E480</f>
        <v>0.086391</v>
      </c>
      <c r="I57" s="1">
        <f>'DATOS MENSUALES'!E481</f>
        <v>0.5024974</v>
      </c>
      <c r="J57" s="1">
        <f>'DATOS MENSUALES'!E482</f>
        <v>0.2971319</v>
      </c>
      <c r="K57" s="1">
        <f>'DATOS MENSUALES'!E483</f>
        <v>1.2052276</v>
      </c>
      <c r="L57" s="1">
        <f>'DATOS MENSUALES'!E484</f>
        <v>0.5864784</v>
      </c>
      <c r="M57" s="1">
        <f>'DATOS MENSUALES'!E485</f>
        <v>0.3416572</v>
      </c>
      <c r="N57" s="1">
        <f t="shared" si="26"/>
        <v>8.701434899999999</v>
      </c>
      <c r="O57" s="10"/>
      <c r="P57" s="60">
        <f t="shared" si="27"/>
        <v>0.3147255366414002</v>
      </c>
      <c r="Q57" s="60">
        <f t="shared" si="28"/>
        <v>0.00021979374920903482</v>
      </c>
      <c r="R57" s="60">
        <f t="shared" si="29"/>
        <v>0.06719040072388724</v>
      </c>
      <c r="S57" s="60">
        <f t="shared" si="30"/>
        <v>-0.08698333161486442</v>
      </c>
      <c r="T57" s="60">
        <f t="shared" si="31"/>
        <v>-3.6181354449504215</v>
      </c>
      <c r="U57" s="60">
        <f t="shared" si="31"/>
        <v>-1.5924003152613269</v>
      </c>
      <c r="V57" s="60">
        <f t="shared" si="31"/>
        <v>-2.644428176183935</v>
      </c>
      <c r="W57" s="60">
        <f t="shared" si="31"/>
        <v>-1.071265401832455</v>
      </c>
      <c r="X57" s="60">
        <f t="shared" si="31"/>
        <v>-0.9531964321754709</v>
      </c>
      <c r="Y57" s="60">
        <f t="shared" si="31"/>
        <v>0.022613669152918178</v>
      </c>
      <c r="Z57" s="60">
        <f t="shared" si="31"/>
        <v>0.0012118882151211435</v>
      </c>
      <c r="AA57" s="60">
        <f t="shared" si="31"/>
        <v>-0.0005537163823310982</v>
      </c>
      <c r="AB57" s="60">
        <f t="shared" si="31"/>
        <v>-131.23980576728837</v>
      </c>
    </row>
    <row r="58" spans="1:28" ht="12.75">
      <c r="A58" s="12" t="s">
        <v>68</v>
      </c>
      <c r="B58" s="1">
        <f>'DATOS MENSUALES'!E486</f>
        <v>0.5570474</v>
      </c>
      <c r="C58" s="1">
        <f>'DATOS MENSUALES'!E487</f>
        <v>0.677787</v>
      </c>
      <c r="D58" s="1">
        <f>'DATOS MENSUALES'!E488</f>
        <v>0.135285</v>
      </c>
      <c r="E58" s="1">
        <f>'DATOS MENSUALES'!E489</f>
        <v>0.1236064</v>
      </c>
      <c r="F58" s="1">
        <f>'DATOS MENSUALES'!E490</f>
        <v>0.35802</v>
      </c>
      <c r="G58" s="1">
        <f>'DATOS MENSUALES'!E491</f>
        <v>0.536121</v>
      </c>
      <c r="H58" s="1">
        <f>'DATOS MENSUALES'!E492</f>
        <v>0.7831684</v>
      </c>
      <c r="I58" s="1">
        <f>'DATOS MENSUALES'!E493</f>
        <v>0.565563</v>
      </c>
      <c r="J58" s="1">
        <f>'DATOS MENSUALES'!E494</f>
        <v>0.7895008</v>
      </c>
      <c r="K58" s="1">
        <f>'DATOS MENSUALES'!E495</f>
        <v>0.5126319</v>
      </c>
      <c r="L58" s="1">
        <f>'DATOS MENSUALES'!E496</f>
        <v>0.30894</v>
      </c>
      <c r="M58" s="1">
        <f>'DATOS MENSUALES'!E497</f>
        <v>0.3518306</v>
      </c>
      <c r="N58" s="1">
        <f t="shared" si="26"/>
        <v>5.6995015</v>
      </c>
      <c r="O58" s="10"/>
      <c r="P58" s="60">
        <f t="shared" si="27"/>
        <v>-0.07649449910814395</v>
      </c>
      <c r="Q58" s="60">
        <f t="shared" si="28"/>
        <v>-0.07277995228520025</v>
      </c>
      <c r="R58" s="60">
        <f t="shared" si="29"/>
        <v>-1.3002992379020804</v>
      </c>
      <c r="S58" s="60">
        <f t="shared" si="30"/>
        <v>-1.1689637532522497</v>
      </c>
      <c r="T58" s="60">
        <f t="shared" si="31"/>
        <v>-1.6842773805035205</v>
      </c>
      <c r="U58" s="60">
        <f t="shared" si="31"/>
        <v>-1.3914346522505636</v>
      </c>
      <c r="V58" s="60">
        <f t="shared" si="31"/>
        <v>-0.32294118531761956</v>
      </c>
      <c r="W58" s="60">
        <f t="shared" si="31"/>
        <v>-0.8851412726292169</v>
      </c>
      <c r="X58" s="60">
        <f t="shared" si="31"/>
        <v>-0.11893578289676011</v>
      </c>
      <c r="Y58" s="60">
        <f t="shared" si="31"/>
        <v>-0.06882536938545654</v>
      </c>
      <c r="Z58" s="60">
        <f t="shared" si="31"/>
        <v>-0.004993439716639676</v>
      </c>
      <c r="AA58" s="60">
        <f t="shared" si="31"/>
        <v>-0.00037235995554828894</v>
      </c>
      <c r="AB58" s="60">
        <f t="shared" si="31"/>
        <v>-528.2555134193024</v>
      </c>
    </row>
    <row r="59" spans="1:28" ht="12.75">
      <c r="A59" s="12" t="s">
        <v>69</v>
      </c>
      <c r="B59" s="1">
        <f>'DATOS MENSUALES'!E498</f>
        <v>0.212888</v>
      </c>
      <c r="C59" s="1">
        <f>'DATOS MENSUALES'!E499</f>
        <v>0.1668695</v>
      </c>
      <c r="D59" s="1">
        <f>'DATOS MENSUALES'!E500</f>
        <v>2.7638845</v>
      </c>
      <c r="E59" s="1">
        <f>'DATOS MENSUALES'!E501</f>
        <v>0.9620188</v>
      </c>
      <c r="F59" s="1">
        <f>'DATOS MENSUALES'!E502</f>
        <v>2.0957068</v>
      </c>
      <c r="G59" s="1">
        <f>'DATOS MENSUALES'!E503</f>
        <v>1.4755813</v>
      </c>
      <c r="H59" s="1">
        <f>'DATOS MENSUALES'!E504</f>
        <v>0.8825856</v>
      </c>
      <c r="I59" s="1">
        <f>'DATOS MENSUALES'!E505</f>
        <v>1.281973</v>
      </c>
      <c r="J59" s="1">
        <f>'DATOS MENSUALES'!E506</f>
        <v>0.885316</v>
      </c>
      <c r="K59" s="1">
        <f>'DATOS MENSUALES'!E507</f>
        <v>0.446795</v>
      </c>
      <c r="L59" s="1">
        <f>'DATOS MENSUALES'!E508</f>
        <v>0.1831456</v>
      </c>
      <c r="M59" s="1">
        <f>'DATOS MENSUALES'!E509</f>
        <v>0.4370186</v>
      </c>
      <c r="N59" s="1">
        <f t="shared" si="26"/>
        <v>11.7937827</v>
      </c>
      <c r="O59" s="10"/>
      <c r="P59" s="60">
        <f t="shared" si="27"/>
        <v>-0.45415096152276524</v>
      </c>
      <c r="Q59" s="60">
        <f t="shared" si="28"/>
        <v>-0.8002929447113024</v>
      </c>
      <c r="R59" s="60">
        <f t="shared" si="29"/>
        <v>3.631832109961256</v>
      </c>
      <c r="S59" s="60">
        <f t="shared" si="30"/>
        <v>-0.009939021533678545</v>
      </c>
      <c r="T59" s="60">
        <f t="shared" si="31"/>
        <v>0.1644714371831727</v>
      </c>
      <c r="U59" s="60">
        <f t="shared" si="31"/>
        <v>-0.005539835626163521</v>
      </c>
      <c r="V59" s="60">
        <f t="shared" si="31"/>
        <v>-0.2019131788178882</v>
      </c>
      <c r="W59" s="60">
        <f t="shared" si="31"/>
        <v>-0.014479782399474554</v>
      </c>
      <c r="X59" s="60">
        <f t="shared" si="31"/>
        <v>-0.0620825684375838</v>
      </c>
      <c r="Y59" s="60">
        <f t="shared" si="31"/>
        <v>-0.10761053331738614</v>
      </c>
      <c r="Z59" s="60">
        <f t="shared" si="31"/>
        <v>-0.02612330131726793</v>
      </c>
      <c r="AA59" s="60">
        <f t="shared" si="31"/>
        <v>2.3236480306761847E-06</v>
      </c>
      <c r="AB59" s="60">
        <f t="shared" si="31"/>
        <v>-7.874688930760452</v>
      </c>
    </row>
    <row r="60" spans="1:28" ht="12.75">
      <c r="A60" s="12" t="s">
        <v>70</v>
      </c>
      <c r="B60" s="1">
        <f>'DATOS MENSUALES'!E510</f>
        <v>0.8345376</v>
      </c>
      <c r="C60" s="1">
        <f>'DATOS MENSUALES'!E511</f>
        <v>1.6927638</v>
      </c>
      <c r="D60" s="1">
        <f>'DATOS MENSUALES'!E512</f>
        <v>0.9739972</v>
      </c>
      <c r="E60" s="1">
        <f>'DATOS MENSUALES'!E513</f>
        <v>0.781302</v>
      </c>
      <c r="F60" s="1">
        <f>'DATOS MENSUALES'!E514</f>
        <v>0.6377497</v>
      </c>
      <c r="G60" s="1">
        <f>'DATOS MENSUALES'!E515</f>
        <v>0.4495281</v>
      </c>
      <c r="H60" s="1">
        <f>'DATOS MENSUALES'!E516</f>
        <v>1.4986608</v>
      </c>
      <c r="I60" s="1">
        <f>'DATOS MENSUALES'!E517</f>
        <v>1.096531</v>
      </c>
      <c r="J60" s="1">
        <f>'DATOS MENSUALES'!E518</f>
        <v>1.2528376</v>
      </c>
      <c r="K60" s="1">
        <f>'DATOS MENSUALES'!E519</f>
        <v>0.8314566</v>
      </c>
      <c r="L60" s="1">
        <f>'DATOS MENSUALES'!E520</f>
        <v>1.1841256</v>
      </c>
      <c r="M60" s="1">
        <f>'DATOS MENSUALES'!E521</f>
        <v>0.5118141</v>
      </c>
      <c r="N60" s="1">
        <f t="shared" si="26"/>
        <v>11.745304099999998</v>
      </c>
      <c r="O60" s="10"/>
      <c r="P60" s="60">
        <f t="shared" si="27"/>
        <v>-0.0031770975393674013</v>
      </c>
      <c r="Q60" s="60">
        <f t="shared" si="28"/>
        <v>0.21327186225376726</v>
      </c>
      <c r="R60" s="60">
        <f t="shared" si="29"/>
        <v>-0.016149080750300915</v>
      </c>
      <c r="S60" s="60">
        <f t="shared" si="30"/>
        <v>-0.06196819055940988</v>
      </c>
      <c r="T60" s="60">
        <f t="shared" si="31"/>
        <v>-0.7537268779871329</v>
      </c>
      <c r="U60" s="60">
        <f t="shared" si="31"/>
        <v>-1.7409739948849636</v>
      </c>
      <c r="V60" s="60">
        <f t="shared" si="31"/>
        <v>2.5445503914552326E-05</v>
      </c>
      <c r="W60" s="60">
        <f t="shared" si="31"/>
        <v>-0.07905221745775977</v>
      </c>
      <c r="X60" s="60">
        <f t="shared" si="31"/>
        <v>-2.3010945454834334E-05</v>
      </c>
      <c r="Y60" s="60">
        <f t="shared" si="31"/>
        <v>-0.0007532128658584227</v>
      </c>
      <c r="Z60" s="60">
        <f t="shared" si="31"/>
        <v>0.3493045896070971</v>
      </c>
      <c r="AA60" s="60">
        <f t="shared" si="31"/>
        <v>0.0006824167466416627</v>
      </c>
      <c r="AB60" s="60">
        <f t="shared" si="31"/>
        <v>-8.46448222229386</v>
      </c>
    </row>
    <row r="61" spans="1:28" ht="12.75">
      <c r="A61" s="12" t="s">
        <v>71</v>
      </c>
      <c r="B61" s="1">
        <f>'DATOS MENSUALES'!E522</f>
        <v>0.5401206</v>
      </c>
      <c r="C61" s="1">
        <f>'DATOS MENSUALES'!E523</f>
        <v>0.639147</v>
      </c>
      <c r="D61" s="1">
        <f>'DATOS MENSUALES'!E524</f>
        <v>1.187466</v>
      </c>
      <c r="E61" s="1">
        <f>'DATOS MENSUALES'!E525</f>
        <v>0.623931</v>
      </c>
      <c r="F61" s="1">
        <f>'DATOS MENSUALES'!E526</f>
        <v>0.5899946</v>
      </c>
      <c r="G61" s="1">
        <f>'DATOS MENSUALES'!E527</f>
        <v>0.3447378</v>
      </c>
      <c r="H61" s="1">
        <f>'DATOS MENSUALES'!E528</f>
        <v>0.7296579</v>
      </c>
      <c r="I61" s="1">
        <f>'DATOS MENSUALES'!E529</f>
        <v>0.3828755</v>
      </c>
      <c r="J61" s="1">
        <f>'DATOS MENSUALES'!E530</f>
        <v>1.107778</v>
      </c>
      <c r="K61" s="1">
        <f>'DATOS MENSUALES'!E531</f>
        <v>1.0702575</v>
      </c>
      <c r="L61" s="1">
        <f>'DATOS MENSUALES'!E532</f>
        <v>0.5429856</v>
      </c>
      <c r="M61" s="1">
        <f>'DATOS MENSUALES'!E533</f>
        <v>0.2823486</v>
      </c>
      <c r="N61" s="1">
        <f t="shared" si="26"/>
        <v>8.041300099999999</v>
      </c>
      <c r="O61" s="10"/>
      <c r="P61" s="60">
        <f t="shared" si="27"/>
        <v>-0.08601482728817672</v>
      </c>
      <c r="Q61" s="60">
        <f t="shared" si="28"/>
        <v>-0.09491464248838309</v>
      </c>
      <c r="R61" s="60">
        <f t="shared" si="29"/>
        <v>-6.067814922169862E-05</v>
      </c>
      <c r="S61" s="60">
        <f t="shared" si="30"/>
        <v>-0.1691972184304635</v>
      </c>
      <c r="T61" s="60">
        <f t="shared" si="31"/>
        <v>-0.8787164701911079</v>
      </c>
      <c r="U61" s="60">
        <f t="shared" si="31"/>
        <v>-2.2367121968736763</v>
      </c>
      <c r="V61" s="60">
        <f t="shared" si="31"/>
        <v>-0.4045509171074251</v>
      </c>
      <c r="W61" s="60">
        <f t="shared" si="31"/>
        <v>-1.492620927350154</v>
      </c>
      <c r="X61" s="60">
        <f t="shared" si="31"/>
        <v>-0.0052229914591542465</v>
      </c>
      <c r="Y61" s="60">
        <f t="shared" si="31"/>
        <v>0.003229671325738656</v>
      </c>
      <c r="Z61" s="60">
        <f t="shared" si="31"/>
        <v>0.0002515123213226127</v>
      </c>
      <c r="AA61" s="60">
        <f t="shared" si="31"/>
        <v>-0.002828636937513551</v>
      </c>
      <c r="AB61" s="60">
        <f t="shared" si="31"/>
        <v>-189.315495565823</v>
      </c>
    </row>
    <row r="62" spans="1:28" ht="12.75">
      <c r="A62" s="12" t="s">
        <v>72</v>
      </c>
      <c r="B62" s="1">
        <f>'DATOS MENSUALES'!E534</f>
        <v>0.459008</v>
      </c>
      <c r="C62" s="1">
        <f>'DATOS MENSUALES'!E535</f>
        <v>1.3441166</v>
      </c>
      <c r="D62" s="1">
        <f>'DATOS MENSUALES'!E536</f>
        <v>0.7308756</v>
      </c>
      <c r="E62" s="1">
        <f>'DATOS MENSUALES'!E537</f>
        <v>0.8870448</v>
      </c>
      <c r="F62" s="1">
        <f>'DATOS MENSUALES'!E538</f>
        <v>1.0972398</v>
      </c>
      <c r="G62" s="1">
        <f>'DATOS MENSUALES'!E539</f>
        <v>3.3445529</v>
      </c>
      <c r="H62" s="1">
        <f>'DATOS MENSUALES'!E540</f>
        <v>2.2917904</v>
      </c>
      <c r="I62" s="1">
        <f>'DATOS MENSUALES'!E541</f>
        <v>3.2345684</v>
      </c>
      <c r="J62" s="1">
        <f>'DATOS MENSUALES'!E542</f>
        <v>2.1961907</v>
      </c>
      <c r="K62" s="1">
        <f>'DATOS MENSUALES'!E543</f>
        <v>1.6887528</v>
      </c>
      <c r="L62" s="1">
        <f>'DATOS MENSUALES'!E544</f>
        <v>0.9526727</v>
      </c>
      <c r="M62" s="1">
        <f>'DATOS MENSUALES'!E545</f>
        <v>0.4975192</v>
      </c>
      <c r="N62" s="1">
        <f t="shared" si="26"/>
        <v>18.7243319</v>
      </c>
      <c r="O62" s="10"/>
      <c r="P62" s="60">
        <f t="shared" si="27"/>
        <v>-0.1426772691423515</v>
      </c>
      <c r="Q62" s="60">
        <f t="shared" si="28"/>
        <v>0.015404056485956474</v>
      </c>
      <c r="R62" s="60">
        <f t="shared" si="29"/>
        <v>-0.12193983015971278</v>
      </c>
      <c r="S62" s="60">
        <f t="shared" si="30"/>
        <v>-0.024383616849287578</v>
      </c>
      <c r="T62" s="60">
        <f t="shared" si="31"/>
        <v>-0.09147332222882629</v>
      </c>
      <c r="U62" s="60">
        <f t="shared" si="31"/>
        <v>4.844215351840885</v>
      </c>
      <c r="V62" s="60">
        <f t="shared" si="31"/>
        <v>0.5565125358410721</v>
      </c>
      <c r="W62" s="60">
        <f t="shared" si="31"/>
        <v>4.990207075859204</v>
      </c>
      <c r="X62" s="60">
        <f t="shared" si="31"/>
        <v>0.7658346448283496</v>
      </c>
      <c r="Y62" s="60">
        <f t="shared" si="31"/>
        <v>0.4500020889950809</v>
      </c>
      <c r="Z62" s="60">
        <f t="shared" si="31"/>
        <v>0.105696291882391</v>
      </c>
      <c r="AA62" s="60">
        <f t="shared" si="31"/>
        <v>0.0004010614658840565</v>
      </c>
      <c r="AB62" s="60">
        <f t="shared" si="31"/>
        <v>120.63043675133603</v>
      </c>
    </row>
    <row r="63" spans="1:28" ht="12.75">
      <c r="A63" s="12" t="s">
        <v>73</v>
      </c>
      <c r="B63" s="1">
        <f>'DATOS MENSUALES'!E546</f>
        <v>0.2517803</v>
      </c>
      <c r="C63" s="1">
        <f>'DATOS MENSUALES'!E547</f>
        <v>0.861575</v>
      </c>
      <c r="D63" s="1">
        <f>'DATOS MENSUALES'!E548</f>
        <v>1.5234009</v>
      </c>
      <c r="E63" s="1">
        <f>'DATOS MENSUALES'!E549</f>
        <v>0.6924402</v>
      </c>
      <c r="F63" s="1">
        <f>'DATOS MENSUALES'!E550</f>
        <v>1.2507985</v>
      </c>
      <c r="G63" s="1">
        <f>'DATOS MENSUALES'!E551</f>
        <v>0.4917295</v>
      </c>
      <c r="H63" s="1">
        <f>'DATOS MENSUALES'!E552</f>
        <v>2.02335</v>
      </c>
      <c r="I63" s="1">
        <f>'DATOS MENSUALES'!E553</f>
        <v>0.361336</v>
      </c>
      <c r="J63" s="1">
        <f>'DATOS MENSUALES'!E554</f>
        <v>1.277317</v>
      </c>
      <c r="K63" s="1">
        <f>'DATOS MENSUALES'!E555</f>
        <v>0.722708</v>
      </c>
      <c r="L63" s="1">
        <f>'DATOS MENSUALES'!E556</f>
        <v>0.3481725</v>
      </c>
      <c r="M63" s="1">
        <f>'DATOS MENSUALES'!E557</f>
        <v>0.3018752</v>
      </c>
      <c r="N63" s="1">
        <f t="shared" si="26"/>
        <v>10.1064831</v>
      </c>
      <c r="O63" s="10"/>
      <c r="P63" s="60">
        <f t="shared" si="27"/>
        <v>-0.3886432831199315</v>
      </c>
      <c r="Q63" s="60">
        <f t="shared" si="28"/>
        <v>-0.012767875738101885</v>
      </c>
      <c r="R63" s="60">
        <f t="shared" si="29"/>
        <v>0.026102733517528547</v>
      </c>
      <c r="S63" s="60">
        <f t="shared" si="30"/>
        <v>-0.11379029611553024</v>
      </c>
      <c r="T63" s="60">
        <f t="shared" si="31"/>
        <v>-0.02620176231411766</v>
      </c>
      <c r="U63" s="60">
        <f t="shared" si="31"/>
        <v>-1.5641048468073464</v>
      </c>
      <c r="V63" s="60">
        <f t="shared" si="31"/>
        <v>0.1701254380605207</v>
      </c>
      <c r="W63" s="60">
        <f t="shared" si="31"/>
        <v>-1.5786178386648186</v>
      </c>
      <c r="X63" s="60">
        <f t="shared" si="31"/>
        <v>-6.227714942744495E-08</v>
      </c>
      <c r="Y63" s="60">
        <f t="shared" si="31"/>
        <v>-0.007968144194982787</v>
      </c>
      <c r="Z63" s="60">
        <f t="shared" si="31"/>
        <v>-0.0022838160526145396</v>
      </c>
      <c r="AA63" s="60">
        <f t="shared" si="31"/>
        <v>-0.0018113085822509328</v>
      </c>
      <c r="AB63" s="60">
        <f t="shared" si="31"/>
        <v>-49.70621939727266</v>
      </c>
    </row>
    <row r="64" spans="1:28" ht="12.75">
      <c r="A64" s="12" t="s">
        <v>74</v>
      </c>
      <c r="B64" s="1">
        <f>'DATOS MENSUALES'!E558</f>
        <v>0.4335405</v>
      </c>
      <c r="C64" s="1">
        <f>'DATOS MENSUALES'!E559</f>
        <v>0.5306902</v>
      </c>
      <c r="D64" s="1">
        <f>'DATOS MENSUALES'!E560</f>
        <v>0.4964165</v>
      </c>
      <c r="E64" s="1">
        <f>'DATOS MENSUALES'!E561</f>
        <v>0.3149286</v>
      </c>
      <c r="F64" s="1">
        <f>'DATOS MENSUALES'!E562</f>
        <v>0.5988736</v>
      </c>
      <c r="G64" s="1">
        <f>'DATOS MENSUALES'!E563</f>
        <v>0.7126665</v>
      </c>
      <c r="H64" s="1">
        <f>'DATOS MENSUALES'!E564</f>
        <v>1.0875975</v>
      </c>
      <c r="I64" s="1">
        <f>'DATOS MENSUALES'!E565</f>
        <v>1.2617904</v>
      </c>
      <c r="J64" s="1">
        <f>'DATOS MENSUALES'!E566</f>
        <v>0.7453648</v>
      </c>
      <c r="K64" s="1">
        <f>'DATOS MENSUALES'!E567</f>
        <v>0.5857985</v>
      </c>
      <c r="L64" s="1">
        <f>'DATOS MENSUALES'!E568</f>
        <v>0.641574</v>
      </c>
      <c r="M64" s="1">
        <f>'DATOS MENSUALES'!E569</f>
        <v>0.4020436</v>
      </c>
      <c r="N64" s="1">
        <f t="shared" si="26"/>
        <v>7.8112847</v>
      </c>
      <c r="O64" s="10"/>
      <c r="P64" s="60">
        <f t="shared" si="27"/>
        <v>-0.16457196340498456</v>
      </c>
      <c r="Q64" s="60">
        <f t="shared" si="28"/>
        <v>-0.17998923726526148</v>
      </c>
      <c r="R64" s="60">
        <f t="shared" si="29"/>
        <v>-0.3895689988971792</v>
      </c>
      <c r="S64" s="60">
        <f t="shared" si="30"/>
        <v>-0.6407154114617897</v>
      </c>
      <c r="T64" s="60">
        <f t="shared" si="31"/>
        <v>-0.8545051198334926</v>
      </c>
      <c r="U64" s="60">
        <f t="shared" si="31"/>
        <v>-0.8302059328067732</v>
      </c>
      <c r="V64" s="60">
        <f t="shared" si="31"/>
        <v>-0.05559008742724253</v>
      </c>
      <c r="W64" s="60">
        <f t="shared" si="31"/>
        <v>-0.01838284662799776</v>
      </c>
      <c r="X64" s="60">
        <f t="shared" si="31"/>
        <v>-0.15391825178219493</v>
      </c>
      <c r="Y64" s="60">
        <f t="shared" si="31"/>
        <v>-0.03815148121522406</v>
      </c>
      <c r="Z64" s="60">
        <f t="shared" si="31"/>
        <v>0.004228832611212071</v>
      </c>
      <c r="AA64" s="60">
        <f t="shared" si="31"/>
        <v>-1.0260543524265639E-05</v>
      </c>
      <c r="AB64" s="60">
        <f t="shared" si="31"/>
        <v>-212.99013365630702</v>
      </c>
    </row>
    <row r="65" spans="1:28" ht="12.75">
      <c r="A65" s="12" t="s">
        <v>75</v>
      </c>
      <c r="B65" s="1">
        <f>'DATOS MENSUALES'!E570</f>
        <v>0.9124115</v>
      </c>
      <c r="C65" s="1">
        <f>'DATOS MENSUALES'!E571</f>
        <v>0.5464741</v>
      </c>
      <c r="D65" s="1">
        <f>'DATOS MENSUALES'!E572</f>
        <v>0.1823893</v>
      </c>
      <c r="E65" s="1">
        <f>'DATOS MENSUALES'!E573</f>
        <v>0.5781972</v>
      </c>
      <c r="F65" s="1">
        <f>'DATOS MENSUALES'!E574</f>
        <v>1.0907368</v>
      </c>
      <c r="G65" s="1">
        <f>'DATOS MENSUALES'!E575</f>
        <v>0.5295625</v>
      </c>
      <c r="H65" s="1">
        <f>'DATOS MENSUALES'!E576</f>
        <v>1.22404</v>
      </c>
      <c r="I65" s="1">
        <f>'DATOS MENSUALES'!E577</f>
        <v>1.1153132</v>
      </c>
      <c r="J65" s="1">
        <f>'DATOS MENSUALES'!E578</f>
        <v>1.4135391</v>
      </c>
      <c r="K65" s="1">
        <f>'DATOS MENSUALES'!E579</f>
        <v>0.9264119</v>
      </c>
      <c r="L65" s="1">
        <f>'DATOS MENSUALES'!E580</f>
        <v>0.731084</v>
      </c>
      <c r="M65" s="1">
        <f>'DATOS MENSUALES'!E581</f>
        <v>0.3533196</v>
      </c>
      <c r="N65" s="1">
        <f t="shared" si="26"/>
        <v>9.6034792</v>
      </c>
      <c r="O65" s="10"/>
      <c r="P65" s="60">
        <f t="shared" si="27"/>
        <v>-0.0003304404368938248</v>
      </c>
      <c r="Q65" s="60">
        <f t="shared" si="28"/>
        <v>-0.1653122864933547</v>
      </c>
      <c r="R65" s="60">
        <f t="shared" si="29"/>
        <v>-1.1391110222237097</v>
      </c>
      <c r="S65" s="60">
        <f t="shared" si="30"/>
        <v>-0.2147348412629915</v>
      </c>
      <c r="T65" s="60">
        <f t="shared" si="31"/>
        <v>-0.09549139342934215</v>
      </c>
      <c r="U65" s="60">
        <f t="shared" si="31"/>
        <v>-1.4161016613211082</v>
      </c>
      <c r="V65" s="60">
        <f t="shared" si="31"/>
        <v>-0.01474360448221334</v>
      </c>
      <c r="W65" s="60">
        <f t="shared" si="31"/>
        <v>-0.06912107795103332</v>
      </c>
      <c r="X65" s="60">
        <f t="shared" si="31"/>
        <v>0.0023134973291474865</v>
      </c>
      <c r="Y65" s="60">
        <f t="shared" si="31"/>
        <v>6.2557448821329E-08</v>
      </c>
      <c r="Z65" s="60">
        <f t="shared" si="31"/>
        <v>0.015855099908262237</v>
      </c>
      <c r="AA65" s="60">
        <f t="shared" si="31"/>
        <v>-0.0003497149893716215</v>
      </c>
      <c r="AB65" s="60">
        <f t="shared" si="31"/>
        <v>-73.02445869097788</v>
      </c>
    </row>
    <row r="66" spans="1:28" ht="12.75">
      <c r="A66" s="12" t="s">
        <v>76</v>
      </c>
      <c r="B66" s="1">
        <f>'DATOS MENSUALES'!E582</f>
        <v>0.4070736</v>
      </c>
      <c r="C66" s="1">
        <f>'DATOS MENSUALES'!E583</f>
        <v>0.2263044</v>
      </c>
      <c r="D66" s="1">
        <f>'DATOS MENSUALES'!E584</f>
        <v>0.164176</v>
      </c>
      <c r="E66" s="1">
        <f>'DATOS MENSUALES'!E585</f>
        <v>0.0405183</v>
      </c>
      <c r="F66" s="1">
        <f>'DATOS MENSUALES'!E586</f>
        <v>1.529775</v>
      </c>
      <c r="G66" s="1">
        <f>'DATOS MENSUALES'!E587</f>
        <v>0.3582417</v>
      </c>
      <c r="H66" s="1">
        <f>'DATOS MENSUALES'!E588</f>
        <v>0.5615223</v>
      </c>
      <c r="I66" s="1">
        <f>'DATOS MENSUALES'!E589</f>
        <v>1.7017171</v>
      </c>
      <c r="J66" s="1">
        <f>'DATOS MENSUALES'!E590</f>
        <v>0.649509</v>
      </c>
      <c r="K66" s="1">
        <f>'DATOS MENSUALES'!E591</f>
        <v>0.6619788</v>
      </c>
      <c r="L66" s="1">
        <f>'DATOS MENSUALES'!E592</f>
        <v>0.2715887</v>
      </c>
      <c r="M66" s="1">
        <f>'DATOS MENSUALES'!E593</f>
        <v>0.0091274</v>
      </c>
      <c r="N66" s="1">
        <f t="shared" si="26"/>
        <v>6.581532299999999</v>
      </c>
      <c r="O66" s="10"/>
      <c r="P66" s="60">
        <f t="shared" si="27"/>
        <v>-0.18958699930324102</v>
      </c>
      <c r="Q66" s="60">
        <f t="shared" si="28"/>
        <v>-0.6562262178217683</v>
      </c>
      <c r="R66" s="60">
        <f t="shared" si="29"/>
        <v>-1.199752873560994</v>
      </c>
      <c r="S66" s="60">
        <f t="shared" si="30"/>
        <v>-1.4679600549025638</v>
      </c>
      <c r="T66" s="60">
        <f t="shared" si="31"/>
        <v>-5.8684683144921785E-06</v>
      </c>
      <c r="U66" s="60">
        <f t="shared" si="31"/>
        <v>-2.1681378422585076</v>
      </c>
      <c r="V66" s="60">
        <f t="shared" si="31"/>
        <v>-0.7479349568951684</v>
      </c>
      <c r="W66" s="60">
        <f t="shared" si="31"/>
        <v>0.0054524766508132405</v>
      </c>
      <c r="X66" s="60">
        <f t="shared" si="31"/>
        <v>-0.2521625974670867</v>
      </c>
      <c r="Y66" s="60">
        <f t="shared" si="31"/>
        <v>-0.01767014141593927</v>
      </c>
      <c r="Z66" s="60">
        <f t="shared" si="31"/>
        <v>-0.009034531734648188</v>
      </c>
      <c r="AA66" s="60">
        <f t="shared" si="31"/>
        <v>-0.07129065537676922</v>
      </c>
      <c r="AB66" s="60">
        <f t="shared" si="31"/>
        <v>-373.52066300199016</v>
      </c>
    </row>
    <row r="67" spans="1:28" ht="12.75">
      <c r="A67" s="12" t="s">
        <v>77</v>
      </c>
      <c r="B67" s="1">
        <f>'DATOS MENSUALES'!E594</f>
        <v>0.0439398</v>
      </c>
      <c r="C67" s="1">
        <f>'DATOS MENSUALES'!E595</f>
        <v>1.1096788</v>
      </c>
      <c r="D67" s="1">
        <f>'DATOS MENSUALES'!E596</f>
        <v>2.5710402</v>
      </c>
      <c r="E67" s="1">
        <f>'DATOS MENSUALES'!E597</f>
        <v>1.4609415</v>
      </c>
      <c r="F67" s="1">
        <f>'DATOS MENSUALES'!E598</f>
        <v>0.500449</v>
      </c>
      <c r="G67" s="1">
        <f>'DATOS MENSUALES'!E599</f>
        <v>0.7236306</v>
      </c>
      <c r="H67" s="1">
        <f>'DATOS MENSUALES'!E600</f>
        <v>0.60604</v>
      </c>
      <c r="I67" s="1">
        <f>'DATOS MENSUALES'!E601</f>
        <v>0.647388</v>
      </c>
      <c r="J67" s="1">
        <f>'DATOS MENSUALES'!E602</f>
        <v>0.8988566</v>
      </c>
      <c r="K67" s="1">
        <f>'DATOS MENSUALES'!E603</f>
        <v>0.5687186</v>
      </c>
      <c r="L67" s="1">
        <f>'DATOS MENSUALES'!E604</f>
        <v>0.281494</v>
      </c>
      <c r="M67" s="1">
        <f>'DATOS MENSUALES'!E605</f>
        <v>0.0900848</v>
      </c>
      <c r="N67" s="1">
        <f t="shared" si="26"/>
        <v>9.5022619</v>
      </c>
      <c r="O67" s="10"/>
      <c r="P67" s="60">
        <f t="shared" si="27"/>
        <v>-0.8242558793884004</v>
      </c>
      <c r="Q67" s="60">
        <f t="shared" si="28"/>
        <v>2.9724657287161097E-06</v>
      </c>
      <c r="R67" s="60">
        <f t="shared" si="29"/>
        <v>2.4292255422517957</v>
      </c>
      <c r="S67" s="60">
        <f t="shared" si="30"/>
        <v>0.02288647751246036</v>
      </c>
      <c r="T67" s="60">
        <f t="shared" si="31"/>
        <v>-1.148926459527021</v>
      </c>
      <c r="U67" s="60">
        <f t="shared" si="31"/>
        <v>-0.801488743644001</v>
      </c>
      <c r="V67" s="60">
        <f t="shared" si="31"/>
        <v>-0.6432003966540747</v>
      </c>
      <c r="W67" s="60">
        <f t="shared" si="31"/>
        <v>-0.6775800821707997</v>
      </c>
      <c r="X67" s="60">
        <f t="shared" si="31"/>
        <v>-0.0559288685344938</v>
      </c>
      <c r="Y67" s="60">
        <f t="shared" si="31"/>
        <v>-0.04425802626050757</v>
      </c>
      <c r="Z67" s="60">
        <f t="shared" si="31"/>
        <v>-0.007805845285914123</v>
      </c>
      <c r="AA67" s="60">
        <f t="shared" si="31"/>
        <v>-0.03715560323297379</v>
      </c>
      <c r="AB67" s="60">
        <f t="shared" si="31"/>
        <v>-78.45899602092453</v>
      </c>
    </row>
    <row r="68" spans="1:28" ht="12.75">
      <c r="A68" s="12" t="s">
        <v>78</v>
      </c>
      <c r="B68" s="1">
        <f>'DATOS MENSUALES'!E606</f>
        <v>1.1508372</v>
      </c>
      <c r="C68" s="1">
        <f>'DATOS MENSUALES'!E607</f>
        <v>0.6105009</v>
      </c>
      <c r="D68" s="1">
        <f>'DATOS MENSUALES'!E608</f>
        <v>0.7698652</v>
      </c>
      <c r="E68" s="1">
        <f>'DATOS MENSUALES'!E609</f>
        <v>0.5488076</v>
      </c>
      <c r="F68" s="1">
        <f>'DATOS MENSUALES'!E610</f>
        <v>1.1038848</v>
      </c>
      <c r="G68" s="1">
        <f>'DATOS MENSUALES'!E611</f>
        <v>0.1826055</v>
      </c>
      <c r="H68" s="1">
        <f>'DATOS MENSUALES'!E612</f>
        <v>1.9430558</v>
      </c>
      <c r="I68" s="1">
        <f>'DATOS MENSUALES'!E613</f>
        <v>1.3832225</v>
      </c>
      <c r="J68" s="1">
        <f>'DATOS MENSUALES'!E614</f>
        <v>0.8199193</v>
      </c>
      <c r="K68" s="1">
        <f>'DATOS MENSUALES'!E615</f>
        <v>0.6413455</v>
      </c>
      <c r="L68" s="1">
        <f>'DATOS MENSUALES'!E616</f>
        <v>0.2734236</v>
      </c>
      <c r="M68" s="1">
        <f>'DATOS MENSUALES'!E617</f>
        <v>0.3142524</v>
      </c>
      <c r="N68" s="1">
        <f t="shared" si="26"/>
        <v>9.7417203</v>
      </c>
      <c r="O68" s="10"/>
      <c r="P68" s="60">
        <f t="shared" si="27"/>
        <v>0.004851763174200524</v>
      </c>
      <c r="Q68" s="60">
        <f t="shared" si="28"/>
        <v>-0.11394281102447848</v>
      </c>
      <c r="R68" s="60">
        <f t="shared" si="29"/>
        <v>-0.09537910788229229</v>
      </c>
      <c r="S68" s="60">
        <f t="shared" si="30"/>
        <v>-0.247928637498217</v>
      </c>
      <c r="T68" s="60">
        <f t="shared" si="31"/>
        <v>-0.08748559722852102</v>
      </c>
      <c r="U68" s="60">
        <f t="shared" si="31"/>
        <v>-3.175993746408243</v>
      </c>
      <c r="V68" s="60">
        <f t="shared" si="31"/>
        <v>0.10636695793354592</v>
      </c>
      <c r="W68" s="60">
        <f t="shared" si="31"/>
        <v>-0.0028928524448687243</v>
      </c>
      <c r="X68" s="60">
        <f t="shared" si="31"/>
        <v>-0.09820282822753212</v>
      </c>
      <c r="Y68" s="60">
        <f t="shared" si="31"/>
        <v>-0.022210951159876393</v>
      </c>
      <c r="Z68" s="60">
        <f t="shared" si="31"/>
        <v>-0.008797845869015478</v>
      </c>
      <c r="AA68" s="60">
        <f t="shared" si="31"/>
        <v>-0.0013136898139001825</v>
      </c>
      <c r="AB68" s="60">
        <f t="shared" si="31"/>
        <v>-66.01591417112475</v>
      </c>
    </row>
    <row r="69" spans="1:28" ht="12.75">
      <c r="A69" s="12" t="s">
        <v>79</v>
      </c>
      <c r="B69" s="1">
        <f>'DATOS MENSUALES'!E618</f>
        <v>0.8263584</v>
      </c>
      <c r="C69" s="1">
        <f>'DATOS MENSUALES'!E619</f>
        <v>0.9260856</v>
      </c>
      <c r="D69" s="1">
        <f>'DATOS MENSUALES'!E620</f>
        <v>0.13748</v>
      </c>
      <c r="E69" s="1">
        <f>'DATOS MENSUALES'!E621</f>
        <v>0.5963958</v>
      </c>
      <c r="F69" s="1">
        <f>'DATOS MENSUALES'!E622</f>
        <v>0.4999736</v>
      </c>
      <c r="G69" s="1">
        <f>'DATOS MENSUALES'!E623</f>
        <v>0.7813866</v>
      </c>
      <c r="H69" s="1">
        <f>'DATOS MENSUALES'!E624</f>
        <v>0.5652416</v>
      </c>
      <c r="I69" s="1">
        <f>'DATOS MENSUALES'!E625</f>
        <v>0.336685</v>
      </c>
      <c r="J69" s="1">
        <f>'DATOS MENSUALES'!E626</f>
        <v>0.9181032</v>
      </c>
      <c r="K69" s="1">
        <f>'DATOS MENSUALES'!E627</f>
        <v>0.7512499</v>
      </c>
      <c r="L69" s="1">
        <f>'DATOS MENSUALES'!E628</f>
        <v>0.3349586</v>
      </c>
      <c r="M69" s="1">
        <f>'DATOS MENSUALES'!E629</f>
        <v>0.2186028</v>
      </c>
      <c r="N69" s="1">
        <f t="shared" si="26"/>
        <v>6.8925211000000015</v>
      </c>
      <c r="O69" s="10"/>
      <c r="P69" s="60">
        <f t="shared" si="27"/>
        <v>-0.003737446029860671</v>
      </c>
      <c r="Q69" s="60">
        <f t="shared" si="28"/>
        <v>-0.004845251167335887</v>
      </c>
      <c r="R69" s="60">
        <f t="shared" si="29"/>
        <v>-1.292470153478245</v>
      </c>
      <c r="S69" s="60">
        <f t="shared" si="30"/>
        <v>-0.1957461223499459</v>
      </c>
      <c r="T69" s="60">
        <f t="shared" si="31"/>
        <v>-1.1504916686300308</v>
      </c>
      <c r="U69" s="60">
        <f t="shared" si="31"/>
        <v>-0.66108874100525</v>
      </c>
      <c r="V69" s="60">
        <f t="shared" si="31"/>
        <v>-0.7387788469328362</v>
      </c>
      <c r="W69" s="60">
        <f t="shared" si="31"/>
        <v>-1.681018436685394</v>
      </c>
      <c r="X69" s="60">
        <f t="shared" si="31"/>
        <v>-0.047902380083808094</v>
      </c>
      <c r="Y69" s="60">
        <f t="shared" si="31"/>
        <v>-0.005017097511834153</v>
      </c>
      <c r="Z69" s="60">
        <f t="shared" si="31"/>
        <v>-0.003042584879323366</v>
      </c>
      <c r="AA69" s="60">
        <f t="shared" si="31"/>
        <v>-0.008636657996076174</v>
      </c>
      <c r="AB69" s="60">
        <f t="shared" si="31"/>
        <v>-327.19158819779267</v>
      </c>
    </row>
    <row r="70" spans="1:28" ht="12.75">
      <c r="A70" s="12" t="s">
        <v>80</v>
      </c>
      <c r="B70" s="1">
        <f>'DATOS MENSUALES'!E630</f>
        <v>1.5333063</v>
      </c>
      <c r="C70" s="1">
        <f>'DATOS MENSUALES'!E631</f>
        <v>0.5456558</v>
      </c>
      <c r="D70" s="1">
        <f>'DATOS MENSUALES'!E632</f>
        <v>0.9133278</v>
      </c>
      <c r="E70" s="1">
        <f>'DATOS MENSUALES'!E633</f>
        <v>0.8349588</v>
      </c>
      <c r="F70" s="1">
        <f>'DATOS MENSUALES'!E634</f>
        <v>0.6801066</v>
      </c>
      <c r="G70" s="1">
        <f>'DATOS MENSUALES'!E635</f>
        <v>0.457263</v>
      </c>
      <c r="H70" s="1">
        <f>'DATOS MENSUALES'!E636</f>
        <v>0.9042936</v>
      </c>
      <c r="I70" s="1">
        <f>'DATOS MENSUALES'!E637</f>
        <v>3.1069332</v>
      </c>
      <c r="J70" s="1">
        <f>'DATOS MENSUALES'!E638</f>
        <v>1.4101248</v>
      </c>
      <c r="K70" s="1">
        <f>'DATOS MENSUALES'!E639</f>
        <v>0.8482707</v>
      </c>
      <c r="L70" s="1">
        <f>'DATOS MENSUALES'!E640</f>
        <v>0.2400508</v>
      </c>
      <c r="M70" s="1">
        <f>'DATOS MENSUALES'!E641</f>
        <v>0.15184</v>
      </c>
      <c r="N70" s="1">
        <f t="shared" si="26"/>
        <v>11.626131400000002</v>
      </c>
      <c r="O70" s="10"/>
      <c r="P70" s="60">
        <f t="shared" si="27"/>
        <v>0.16797716842371319</v>
      </c>
      <c r="Q70" s="60">
        <f t="shared" si="28"/>
        <v>-0.16605283117341355</v>
      </c>
      <c r="R70" s="60">
        <f t="shared" si="29"/>
        <v>-0.03079197555358216</v>
      </c>
      <c r="S70" s="60">
        <f t="shared" si="30"/>
        <v>-0.04002438171120766</v>
      </c>
      <c r="T70" s="60">
        <f t="shared" si="31"/>
        <v>-0.6533073777408217</v>
      </c>
      <c r="U70" s="60">
        <f t="shared" si="31"/>
        <v>-1.707607639396227</v>
      </c>
      <c r="V70" s="60">
        <f t="shared" si="31"/>
        <v>-0.1803184164715565</v>
      </c>
      <c r="W70" s="60">
        <f t="shared" si="31"/>
        <v>3.9534831791517937</v>
      </c>
      <c r="X70" s="60">
        <f t="shared" si="31"/>
        <v>0.0021389114071906816</v>
      </c>
      <c r="Y70" s="60">
        <f t="shared" si="31"/>
        <v>-0.0004080476364867914</v>
      </c>
      <c r="Z70" s="60">
        <f t="shared" si="31"/>
        <v>-0.013791534858505166</v>
      </c>
      <c r="AA70" s="60">
        <f t="shared" si="31"/>
        <v>-0.02010888138034242</v>
      </c>
      <c r="AB70" s="60">
        <f t="shared" si="31"/>
        <v>-10.037909488083493</v>
      </c>
    </row>
    <row r="71" spans="1:28" ht="12.75">
      <c r="A71" s="12" t="s">
        <v>81</v>
      </c>
      <c r="B71" s="1">
        <f>'DATOS MENSUALES'!E642</f>
        <v>2.328116</v>
      </c>
      <c r="C71" s="1">
        <f>'DATOS MENSUALES'!E643</f>
        <v>0.946772</v>
      </c>
      <c r="D71" s="1">
        <f>'DATOS MENSUALES'!E644</f>
        <v>0.8012746</v>
      </c>
      <c r="E71" s="1">
        <f>'DATOS MENSUALES'!E645</f>
        <v>0.1665201</v>
      </c>
      <c r="F71" s="1">
        <f>'DATOS MENSUALES'!E646</f>
        <v>3.3167624</v>
      </c>
      <c r="G71" s="1">
        <f>'DATOS MENSUALES'!E647</f>
        <v>1.636032</v>
      </c>
      <c r="H71" s="1">
        <f>'DATOS MENSUALES'!E648</f>
        <v>1.4189908</v>
      </c>
      <c r="I71" s="1">
        <f>'DATOS MENSUALES'!E649</f>
        <v>1.3877011</v>
      </c>
      <c r="J71" s="1">
        <f>'DATOS MENSUALES'!E650</f>
        <v>1.5385964</v>
      </c>
      <c r="K71" s="1">
        <f>'DATOS MENSUALES'!E651</f>
        <v>1.0635021</v>
      </c>
      <c r="L71" s="1">
        <f>'DATOS MENSUALES'!E652</f>
        <v>0.6143475</v>
      </c>
      <c r="M71" s="1">
        <f>'DATOS MENSUALES'!E653</f>
        <v>0.5590032</v>
      </c>
      <c r="N71" s="1">
        <f t="shared" si="26"/>
        <v>15.7776182</v>
      </c>
      <c r="O71" s="10"/>
      <c r="P71" s="60">
        <f t="shared" si="27"/>
        <v>2.441666568667334</v>
      </c>
      <c r="Q71" s="60">
        <f t="shared" si="28"/>
        <v>-0.003276649165848415</v>
      </c>
      <c r="R71" s="60">
        <f t="shared" si="29"/>
        <v>-0.07702982968293577</v>
      </c>
      <c r="S71" s="60">
        <f t="shared" si="30"/>
        <v>-1.0318422069485624</v>
      </c>
      <c r="T71" s="60">
        <f t="shared" si="31"/>
        <v>5.535369834081152</v>
      </c>
      <c r="U71" s="60">
        <f t="shared" si="31"/>
        <v>-4.4854754837063795E-06</v>
      </c>
      <c r="V71" s="60">
        <f t="shared" si="31"/>
        <v>-0.0001269386068460056</v>
      </c>
      <c r="W71" s="60">
        <f t="shared" si="31"/>
        <v>-0.0026285554009809566</v>
      </c>
      <c r="X71" s="60">
        <f t="shared" si="31"/>
        <v>0.01703720893131261</v>
      </c>
      <c r="Y71" s="60">
        <f t="shared" si="31"/>
        <v>0.0028067962189830264</v>
      </c>
      <c r="Z71" s="60">
        <f t="shared" si="31"/>
        <v>0.0024323096923322155</v>
      </c>
      <c r="AA71" s="60">
        <f t="shared" si="31"/>
        <v>0.0024729578050814638</v>
      </c>
      <c r="AB71" s="60">
        <f t="shared" si="31"/>
        <v>7.9321896101535625</v>
      </c>
    </row>
    <row r="72" spans="1:28" ht="12.75">
      <c r="A72" s="12" t="s">
        <v>82</v>
      </c>
      <c r="B72" s="1">
        <f>'DATOS MENSUALES'!E654</f>
        <v>1.6633134</v>
      </c>
      <c r="C72" s="1">
        <f>'DATOS MENSUALES'!E655</f>
        <v>1.0386669</v>
      </c>
      <c r="D72" s="1">
        <f>'DATOS MENSUALES'!E656</f>
        <v>1.9164263</v>
      </c>
      <c r="E72" s="1">
        <f>'DATOS MENSUALES'!E657</f>
        <v>1.3372104</v>
      </c>
      <c r="F72" s="1">
        <f>'DATOS MENSUALES'!E658</f>
        <v>1.690948</v>
      </c>
      <c r="G72" s="1">
        <f>'DATOS MENSUALES'!E659</f>
        <v>1.300845</v>
      </c>
      <c r="H72" s="1">
        <f>'DATOS MENSUALES'!E660</f>
        <v>1.6150473</v>
      </c>
      <c r="I72" s="1">
        <f>'DATOS MENSUALES'!E661</f>
        <v>1.3598442</v>
      </c>
      <c r="J72" s="1">
        <f>'DATOS MENSUALES'!E662</f>
        <v>1.1611054</v>
      </c>
      <c r="K72" s="1">
        <f>'DATOS MENSUALES'!E663</f>
        <v>0.6581817</v>
      </c>
      <c r="L72" s="1">
        <f>'DATOS MENSUALES'!E664</f>
        <v>0.3692868</v>
      </c>
      <c r="M72" s="1">
        <f>'DATOS MENSUALES'!E665</f>
        <v>0.318504</v>
      </c>
      <c r="N72" s="1">
        <f t="shared" si="26"/>
        <v>14.4293794</v>
      </c>
      <c r="O72" s="10"/>
      <c r="P72" s="60">
        <f t="shared" si="27"/>
        <v>0.31688947076367147</v>
      </c>
      <c r="Q72" s="60">
        <f t="shared" si="28"/>
        <v>-0.00018164521889909568</v>
      </c>
      <c r="R72" s="60">
        <f t="shared" si="29"/>
        <v>0.3280302999124411</v>
      </c>
      <c r="S72" s="60">
        <f t="shared" si="30"/>
        <v>0.004110373609593434</v>
      </c>
      <c r="T72" s="60">
        <f t="shared" si="31"/>
        <v>0.0029325310294596573</v>
      </c>
      <c r="U72" s="60">
        <f t="shared" si="31"/>
        <v>-0.04349494325760815</v>
      </c>
      <c r="V72" s="60">
        <f t="shared" si="31"/>
        <v>0.0030993220732877273</v>
      </c>
      <c r="W72" s="60">
        <f t="shared" si="31"/>
        <v>-0.004563174655768784</v>
      </c>
      <c r="X72" s="60">
        <f t="shared" si="31"/>
        <v>-0.0017355875074555596</v>
      </c>
      <c r="Y72" s="60">
        <f t="shared" si="31"/>
        <v>-0.01845426137788981</v>
      </c>
      <c r="Z72" s="60">
        <f t="shared" si="31"/>
        <v>-0.0013520175879430383</v>
      </c>
      <c r="AA72" s="60">
        <f t="shared" si="31"/>
        <v>-0.0011665600490955827</v>
      </c>
      <c r="AB72" s="60">
        <f t="shared" si="31"/>
        <v>0.269704202443661</v>
      </c>
    </row>
    <row r="73" spans="1:28" ht="12.75">
      <c r="A73" s="12" t="s">
        <v>83</v>
      </c>
      <c r="B73" s="1">
        <f>'DATOS MENSUALES'!E666</f>
        <v>0.2711732</v>
      </c>
      <c r="C73" s="1">
        <f>'DATOS MENSUALES'!E667</f>
        <v>1.2244264</v>
      </c>
      <c r="D73" s="1">
        <f>'DATOS MENSUALES'!E668</f>
        <v>6.382308</v>
      </c>
      <c r="E73" s="1">
        <f>'DATOS MENSUALES'!E669</f>
        <v>3.4942137</v>
      </c>
      <c r="F73" s="1">
        <f>'DATOS MENSUALES'!E670</f>
        <v>2.1889029</v>
      </c>
      <c r="G73" s="1">
        <f>'DATOS MENSUALES'!E671</f>
        <v>3.47655</v>
      </c>
      <c r="H73" s="1">
        <f>'DATOS MENSUALES'!E672</f>
        <v>2.3603407</v>
      </c>
      <c r="I73" s="1">
        <f>'DATOS MENSUALES'!E673</f>
        <v>2.5894854</v>
      </c>
      <c r="J73" s="1">
        <f>'DATOS MENSUALES'!E674</f>
        <v>2.162898</v>
      </c>
      <c r="K73" s="1">
        <f>'DATOS MENSUALES'!E675</f>
        <v>1.3362272</v>
      </c>
      <c r="L73" s="1">
        <f>'DATOS MENSUALES'!E676</f>
        <v>0.6564008</v>
      </c>
      <c r="M73" s="1">
        <f>'DATOS MENSUALES'!E677</f>
        <v>0.4839016</v>
      </c>
      <c r="N73" s="1">
        <f t="shared" si="26"/>
        <v>26.626827900000002</v>
      </c>
      <c r="O73" s="10"/>
      <c r="P73" s="60">
        <f t="shared" si="27"/>
        <v>-0.358475781119335</v>
      </c>
      <c r="Q73" s="60">
        <f t="shared" si="28"/>
        <v>0.0021529772588383188</v>
      </c>
      <c r="R73" s="60">
        <f t="shared" si="29"/>
        <v>137.03266230508177</v>
      </c>
      <c r="S73" s="60">
        <f t="shared" si="30"/>
        <v>12.441853134445676</v>
      </c>
      <c r="T73" s="60">
        <f t="shared" si="31"/>
        <v>0.2634862405015506</v>
      </c>
      <c r="U73" s="60">
        <f t="shared" si="31"/>
        <v>6.068665183639946</v>
      </c>
      <c r="V73" s="60">
        <f t="shared" si="31"/>
        <v>0.7075688769464926</v>
      </c>
      <c r="W73" s="60">
        <f t="shared" si="31"/>
        <v>1.2037889904038435</v>
      </c>
      <c r="X73" s="60">
        <f t="shared" si="31"/>
        <v>0.6852360336844828</v>
      </c>
      <c r="Y73" s="60">
        <f t="shared" si="31"/>
        <v>0.07084746032067696</v>
      </c>
      <c r="Z73" s="60">
        <f t="shared" si="31"/>
        <v>0.005501926512747041</v>
      </c>
      <c r="AA73" s="60">
        <f t="shared" si="31"/>
        <v>0.00021738694527336443</v>
      </c>
      <c r="AB73" s="60">
        <f t="shared" si="31"/>
        <v>2118.6270413196494</v>
      </c>
    </row>
    <row r="74" spans="1:28" s="24" customFormat="1" ht="12.75">
      <c r="A74" s="21" t="s">
        <v>84</v>
      </c>
      <c r="B74" s="22">
        <f>'DATOS MENSUALES'!E678</f>
        <v>0.2213072</v>
      </c>
      <c r="C74" s="22">
        <f>'DATOS MENSUALES'!E679</f>
        <v>0.596626</v>
      </c>
      <c r="D74" s="22">
        <f>'DATOS MENSUALES'!E680</f>
        <v>1.7821377</v>
      </c>
      <c r="E74" s="22">
        <f>'DATOS MENSUALES'!E681</f>
        <v>1.0979892</v>
      </c>
      <c r="F74" s="22">
        <f>'DATOS MENSUALES'!E682</f>
        <v>1.3309776</v>
      </c>
      <c r="G74" s="22">
        <f>'DATOS MENSUALES'!E683</f>
        <v>1.0425591</v>
      </c>
      <c r="H74" s="22">
        <f>'DATOS MENSUALES'!E684</f>
        <v>1.0724805</v>
      </c>
      <c r="I74" s="22">
        <f>'DATOS MENSUALES'!E685</f>
        <v>1.981899</v>
      </c>
      <c r="J74" s="22">
        <f>'DATOS MENSUALES'!E686</f>
        <v>0.8365845</v>
      </c>
      <c r="K74" s="22">
        <f>'DATOS MENSUALES'!E687</f>
        <v>1.3889721</v>
      </c>
      <c r="L74" s="22">
        <f>'DATOS MENSUALES'!E688</f>
        <v>0.9913502</v>
      </c>
      <c r="M74" s="22">
        <f>'DATOS MENSUALES'!E689</f>
        <v>0.599654</v>
      </c>
      <c r="N74" s="22">
        <f t="shared" si="26"/>
        <v>12.9425371</v>
      </c>
      <c r="O74" s="23"/>
      <c r="P74" s="60">
        <f t="shared" si="27"/>
        <v>-0.4393907239390396</v>
      </c>
      <c r="Q74" s="60">
        <f t="shared" si="28"/>
        <v>-0.12400855557110141</v>
      </c>
      <c r="R74" s="60">
        <f t="shared" si="29"/>
        <v>0.1713016397548348</v>
      </c>
      <c r="S74" s="60">
        <f t="shared" si="30"/>
        <v>-0.0004936807679483078</v>
      </c>
      <c r="T74" s="60">
        <f t="shared" si="31"/>
        <v>-0.010194999223868403</v>
      </c>
      <c r="U74" s="60">
        <f t="shared" si="31"/>
        <v>-0.22694165777234931</v>
      </c>
      <c r="V74" s="60">
        <f t="shared" si="31"/>
        <v>-0.062460884339523313</v>
      </c>
      <c r="W74" s="60">
        <f t="shared" si="31"/>
        <v>0.0949370389100575</v>
      </c>
      <c r="X74" s="60">
        <f t="shared" si="31"/>
        <v>-0.08794081584095463</v>
      </c>
      <c r="Y74" s="60">
        <f t="shared" si="31"/>
        <v>0.10154031346384522</v>
      </c>
      <c r="Z74" s="60">
        <f t="shared" si="31"/>
        <v>0.13381502544642876</v>
      </c>
      <c r="AA74" s="60">
        <f t="shared" si="31"/>
        <v>0.005440683001141501</v>
      </c>
      <c r="AB74" s="60">
        <f t="shared" si="31"/>
        <v>-0.594288792833527</v>
      </c>
    </row>
    <row r="75" spans="1:28" s="24" customFormat="1" ht="12.75">
      <c r="A75" s="21" t="s">
        <v>85</v>
      </c>
      <c r="B75" s="22">
        <f>'DATOS MENSUALES'!E690</f>
        <v>0.5242527</v>
      </c>
      <c r="C75" s="22">
        <f>'DATOS MENSUALES'!E691</f>
        <v>1.8207442</v>
      </c>
      <c r="D75" s="22">
        <f>'DATOS MENSUALES'!E692</f>
        <v>0.9999765</v>
      </c>
      <c r="E75" s="22">
        <f>'DATOS MENSUALES'!E693</f>
        <v>1.61891</v>
      </c>
      <c r="F75" s="22">
        <f>'DATOS MENSUALES'!E694</f>
        <v>1.6374577</v>
      </c>
      <c r="G75" s="22">
        <f>'DATOS MENSUALES'!E695</f>
        <v>1.621653</v>
      </c>
      <c r="H75" s="22">
        <f>'DATOS MENSUALES'!E696</f>
        <v>1.0753006</v>
      </c>
      <c r="I75" s="22">
        <f>'DATOS MENSUALES'!E697</f>
        <v>2.55618</v>
      </c>
      <c r="J75" s="22">
        <f>'DATOS MENSUALES'!E698</f>
        <v>1.5230901</v>
      </c>
      <c r="K75" s="22">
        <f>'DATOS MENSUALES'!E699</f>
        <v>1.4207406</v>
      </c>
      <c r="L75" s="22">
        <f>'DATOS MENSUALES'!E700</f>
        <v>0.8660048</v>
      </c>
      <c r="M75" s="22">
        <f>'DATOS MENSUALES'!E701</f>
        <v>0.748748</v>
      </c>
      <c r="N75" s="22">
        <f t="shared" si="26"/>
        <v>16.4130582</v>
      </c>
      <c r="O75" s="23"/>
      <c r="P75" s="60">
        <f t="shared" si="27"/>
        <v>-0.09562816711317755</v>
      </c>
      <c r="Q75" s="60">
        <f t="shared" si="28"/>
        <v>0.38177811224698355</v>
      </c>
      <c r="R75" s="60">
        <f t="shared" si="29"/>
        <v>-0.01166389626529848</v>
      </c>
      <c r="S75" s="60">
        <f t="shared" si="30"/>
        <v>0.08628440582745761</v>
      </c>
      <c r="T75" s="60">
        <f t="shared" si="31"/>
        <v>0.0007204137283684936</v>
      </c>
      <c r="U75" s="60">
        <f t="shared" si="31"/>
        <v>-2.942022260558888E-05</v>
      </c>
      <c r="V75" s="60">
        <f t="shared" si="31"/>
        <v>-0.061138470571903074</v>
      </c>
      <c r="W75" s="60">
        <f t="shared" si="31"/>
        <v>1.094224951421065</v>
      </c>
      <c r="X75" s="60">
        <f t="shared" si="31"/>
        <v>0.014139013385884988</v>
      </c>
      <c r="Y75" s="60">
        <f t="shared" si="31"/>
        <v>0.1237281517806623</v>
      </c>
      <c r="Z75" s="60">
        <f t="shared" si="31"/>
        <v>0.05757596249282286</v>
      </c>
      <c r="AA75" s="60">
        <f t="shared" si="31"/>
        <v>0.034320060202666605</v>
      </c>
      <c r="AB75" s="60">
        <f t="shared" si="31"/>
        <v>18.18673891518882</v>
      </c>
    </row>
    <row r="76" spans="1:28" s="24" customFormat="1" ht="12.75">
      <c r="A76" s="21" t="s">
        <v>86</v>
      </c>
      <c r="B76" s="22">
        <f>'DATOS MENSUALES'!E702</f>
        <v>0.4136803</v>
      </c>
      <c r="C76" s="22">
        <f>'DATOS MENSUALES'!E703</f>
        <v>0.2443946</v>
      </c>
      <c r="D76" s="22">
        <f>'DATOS MENSUALES'!E704</f>
        <v>0.2331208</v>
      </c>
      <c r="E76" s="22">
        <f>'DATOS MENSUALES'!E705</f>
        <v>0.3042394</v>
      </c>
      <c r="F76" s="22">
        <f>'DATOS MENSUALES'!E706</f>
        <v>0.330309</v>
      </c>
      <c r="G76" s="22">
        <f>'DATOS MENSUALES'!E707</f>
        <v>0.405891</v>
      </c>
      <c r="H76" s="22">
        <f>'DATOS MENSUALES'!E708</f>
        <v>0.4204515</v>
      </c>
      <c r="I76" s="22">
        <f>'DATOS MENSUALES'!E709</f>
        <v>0.3119872</v>
      </c>
      <c r="J76" s="22">
        <f>'DATOS MENSUALES'!E710</f>
        <v>0.4975016</v>
      </c>
      <c r="K76" s="22">
        <f>'DATOS MENSUALES'!E711</f>
        <v>0.6795459</v>
      </c>
      <c r="L76" s="22">
        <f>'DATOS MENSUALES'!E712</f>
        <v>0.4034056</v>
      </c>
      <c r="M76" s="22">
        <f>'DATOS MENSUALES'!E713</f>
        <v>0.580246</v>
      </c>
      <c r="N76" s="22">
        <f t="shared" si="26"/>
        <v>4.824772899999999</v>
      </c>
      <c r="O76" s="23"/>
      <c r="P76" s="60">
        <f t="shared" si="27"/>
        <v>-0.18312092458521678</v>
      </c>
      <c r="Q76" s="60">
        <f t="shared" si="28"/>
        <v>-0.6160907698891869</v>
      </c>
      <c r="R76" s="60">
        <f t="shared" si="29"/>
        <v>-0.981043510477632</v>
      </c>
      <c r="S76" s="60">
        <f t="shared" si="30"/>
        <v>-0.6648450215528531</v>
      </c>
      <c r="T76" s="60">
        <f t="shared" si="31"/>
        <v>-1.804723160861399</v>
      </c>
      <c r="U76" s="60">
        <f t="shared" si="31"/>
        <v>-1.9373839837631563</v>
      </c>
      <c r="V76" s="60">
        <f t="shared" si="31"/>
        <v>-1.1536488395088436</v>
      </c>
      <c r="W76" s="60">
        <f t="shared" si="31"/>
        <v>-1.7879610732325</v>
      </c>
      <c r="X76" s="60">
        <f t="shared" si="31"/>
        <v>-0.4814832342209196</v>
      </c>
      <c r="Y76" s="60">
        <f t="shared" si="31"/>
        <v>-0.014330541476318988</v>
      </c>
      <c r="Z76" s="60">
        <f t="shared" si="31"/>
        <v>-0.0004469456912869435</v>
      </c>
      <c r="AA76" s="60">
        <f t="shared" si="31"/>
        <v>0.00383102031938254</v>
      </c>
      <c r="AB76" s="60">
        <f t="shared" si="31"/>
        <v>-718.9648684274356</v>
      </c>
    </row>
    <row r="77" spans="1:28" s="24" customFormat="1" ht="12.75">
      <c r="A77" s="21" t="s">
        <v>87</v>
      </c>
      <c r="B77" s="22">
        <f>'DATOS MENSUALES'!E714</f>
        <v>1.4059008</v>
      </c>
      <c r="C77" s="22">
        <f>'DATOS MENSUALES'!E715</f>
        <v>0.7567376</v>
      </c>
      <c r="D77" s="22">
        <f>'DATOS MENSUALES'!E716</f>
        <v>1.1361987</v>
      </c>
      <c r="E77" s="22">
        <f>'DATOS MENSUALES'!E717</f>
        <v>0.509545</v>
      </c>
      <c r="F77" s="22">
        <f>'DATOS MENSUALES'!E718</f>
        <v>0.3934656</v>
      </c>
      <c r="G77" s="22">
        <f>'DATOS MENSUALES'!E719</f>
        <v>0.2559654</v>
      </c>
      <c r="H77" s="22">
        <f>'DATOS MENSUALES'!E720</f>
        <v>0.1692405</v>
      </c>
      <c r="I77" s="22">
        <f>'DATOS MENSUALES'!E721</f>
        <v>0.4925767</v>
      </c>
      <c r="J77" s="22">
        <f>'DATOS MENSUALES'!E722</f>
        <v>0.596122</v>
      </c>
      <c r="K77" s="22">
        <f>'DATOS MENSUALES'!E723</f>
        <v>0.302148</v>
      </c>
      <c r="L77" s="22">
        <f>'DATOS MENSUALES'!E724</f>
        <v>0.07154</v>
      </c>
      <c r="M77" s="22">
        <f>'DATOS MENSUALES'!E725</f>
        <v>0.0451647</v>
      </c>
      <c r="N77" s="22">
        <f t="shared" si="26"/>
        <v>6.134605</v>
      </c>
      <c r="O77" s="23"/>
      <c r="P77" s="60">
        <f t="shared" si="27"/>
        <v>0.07641628809036277</v>
      </c>
      <c r="Q77" s="60">
        <f t="shared" si="28"/>
        <v>-0.03880773919648568</v>
      </c>
      <c r="R77" s="60">
        <f t="shared" si="29"/>
        <v>-0.000742764609671179</v>
      </c>
      <c r="S77" s="60">
        <f t="shared" si="30"/>
        <v>-0.29738000879439336</v>
      </c>
      <c r="T77" s="60">
        <f t="shared" si="31"/>
        <v>-1.5381863612798066</v>
      </c>
      <c r="U77" s="60">
        <f t="shared" si="31"/>
        <v>-2.7238134177522815</v>
      </c>
      <c r="V77" s="60">
        <f t="shared" si="31"/>
        <v>-2.1970378024440853</v>
      </c>
      <c r="W77" s="60">
        <f t="shared" si="31"/>
        <v>-1.1027283139794917</v>
      </c>
      <c r="X77" s="60">
        <f t="shared" si="31"/>
        <v>-0.321642687876056</v>
      </c>
      <c r="Y77" s="60">
        <f t="shared" si="31"/>
        <v>-0.2386674114680592</v>
      </c>
      <c r="Z77" s="60">
        <f t="shared" si="31"/>
        <v>-0.06807863118620354</v>
      </c>
      <c r="AA77" s="60">
        <f t="shared" si="31"/>
        <v>-0.0542715156675429</v>
      </c>
      <c r="AB77" s="60">
        <f t="shared" si="31"/>
        <v>-447.46543476606996</v>
      </c>
    </row>
    <row r="78" spans="1:28" s="24" customFormat="1" ht="12.75">
      <c r="A78" s="21" t="s">
        <v>88</v>
      </c>
      <c r="B78" s="22">
        <f>'DATOS MENSUALES'!E726</f>
        <v>0.2053856</v>
      </c>
      <c r="C78" s="22">
        <f>'DATOS MENSUALES'!E727</f>
        <v>0.5130216</v>
      </c>
      <c r="D78" s="22">
        <f>'DATOS MENSUALES'!E728</f>
        <v>0.7752879</v>
      </c>
      <c r="E78" s="22">
        <f>'DATOS MENSUALES'!E729</f>
        <v>6.189122</v>
      </c>
      <c r="F78" s="22">
        <f>'DATOS MENSUALES'!E730</f>
        <v>3.5730396</v>
      </c>
      <c r="G78" s="22">
        <f>'DATOS MENSUALES'!E731</f>
        <v>5.3786278</v>
      </c>
      <c r="H78" s="22">
        <f>'DATOS MENSUALES'!E732</f>
        <v>4.4308</v>
      </c>
      <c r="I78" s="22">
        <f>'DATOS MENSUALES'!E733</f>
        <v>3.065679</v>
      </c>
      <c r="J78" s="22">
        <f>'DATOS MENSUALES'!E734</f>
        <v>2.1811525</v>
      </c>
      <c r="K78" s="22">
        <f>'DATOS MENSUALES'!E735</f>
        <v>1.2497805</v>
      </c>
      <c r="L78" s="22">
        <f>'DATOS MENSUALES'!E736</f>
        <v>0.7844326</v>
      </c>
      <c r="M78" s="22">
        <f>'DATOS MENSUALES'!E737</f>
        <v>0.4488408</v>
      </c>
      <c r="N78" s="22">
        <f t="shared" si="26"/>
        <v>28.795169899999994</v>
      </c>
      <c r="O78" s="23"/>
      <c r="P78" s="60">
        <f t="shared" si="27"/>
        <v>-0.4675792381710474</v>
      </c>
      <c r="Q78" s="60">
        <f t="shared" si="28"/>
        <v>-0.19742097893296012</v>
      </c>
      <c r="R78" s="60">
        <f t="shared" si="29"/>
        <v>-0.09202321806077605</v>
      </c>
      <c r="S78" s="60">
        <f t="shared" si="30"/>
        <v>125.90958773111002</v>
      </c>
      <c r="T78" s="60">
        <f t="shared" si="31"/>
        <v>8.306560421230808</v>
      </c>
      <c r="U78" s="60">
        <f t="shared" si="31"/>
        <v>51.73267054471155</v>
      </c>
      <c r="V78" s="60">
        <f t="shared" si="31"/>
        <v>25.97515255877946</v>
      </c>
      <c r="W78" s="60">
        <f t="shared" si="31"/>
        <v>3.652046571714822</v>
      </c>
      <c r="X78" s="60">
        <f t="shared" si="31"/>
        <v>0.7286883232922824</v>
      </c>
      <c r="Y78" s="60">
        <f t="shared" si="31"/>
        <v>0.03507442339778195</v>
      </c>
      <c r="Z78" s="60">
        <f t="shared" si="31"/>
        <v>0.028252742942681944</v>
      </c>
      <c r="AA78" s="60">
        <f t="shared" si="31"/>
        <v>1.575161604471648E-05</v>
      </c>
      <c r="AB78" s="60">
        <f t="shared" si="31"/>
        <v>3383.02859273816</v>
      </c>
    </row>
    <row r="79" spans="1:28" s="24" customFormat="1" ht="12.75">
      <c r="A79" s="21" t="s">
        <v>89</v>
      </c>
      <c r="B79" s="22">
        <f>'DATOS MENSUALES'!E738</f>
        <v>0.8686895</v>
      </c>
      <c r="C79" s="22">
        <f>'DATOS MENSUALES'!E739</f>
        <v>0.5145411</v>
      </c>
      <c r="D79" s="22">
        <f>'DATOS MENSUALES'!E740</f>
        <v>0.283335</v>
      </c>
      <c r="E79" s="22">
        <f>'DATOS MENSUALES'!E741</f>
        <v>0.1012544</v>
      </c>
      <c r="F79" s="22">
        <f>'DATOS MENSUALES'!E742</f>
        <v>0.07569</v>
      </c>
      <c r="G79" s="22">
        <f>'DATOS MENSUALES'!E743</f>
        <v>0.3027948</v>
      </c>
      <c r="H79" s="22">
        <f>'DATOS MENSUALES'!E744</f>
        <v>0.0172608</v>
      </c>
      <c r="I79" s="22">
        <f>'DATOS MENSUALES'!E745</f>
        <v>0.3323589</v>
      </c>
      <c r="J79" s="22">
        <f>'DATOS MENSUALES'!E746</f>
        <v>0.0929247</v>
      </c>
      <c r="K79" s="22">
        <f>'DATOS MENSUALES'!E747</f>
        <v>0.2009706</v>
      </c>
      <c r="L79" s="22">
        <f>'DATOS MENSUALES'!E748</f>
        <v>0.151119</v>
      </c>
      <c r="M79" s="22">
        <f>'DATOS MENSUALES'!E749</f>
        <v>0.14859</v>
      </c>
      <c r="N79" s="22">
        <f t="shared" si="26"/>
        <v>3.0895288</v>
      </c>
      <c r="O79" s="23"/>
      <c r="P79" s="60">
        <f t="shared" si="27"/>
        <v>-0.0014374245809347186</v>
      </c>
      <c r="Q79" s="60">
        <f t="shared" si="28"/>
        <v>-0.19587945474579113</v>
      </c>
      <c r="R79" s="60">
        <f t="shared" si="29"/>
        <v>-0.83970042729333</v>
      </c>
      <c r="S79" s="60">
        <f t="shared" si="30"/>
        <v>-1.2449650251437068</v>
      </c>
      <c r="T79" s="60">
        <f t="shared" si="31"/>
        <v>-3.1903020232138104</v>
      </c>
      <c r="U79" s="60">
        <f t="shared" si="31"/>
        <v>-2.458893903023708</v>
      </c>
      <c r="V79" s="60">
        <f t="shared" si="31"/>
        <v>-3.0611761719321926</v>
      </c>
      <c r="W79" s="60">
        <f aca="true" t="shared" si="32" ref="W79:AB82">(I79-I$6)^3</f>
        <v>-1.699433729197942</v>
      </c>
      <c r="X79" s="60">
        <f t="shared" si="32"/>
        <v>-1.6781847793336513</v>
      </c>
      <c r="Y79" s="60">
        <f t="shared" si="32"/>
        <v>-0.37554128482500804</v>
      </c>
      <c r="Z79" s="60">
        <f t="shared" si="32"/>
        <v>-0.0355281518759071</v>
      </c>
      <c r="AA79" s="60">
        <f t="shared" si="32"/>
        <v>-0.020838523677810902</v>
      </c>
      <c r="AB79" s="60">
        <f t="shared" si="32"/>
        <v>-1222.8997300962556</v>
      </c>
    </row>
    <row r="80" spans="1:28" s="24" customFormat="1" ht="12.75">
      <c r="A80" s="21" t="s">
        <v>90</v>
      </c>
      <c r="B80" s="22">
        <f>'DATOS MENSUALES'!E750</f>
        <v>0.5744925</v>
      </c>
      <c r="C80" s="22">
        <f>'DATOS MENSUALES'!E751</f>
        <v>0.944772</v>
      </c>
      <c r="D80" s="22">
        <f>'DATOS MENSUALES'!E752</f>
        <v>0.4268394</v>
      </c>
      <c r="E80" s="22">
        <f>'DATOS MENSUALES'!E753</f>
        <v>1.6797744</v>
      </c>
      <c r="F80" s="22">
        <f>'DATOS MENSUALES'!E754</f>
        <v>2.1566308</v>
      </c>
      <c r="G80" s="22">
        <f>'DATOS MENSUALES'!E755</f>
        <v>1.323378</v>
      </c>
      <c r="H80" s="22">
        <f>'DATOS MENSUALES'!E756</f>
        <v>1.757514</v>
      </c>
      <c r="I80" s="22">
        <f>'DATOS MENSUALES'!E757</f>
        <v>1.1891568</v>
      </c>
      <c r="J80" s="22">
        <f>'DATOS MENSUALES'!E758</f>
        <v>1.3473211</v>
      </c>
      <c r="K80" s="22">
        <f>'DATOS MENSUALES'!E759</f>
        <v>0.9284079</v>
      </c>
      <c r="L80" s="22">
        <f>'DATOS MENSUALES'!E760</f>
        <v>0.5442417</v>
      </c>
      <c r="M80" s="22">
        <f>'DATOS MENSUALES'!E761</f>
        <v>0.5101188</v>
      </c>
      <c r="N80" s="22">
        <f t="shared" si="26"/>
        <v>13.3826474</v>
      </c>
      <c r="O80" s="23"/>
      <c r="P80" s="60">
        <f t="shared" si="27"/>
        <v>-0.06744596286984979</v>
      </c>
      <c r="Q80" s="60">
        <f t="shared" si="28"/>
        <v>-0.0034108039139073387</v>
      </c>
      <c r="R80" s="60">
        <f t="shared" si="29"/>
        <v>-0.5118506705201211</v>
      </c>
      <c r="S80" s="60">
        <f t="shared" si="30"/>
        <v>0.12707457571607048</v>
      </c>
      <c r="T80" s="60">
        <f aca="true" t="shared" si="33" ref="T80:V83">(F80-F$6)^3</f>
        <v>0.22566448778697126</v>
      </c>
      <c r="U80" s="60">
        <f t="shared" si="33"/>
        <v>-0.03565867232565859</v>
      </c>
      <c r="V80" s="60">
        <f t="shared" si="33"/>
        <v>0.023954133417740043</v>
      </c>
      <c r="W80" s="60">
        <f t="shared" si="32"/>
        <v>-0.038120577541680266</v>
      </c>
      <c r="X80" s="60">
        <f t="shared" si="32"/>
        <v>0.0002880232197497803</v>
      </c>
      <c r="Y80" s="60">
        <f t="shared" si="32"/>
        <v>2.1231867772190636E-07</v>
      </c>
      <c r="Z80" s="60">
        <f t="shared" si="32"/>
        <v>0.0002668278435458578</v>
      </c>
      <c r="AA80" s="60">
        <f t="shared" si="32"/>
        <v>0.0006437493699998885</v>
      </c>
      <c r="AB80" s="60">
        <f t="shared" si="32"/>
        <v>-0.06430658790084344</v>
      </c>
    </row>
    <row r="81" spans="1:28" s="24" customFormat="1" ht="12.75">
      <c r="A81" s="21" t="s">
        <v>91</v>
      </c>
      <c r="B81" s="22">
        <f>'DATOS MENSUALES'!E762</f>
        <v>2.6785002</v>
      </c>
      <c r="C81" s="22">
        <f>'DATOS MENSUALES'!E763</f>
        <v>1.0567914</v>
      </c>
      <c r="D81" s="22">
        <f>'DATOS MENSUALES'!E764</f>
        <v>1.0669545</v>
      </c>
      <c r="E81" s="22">
        <f>'DATOS MENSUALES'!E765</f>
        <v>0.9011906</v>
      </c>
      <c r="F81" s="22">
        <f>'DATOS MENSUALES'!E766</f>
        <v>1.48212</v>
      </c>
      <c r="G81" s="22">
        <f>'DATOS MENSUALES'!E767</f>
        <v>2.7439938</v>
      </c>
      <c r="H81" s="22">
        <f>'DATOS MENSUALES'!E768</f>
        <v>2.7873576</v>
      </c>
      <c r="I81" s="22">
        <f>'DATOS MENSUALES'!E769</f>
        <v>1.9681284</v>
      </c>
      <c r="J81" s="22">
        <f>'DATOS MENSUALES'!E770</f>
        <v>2.054333</v>
      </c>
      <c r="K81" s="22">
        <f>'DATOS MENSUALES'!E771</f>
        <v>1.3061136</v>
      </c>
      <c r="L81" s="22">
        <f>'DATOS MENSUALES'!E772</f>
        <v>0.61946</v>
      </c>
      <c r="M81" s="22">
        <f>'DATOS MENSUALES'!E773</f>
        <v>0.476005</v>
      </c>
      <c r="N81" s="22">
        <f t="shared" si="26"/>
        <v>19.1409481</v>
      </c>
      <c r="O81" s="23"/>
      <c r="P81" s="60">
        <f t="shared" si="27"/>
        <v>4.8866362056765045</v>
      </c>
      <c r="Q81" s="60">
        <f t="shared" si="28"/>
        <v>-5.710738309956051E-05</v>
      </c>
      <c r="R81" s="60">
        <f t="shared" si="29"/>
        <v>-0.004081204410734465</v>
      </c>
      <c r="S81" s="60">
        <f t="shared" si="30"/>
        <v>-0.020986403440405813</v>
      </c>
      <c r="T81" s="60">
        <f t="shared" si="33"/>
        <v>-0.0002834955180408786</v>
      </c>
      <c r="U81" s="60">
        <f t="shared" si="33"/>
        <v>1.3002753953784292</v>
      </c>
      <c r="V81" s="60">
        <f t="shared" si="33"/>
        <v>2.290100874891217</v>
      </c>
      <c r="W81" s="60">
        <f t="shared" si="32"/>
        <v>0.0865965991070048</v>
      </c>
      <c r="X81" s="60">
        <f t="shared" si="32"/>
        <v>0.46198353167374756</v>
      </c>
      <c r="Y81" s="60">
        <f t="shared" si="32"/>
        <v>0.05647787425962372</v>
      </c>
      <c r="Z81" s="60">
        <f t="shared" si="32"/>
        <v>0.0027203848560034935</v>
      </c>
      <c r="AA81" s="60">
        <f t="shared" si="32"/>
        <v>0.00014249468521621353</v>
      </c>
      <c r="AB81" s="60">
        <f t="shared" si="32"/>
        <v>153.78931993128958</v>
      </c>
    </row>
    <row r="82" spans="1:28" s="24" customFormat="1" ht="12.75">
      <c r="A82" s="21" t="s">
        <v>92</v>
      </c>
      <c r="B82" s="22">
        <f>'DATOS MENSUALES'!E774</f>
        <v>1.2966789</v>
      </c>
      <c r="C82" s="22">
        <f>'DATOS MENSUALES'!E775</f>
        <v>0.4420251</v>
      </c>
      <c r="D82" s="22">
        <f>'DATOS MENSUALES'!E776</f>
        <v>0.4816338</v>
      </c>
      <c r="E82" s="22">
        <f>'DATOS MENSUALES'!E777</f>
        <v>0.433636</v>
      </c>
      <c r="F82" s="22">
        <f>'DATOS MENSUALES'!E778</f>
        <v>0.2094026</v>
      </c>
      <c r="G82" s="22">
        <f>'DATOS MENSUALES'!E779</f>
        <v>0.329117</v>
      </c>
      <c r="H82" s="22">
        <f>'DATOS MENSUALES'!E780</f>
        <v>0.4613752</v>
      </c>
      <c r="I82" s="22">
        <f>'DATOS MENSUALES'!E781</f>
        <v>0.3176277</v>
      </c>
      <c r="J82" s="22">
        <f>'DATOS MENSUALES'!E782</f>
        <v>0.5819364</v>
      </c>
      <c r="K82" s="22">
        <f>'DATOS MENSUALES'!E783</f>
        <v>0.3772132</v>
      </c>
      <c r="L82" s="22">
        <f>'DATOS MENSUALES'!E784</f>
        <v>0.2429147</v>
      </c>
      <c r="M82" s="22">
        <f>'DATOS MENSUALES'!E785</f>
        <v>0.161405</v>
      </c>
      <c r="N82" s="22">
        <f>SUM(B82:M82)</f>
        <v>5.3349656</v>
      </c>
      <c r="O82" s="23"/>
      <c r="P82" s="60">
        <f t="shared" si="27"/>
        <v>0.0312953150229944</v>
      </c>
      <c r="Q82" s="60">
        <f t="shared" si="28"/>
        <v>-0.27879760619139754</v>
      </c>
      <c r="R82" s="60">
        <f t="shared" si="29"/>
        <v>-0.41370648585175646</v>
      </c>
      <c r="S82" s="60">
        <f t="shared" si="30"/>
        <v>-0.4108144359206777</v>
      </c>
      <c r="T82" s="60">
        <f t="shared" si="33"/>
        <v>-2.397548291984062</v>
      </c>
      <c r="U82" s="60">
        <f t="shared" si="33"/>
        <v>-2.317822311987451</v>
      </c>
      <c r="V82" s="60">
        <f t="shared" si="33"/>
        <v>-1.0238046970014754</v>
      </c>
      <c r="W82" s="60">
        <f t="shared" si="32"/>
        <v>-1.7631493049918754</v>
      </c>
      <c r="X82" s="60">
        <f t="shared" si="32"/>
        <v>-0.3420371414217381</v>
      </c>
      <c r="Y82" s="60">
        <f t="shared" si="32"/>
        <v>-0.16208275071306313</v>
      </c>
      <c r="Z82" s="60">
        <f t="shared" si="32"/>
        <v>-0.013303305318488072</v>
      </c>
      <c r="AA82" s="60">
        <f t="shared" si="32"/>
        <v>-0.018060711024958175</v>
      </c>
      <c r="AB82" s="60">
        <f t="shared" si="32"/>
        <v>-602.9912225040771</v>
      </c>
    </row>
    <row r="83" spans="1:28" s="24" customFormat="1" ht="12.75">
      <c r="A83" s="21" t="s">
        <v>93</v>
      </c>
      <c r="B83" s="22">
        <f>'DATOS MENSUALES'!E786</f>
        <v>2.5567269</v>
      </c>
      <c r="C83" s="22">
        <f>'DATOS MENSUALES'!E787</f>
        <v>1.8626118</v>
      </c>
      <c r="D83" s="22">
        <f>'DATOS MENSUALES'!E788</f>
        <v>2.4404571</v>
      </c>
      <c r="E83" s="22">
        <f>'DATOS MENSUALES'!E789</f>
        <v>0.4583148</v>
      </c>
      <c r="F83" s="22">
        <f>'DATOS MENSUALES'!E790</f>
        <v>1.4733091</v>
      </c>
      <c r="G83" s="22">
        <f>'DATOS MENSUALES'!E791</f>
        <v>1.2220754</v>
      </c>
      <c r="H83" s="22">
        <f>'DATOS MENSUALES'!E792</f>
        <v>0.4058082</v>
      </c>
      <c r="I83" s="22">
        <f>'DATOS MENSUALES'!E793</f>
        <v>0.952517</v>
      </c>
      <c r="J83" s="22">
        <f>'DATOS MENSUALES'!E794</f>
        <v>1.4378672</v>
      </c>
      <c r="K83" s="22">
        <f>'DATOS MENSUALES'!E795</f>
        <v>0.7510644</v>
      </c>
      <c r="L83" s="22">
        <f>'DATOS MENSUALES'!E796</f>
        <v>0.5143278</v>
      </c>
      <c r="M83" s="22">
        <f>'DATOS MENSUALES'!E797</f>
        <v>0.3649923</v>
      </c>
      <c r="N83" s="22">
        <f>SUM(B83:M83)</f>
        <v>14.440072</v>
      </c>
      <c r="O83" s="23"/>
      <c r="P83" s="60">
        <f t="shared" si="27"/>
        <v>3.9083273249808204</v>
      </c>
      <c r="Q83" s="60">
        <f t="shared" si="28"/>
        <v>0.4517671767109698</v>
      </c>
      <c r="R83" s="60">
        <f t="shared" si="29"/>
        <v>1.7878422953600828</v>
      </c>
      <c r="S83" s="60">
        <f t="shared" si="30"/>
        <v>-0.3712433110931315</v>
      </c>
      <c r="T83" s="60">
        <f t="shared" si="33"/>
        <v>-0.00041354925613671734</v>
      </c>
      <c r="U83" s="60">
        <f t="shared" si="33"/>
        <v>-0.07975601726036097</v>
      </c>
      <c r="V83" s="60">
        <f t="shared" si="33"/>
        <v>-1.2026483959392005</v>
      </c>
      <c r="W83" s="60">
        <f aca="true" t="shared" si="34" ref="W83:AB83">(I83-I$6)^3</f>
        <v>-0.18832225044063206</v>
      </c>
      <c r="X83" s="60">
        <f t="shared" si="34"/>
        <v>0.0038393904705116117</v>
      </c>
      <c r="Y83" s="60">
        <f t="shared" si="34"/>
        <v>-0.005033424423252471</v>
      </c>
      <c r="Z83" s="60">
        <f t="shared" si="34"/>
        <v>4.093886188277511E-05</v>
      </c>
      <c r="AA83" s="60">
        <f t="shared" si="34"/>
        <v>-0.00020310204785131504</v>
      </c>
      <c r="AB83" s="60">
        <f t="shared" si="34"/>
        <v>0.2833175194870656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738.1575590639533</v>
      </c>
      <c r="Q84" s="61">
        <f t="shared" si="35"/>
        <v>338.8290078054904</v>
      </c>
      <c r="R84" s="61">
        <f t="shared" si="35"/>
        <v>234.58649407081927</v>
      </c>
      <c r="S84" s="61">
        <f t="shared" si="35"/>
        <v>387.595867502997</v>
      </c>
      <c r="T84" s="61">
        <f t="shared" si="35"/>
        <v>706.6118759247661</v>
      </c>
      <c r="U84" s="61">
        <f t="shared" si="35"/>
        <v>420.39311401192276</v>
      </c>
      <c r="V84" s="61">
        <f t="shared" si="35"/>
        <v>284.2137992564243</v>
      </c>
      <c r="W84" s="61">
        <f t="shared" si="35"/>
        <v>110.21634790276923</v>
      </c>
      <c r="X84" s="61">
        <f t="shared" si="35"/>
        <v>18.146417321405913</v>
      </c>
      <c r="Y84" s="61">
        <f t="shared" si="35"/>
        <v>5.202536642549788</v>
      </c>
      <c r="Z84" s="61">
        <f t="shared" si="35"/>
        <v>1.0618111428170314</v>
      </c>
      <c r="AA84" s="61">
        <f t="shared" si="35"/>
        <v>6.188951753356091</v>
      </c>
      <c r="AB84" s="61">
        <f t="shared" si="35"/>
        <v>58868.53974495953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307 - Río Duero desde la presa del embalse de Cuerda del Pozo hasta el embalse de Campillo de Buitrago, y arroyo Rozarza.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0.0439398</v>
      </c>
      <c r="C4" s="1">
        <f t="shared" si="0"/>
        <v>0.1668695</v>
      </c>
      <c r="D4" s="1">
        <f t="shared" si="0"/>
        <v>0.135285</v>
      </c>
      <c r="E4" s="1">
        <f t="shared" si="0"/>
        <v>0.0405183</v>
      </c>
      <c r="F4" s="1">
        <f t="shared" si="0"/>
        <v>0.07569</v>
      </c>
      <c r="G4" s="1">
        <f t="shared" si="0"/>
        <v>0.1826055</v>
      </c>
      <c r="H4" s="1">
        <f t="shared" si="0"/>
        <v>0.0172608</v>
      </c>
      <c r="I4" s="1">
        <f t="shared" si="0"/>
        <v>0.3119872</v>
      </c>
      <c r="J4" s="1">
        <f t="shared" si="0"/>
        <v>0.0929247</v>
      </c>
      <c r="K4" s="1">
        <f t="shared" si="0"/>
        <v>0.2009706</v>
      </c>
      <c r="L4" s="1">
        <f t="shared" si="0"/>
        <v>0.07154</v>
      </c>
      <c r="M4" s="1">
        <f t="shared" si="0"/>
        <v>0.0091274</v>
      </c>
      <c r="N4" s="1">
        <f>MIN(N18:N43)</f>
        <v>3.0895288</v>
      </c>
    </row>
    <row r="5" spans="1:14" ht="12.75">
      <c r="A5" s="13" t="s">
        <v>94</v>
      </c>
      <c r="B5" s="1">
        <f aca="true" t="shared" si="1" ref="B5:M5">MAX(B18:B43)</f>
        <v>2.6785002</v>
      </c>
      <c r="C5" s="1">
        <f t="shared" si="1"/>
        <v>1.8626118</v>
      </c>
      <c r="D5" s="1">
        <f t="shared" si="1"/>
        <v>6.382308</v>
      </c>
      <c r="E5" s="1">
        <f t="shared" si="1"/>
        <v>6.189122</v>
      </c>
      <c r="F5" s="1">
        <f t="shared" si="1"/>
        <v>3.5730396</v>
      </c>
      <c r="G5" s="1">
        <f t="shared" si="1"/>
        <v>5.3786278</v>
      </c>
      <c r="H5" s="1">
        <f t="shared" si="1"/>
        <v>4.4308</v>
      </c>
      <c r="I5" s="1">
        <f t="shared" si="1"/>
        <v>3.2345684</v>
      </c>
      <c r="J5" s="1">
        <f t="shared" si="1"/>
        <v>2.1961907</v>
      </c>
      <c r="K5" s="1">
        <f t="shared" si="1"/>
        <v>1.6887528</v>
      </c>
      <c r="L5" s="1">
        <f t="shared" si="1"/>
        <v>1.1841256</v>
      </c>
      <c r="M5" s="1">
        <f t="shared" si="1"/>
        <v>0.748748</v>
      </c>
      <c r="N5" s="1">
        <f>MAX(N18:N43)</f>
        <v>28.795169899999994</v>
      </c>
    </row>
    <row r="6" spans="1:14" ht="12.75">
      <c r="A6" s="13" t="s">
        <v>16</v>
      </c>
      <c r="B6" s="1">
        <f aca="true" t="shared" si="2" ref="B6:M6">AVERAGE(B18:B43)</f>
        <v>0.8911948615384614</v>
      </c>
      <c r="C6" s="1">
        <f t="shared" si="2"/>
        <v>0.8399915153846153</v>
      </c>
      <c r="D6" s="1">
        <f t="shared" si="2"/>
        <v>1.2029059423076922</v>
      </c>
      <c r="E6" s="1">
        <f t="shared" si="2"/>
        <v>1.0283465769230768</v>
      </c>
      <c r="F6" s="1">
        <f t="shared" si="2"/>
        <v>1.22662785</v>
      </c>
      <c r="G6" s="1">
        <f t="shared" si="2"/>
        <v>1.208734203846154</v>
      </c>
      <c r="H6" s="1">
        <f t="shared" si="2"/>
        <v>1.2728066</v>
      </c>
      <c r="I6" s="1">
        <f t="shared" si="2"/>
        <v>1.345424526923077</v>
      </c>
      <c r="J6" s="1">
        <f t="shared" si="2"/>
        <v>1.1682996076923076</v>
      </c>
      <c r="K6" s="1">
        <f t="shared" si="2"/>
        <v>0.8430478269230769</v>
      </c>
      <c r="L6" s="1">
        <f t="shared" si="2"/>
        <v>0.5047325846153847</v>
      </c>
      <c r="M6" s="1">
        <f t="shared" si="2"/>
        <v>0.3602634730769232</v>
      </c>
      <c r="N6" s="1">
        <f>SUM(B6:M6)</f>
        <v>11.892375569230769</v>
      </c>
    </row>
    <row r="7" spans="1:14" ht="12.75">
      <c r="A7" s="13" t="s">
        <v>17</v>
      </c>
      <c r="B7" s="1">
        <f aca="true" t="shared" si="3" ref="B7:M7">PERCENTILE(B18:B43,0.1)</f>
        <v>0.2170976</v>
      </c>
      <c r="C7" s="1">
        <f t="shared" si="3"/>
        <v>0.34320985</v>
      </c>
      <c r="D7" s="1">
        <f t="shared" si="3"/>
        <v>0.17328264999999998</v>
      </c>
      <c r="E7" s="1">
        <f t="shared" si="3"/>
        <v>0.14506325</v>
      </c>
      <c r="F7" s="1">
        <f t="shared" si="3"/>
        <v>0.3441645</v>
      </c>
      <c r="G7" s="1">
        <f t="shared" si="3"/>
        <v>0.31595589999999996</v>
      </c>
      <c r="H7" s="1">
        <f t="shared" si="3"/>
        <v>0.41312985</v>
      </c>
      <c r="I7" s="1">
        <f t="shared" si="3"/>
        <v>0.33452195</v>
      </c>
      <c r="J7" s="1">
        <f t="shared" si="3"/>
        <v>0.5890292</v>
      </c>
      <c r="K7" s="1">
        <f t="shared" si="3"/>
        <v>0.4120041</v>
      </c>
      <c r="L7" s="1">
        <f t="shared" si="3"/>
        <v>0.21159820000000001</v>
      </c>
      <c r="M7" s="1">
        <f t="shared" si="3"/>
        <v>0.11933740000000001</v>
      </c>
      <c r="N7" s="1">
        <f>PERCENTILE(N18:N43,0.1)</f>
        <v>5.51723355</v>
      </c>
    </row>
    <row r="8" spans="1:14" ht="12.75">
      <c r="A8" s="13" t="s">
        <v>18</v>
      </c>
      <c r="B8" s="1">
        <f aca="true" t="shared" si="4" ref="B8:M8">PERCENTILE(B18:B43,0.25)</f>
        <v>0.408725275</v>
      </c>
      <c r="C8" s="1">
        <f t="shared" si="4"/>
        <v>0.5344316</v>
      </c>
      <c r="D8" s="1">
        <f t="shared" si="4"/>
        <v>0.440538</v>
      </c>
      <c r="E8" s="1">
        <f t="shared" si="4"/>
        <v>0.4398057</v>
      </c>
      <c r="F8" s="1">
        <f t="shared" si="4"/>
        <v>0.5228354000000001</v>
      </c>
      <c r="G8" s="1">
        <f t="shared" si="4"/>
        <v>0.416800275</v>
      </c>
      <c r="H8" s="1">
        <f t="shared" si="4"/>
        <v>0.5754412</v>
      </c>
      <c r="I8" s="1">
        <f t="shared" si="4"/>
        <v>0.510823275</v>
      </c>
      <c r="J8" s="1">
        <f t="shared" si="4"/>
        <v>0.797105425</v>
      </c>
      <c r="K8" s="1">
        <f t="shared" si="4"/>
        <v>0.5996852500000001</v>
      </c>
      <c r="L8" s="1">
        <f t="shared" si="4"/>
        <v>0.2754412</v>
      </c>
      <c r="M8" s="1">
        <f t="shared" si="4"/>
        <v>0.23453925</v>
      </c>
      <c r="N8" s="1">
        <f>PERCENTILE(N18:N43,0.25)</f>
        <v>7.122212000000001</v>
      </c>
    </row>
    <row r="9" spans="1:14" ht="12.75">
      <c r="A9" s="13" t="s">
        <v>19</v>
      </c>
      <c r="B9" s="1">
        <f aca="true" t="shared" si="5" ref="B9:M9">PERCENTILE(B18:B43,0.5)</f>
        <v>0.56576995</v>
      </c>
      <c r="C9" s="1">
        <f t="shared" si="5"/>
        <v>0.7172623</v>
      </c>
      <c r="D9" s="1">
        <f t="shared" si="5"/>
        <v>0.8573012</v>
      </c>
      <c r="E9" s="1">
        <f t="shared" si="5"/>
        <v>0.6581855999999999</v>
      </c>
      <c r="F9" s="1">
        <f t="shared" si="5"/>
        <v>1.1005623</v>
      </c>
      <c r="G9" s="1">
        <f t="shared" si="5"/>
        <v>0.71814855</v>
      </c>
      <c r="H9" s="1">
        <f t="shared" si="5"/>
        <v>1.07389055</v>
      </c>
      <c r="I9" s="1">
        <f t="shared" si="5"/>
        <v>1.2254736</v>
      </c>
      <c r="J9" s="1">
        <f t="shared" si="5"/>
        <v>1.1344417</v>
      </c>
      <c r="K9" s="1">
        <f t="shared" si="5"/>
        <v>0.75115715</v>
      </c>
      <c r="L9" s="1">
        <f t="shared" si="5"/>
        <v>0.45886669999999996</v>
      </c>
      <c r="M9" s="1">
        <f t="shared" si="5"/>
        <v>0.35915595</v>
      </c>
      <c r="N9" s="1">
        <f>PERCENTILE(N18:N43,0.5)</f>
        <v>10.866307250000002</v>
      </c>
    </row>
    <row r="10" spans="1:14" ht="12.75">
      <c r="A10" s="13" t="s">
        <v>20</v>
      </c>
      <c r="B10" s="1">
        <f aca="true" t="shared" si="6" ref="B10:M10">PERCENTILE(B18:B43,0.75)</f>
        <v>1.260218475</v>
      </c>
      <c r="C10" s="1">
        <f t="shared" si="6"/>
        <v>1.052260275</v>
      </c>
      <c r="D10" s="1">
        <f t="shared" si="6"/>
        <v>1.439417175</v>
      </c>
      <c r="E10" s="1">
        <f t="shared" si="6"/>
        <v>1.0639966</v>
      </c>
      <c r="F10" s="1">
        <f t="shared" si="6"/>
        <v>1.610537025</v>
      </c>
      <c r="G10" s="1">
        <f t="shared" si="6"/>
        <v>1.437530475</v>
      </c>
      <c r="H10" s="1">
        <f t="shared" si="6"/>
        <v>1.721897325</v>
      </c>
      <c r="I10" s="1">
        <f t="shared" si="6"/>
        <v>1.901525575</v>
      </c>
      <c r="J10" s="1">
        <f t="shared" si="6"/>
        <v>1.431785175</v>
      </c>
      <c r="K10" s="1">
        <f t="shared" si="6"/>
        <v>1.06856865</v>
      </c>
      <c r="L10" s="1">
        <f t="shared" si="6"/>
        <v>0.6526940999999999</v>
      </c>
      <c r="M10" s="1">
        <f t="shared" si="6"/>
        <v>0.49411479999999997</v>
      </c>
      <c r="N10" s="1">
        <f>PERCENTILE(N18:N43,0.75)</f>
        <v>14.437398850000001</v>
      </c>
    </row>
    <row r="11" spans="1:14" ht="12.75">
      <c r="A11" s="13" t="s">
        <v>21</v>
      </c>
      <c r="B11" s="1">
        <f aca="true" t="shared" si="7" ref="B11:M11">PERCENTILE(B18:B43,0.9)</f>
        <v>1.9957147000000002</v>
      </c>
      <c r="C11" s="1">
        <f t="shared" si="7"/>
        <v>1.5184402000000001</v>
      </c>
      <c r="D11" s="1">
        <f t="shared" si="7"/>
        <v>2.50574865</v>
      </c>
      <c r="E11" s="1">
        <f t="shared" si="7"/>
        <v>1.6493422</v>
      </c>
      <c r="F11" s="1">
        <f t="shared" si="7"/>
        <v>2.17276685</v>
      </c>
      <c r="G11" s="1">
        <f t="shared" si="7"/>
        <v>3.04427335</v>
      </c>
      <c r="H11" s="1">
        <f t="shared" si="7"/>
        <v>2.32606555</v>
      </c>
      <c r="I11" s="1">
        <f t="shared" si="7"/>
        <v>2.8275822</v>
      </c>
      <c r="J11" s="1">
        <f t="shared" si="7"/>
        <v>2.1086155</v>
      </c>
      <c r="K11" s="1">
        <f t="shared" si="7"/>
        <v>1.36259965</v>
      </c>
      <c r="L11" s="1">
        <f t="shared" si="7"/>
        <v>0.9093387500000001</v>
      </c>
      <c r="M11" s="1">
        <f t="shared" si="7"/>
        <v>0.5696246</v>
      </c>
      <c r="N11" s="1">
        <f>PERCENTILE(N18:N43,0.9)</f>
        <v>18.93264</v>
      </c>
    </row>
    <row r="12" spans="1:14" ht="12.75">
      <c r="A12" s="13" t="s">
        <v>25</v>
      </c>
      <c r="B12" s="1">
        <f aca="true" t="shared" si="8" ref="B12:M12">STDEV(B18:B43)</f>
        <v>0.7420399474965335</v>
      </c>
      <c r="C12" s="1">
        <f t="shared" si="8"/>
        <v>0.46198773733237186</v>
      </c>
      <c r="D12" s="1">
        <f t="shared" si="8"/>
        <v>1.3018713414520722</v>
      </c>
      <c r="E12" s="1">
        <f t="shared" si="8"/>
        <v>1.2678613120913438</v>
      </c>
      <c r="F12" s="1">
        <f t="shared" si="8"/>
        <v>0.8988051729473369</v>
      </c>
      <c r="G12" s="1">
        <f t="shared" si="8"/>
        <v>1.2462089505816965</v>
      </c>
      <c r="H12" s="1">
        <f t="shared" si="8"/>
        <v>0.9642720750117674</v>
      </c>
      <c r="I12" s="1">
        <f t="shared" si="8"/>
        <v>0.9329211946037956</v>
      </c>
      <c r="J12" s="1">
        <f t="shared" si="8"/>
        <v>0.5543135949705138</v>
      </c>
      <c r="K12" s="1">
        <f t="shared" si="8"/>
        <v>0.37841238771793884</v>
      </c>
      <c r="L12" s="1">
        <f t="shared" si="8"/>
        <v>0.28717439186127514</v>
      </c>
      <c r="M12" s="1">
        <f t="shared" si="8"/>
        <v>0.1856305758193869</v>
      </c>
      <c r="N12" s="1">
        <f>STDEV(N18:N43)</f>
        <v>6.322376917399312</v>
      </c>
    </row>
    <row r="13" spans="1:14" ht="12.75">
      <c r="A13" s="13" t="s">
        <v>127</v>
      </c>
      <c r="B13" s="1">
        <f>ROUND(B12/B6,2)</f>
        <v>0.83</v>
      </c>
      <c r="C13" s="1">
        <f aca="true" t="shared" si="9" ref="C13:N13">ROUND(C12/C6,2)</f>
        <v>0.55</v>
      </c>
      <c r="D13" s="1">
        <f t="shared" si="9"/>
        <v>1.08</v>
      </c>
      <c r="E13" s="1">
        <f t="shared" si="9"/>
        <v>1.23</v>
      </c>
      <c r="F13" s="1">
        <f t="shared" si="9"/>
        <v>0.73</v>
      </c>
      <c r="G13" s="1">
        <f t="shared" si="9"/>
        <v>1.03</v>
      </c>
      <c r="H13" s="1">
        <f t="shared" si="9"/>
        <v>0.76</v>
      </c>
      <c r="I13" s="1">
        <f t="shared" si="9"/>
        <v>0.69</v>
      </c>
      <c r="J13" s="1">
        <f t="shared" si="9"/>
        <v>0.47</v>
      </c>
      <c r="K13" s="1">
        <f t="shared" si="9"/>
        <v>0.45</v>
      </c>
      <c r="L13" s="1">
        <f t="shared" si="9"/>
        <v>0.57</v>
      </c>
      <c r="M13" s="1">
        <f t="shared" si="9"/>
        <v>0.52</v>
      </c>
      <c r="N13" s="1">
        <f t="shared" si="9"/>
        <v>0.53</v>
      </c>
    </row>
    <row r="14" spans="1:14" ht="12.75">
      <c r="A14" s="13" t="s">
        <v>126</v>
      </c>
      <c r="B14" s="53">
        <f>26*P44/(25*24*B12^3)</f>
        <v>1.2342669202593795</v>
      </c>
      <c r="C14" s="53">
        <f aca="true" t="shared" si="10" ref="C14:N14">26*Q44/(25*24*C12^3)</f>
        <v>0.8169133388128614</v>
      </c>
      <c r="D14" s="53">
        <f t="shared" si="10"/>
        <v>2.7479267548846167</v>
      </c>
      <c r="E14" s="53">
        <f t="shared" si="10"/>
        <v>3.151130556418764</v>
      </c>
      <c r="F14" s="53">
        <f t="shared" si="10"/>
        <v>1.1013618588681844</v>
      </c>
      <c r="G14" s="53">
        <f t="shared" si="10"/>
        <v>2.023738272433495</v>
      </c>
      <c r="H14" s="53">
        <f t="shared" si="10"/>
        <v>1.530011998340639</v>
      </c>
      <c r="I14" s="53">
        <f t="shared" si="10"/>
        <v>0.7426530653747238</v>
      </c>
      <c r="J14" s="53">
        <f t="shared" si="10"/>
        <v>0.4109473800105715</v>
      </c>
      <c r="K14" s="53">
        <f t="shared" si="10"/>
        <v>0.465750159533041</v>
      </c>
      <c r="L14" s="53">
        <f t="shared" si="10"/>
        <v>0.6534597339095353</v>
      </c>
      <c r="M14" s="53">
        <f t="shared" si="10"/>
        <v>-0.131779772239637</v>
      </c>
      <c r="N14" s="53">
        <f t="shared" si="10"/>
        <v>1.1538915724191512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-0.22081915235236899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0.5570474</v>
      </c>
      <c r="C18" s="1">
        <f>'DATOS MENSUALES'!E487</f>
        <v>0.677787</v>
      </c>
      <c r="D18" s="1">
        <f>'DATOS MENSUALES'!E488</f>
        <v>0.135285</v>
      </c>
      <c r="E18" s="1">
        <f>'DATOS MENSUALES'!E489</f>
        <v>0.1236064</v>
      </c>
      <c r="F18" s="1">
        <f>'DATOS MENSUALES'!E490</f>
        <v>0.35802</v>
      </c>
      <c r="G18" s="1">
        <f>'DATOS MENSUALES'!E491</f>
        <v>0.536121</v>
      </c>
      <c r="H18" s="1">
        <f>'DATOS MENSUALES'!E492</f>
        <v>0.7831684</v>
      </c>
      <c r="I18" s="1">
        <f>'DATOS MENSUALES'!E493</f>
        <v>0.565563</v>
      </c>
      <c r="J18" s="1">
        <f>'DATOS MENSUALES'!E494</f>
        <v>0.7895008</v>
      </c>
      <c r="K18" s="1">
        <f>'DATOS MENSUALES'!E495</f>
        <v>0.5126319</v>
      </c>
      <c r="L18" s="1">
        <f>'DATOS MENSUALES'!E496</f>
        <v>0.30894</v>
      </c>
      <c r="M18" s="1">
        <f>'DATOS MENSUALES'!E497</f>
        <v>0.3518306</v>
      </c>
      <c r="N18" s="1">
        <f aca="true" t="shared" si="11" ref="N18:N41">SUM(B18:M18)</f>
        <v>5.6995015</v>
      </c>
      <c r="O18" s="10"/>
      <c r="P18" s="60">
        <f aca="true" t="shared" si="12" ref="P18:P43">(B18-B$6)^3</f>
        <v>-0.03730907644975548</v>
      </c>
      <c r="Q18" s="60">
        <f aca="true" t="shared" si="13" ref="Q18:AB33">(C18-C$6)^3</f>
        <v>-0.004267650241515374</v>
      </c>
      <c r="R18" s="60">
        <f t="shared" si="13"/>
        <v>-1.2168898054077302</v>
      </c>
      <c r="S18" s="60">
        <f t="shared" si="13"/>
        <v>-0.7405794034800339</v>
      </c>
      <c r="T18" s="60">
        <f t="shared" si="13"/>
        <v>-0.6553469006899345</v>
      </c>
      <c r="U18" s="60">
        <f t="shared" si="13"/>
        <v>-0.30429594542177824</v>
      </c>
      <c r="V18" s="60">
        <f t="shared" si="13"/>
        <v>-0.11738858783452347</v>
      </c>
      <c r="W18" s="60">
        <f t="shared" si="13"/>
        <v>-0.47429930380636043</v>
      </c>
      <c r="X18" s="60">
        <f t="shared" si="13"/>
        <v>-0.05435328662292621</v>
      </c>
      <c r="Y18" s="60">
        <f t="shared" si="13"/>
        <v>-0.03607305466297586</v>
      </c>
      <c r="Z18" s="60">
        <f t="shared" si="13"/>
        <v>-0.007505657079261978</v>
      </c>
      <c r="AA18" s="60">
        <f t="shared" si="13"/>
        <v>-5.996898405545347E-07</v>
      </c>
      <c r="AB18" s="60">
        <f t="shared" si="13"/>
        <v>-237.50718178918686</v>
      </c>
    </row>
    <row r="19" spans="1:28" ht="12.75">
      <c r="A19" s="12" t="s">
        <v>69</v>
      </c>
      <c r="B19" s="1">
        <f>'DATOS MENSUALES'!E498</f>
        <v>0.212888</v>
      </c>
      <c r="C19" s="1">
        <f>'DATOS MENSUALES'!E499</f>
        <v>0.1668695</v>
      </c>
      <c r="D19" s="1">
        <f>'DATOS MENSUALES'!E500</f>
        <v>2.7638845</v>
      </c>
      <c r="E19" s="1">
        <f>'DATOS MENSUALES'!E501</f>
        <v>0.9620188</v>
      </c>
      <c r="F19" s="1">
        <f>'DATOS MENSUALES'!E502</f>
        <v>2.0957068</v>
      </c>
      <c r="G19" s="1">
        <f>'DATOS MENSUALES'!E503</f>
        <v>1.4755813</v>
      </c>
      <c r="H19" s="1">
        <f>'DATOS MENSUALES'!E504</f>
        <v>0.8825856</v>
      </c>
      <c r="I19" s="1">
        <f>'DATOS MENSUALES'!E505</f>
        <v>1.281973</v>
      </c>
      <c r="J19" s="1">
        <f>'DATOS MENSUALES'!E506</f>
        <v>0.885316</v>
      </c>
      <c r="K19" s="1">
        <f>'DATOS MENSUALES'!E507</f>
        <v>0.446795</v>
      </c>
      <c r="L19" s="1">
        <f>'DATOS MENSUALES'!E508</f>
        <v>0.1831456</v>
      </c>
      <c r="M19" s="1">
        <f>'DATOS MENSUALES'!E509</f>
        <v>0.4370186</v>
      </c>
      <c r="N19" s="1">
        <f t="shared" si="11"/>
        <v>11.7937827</v>
      </c>
      <c r="O19" s="10"/>
      <c r="P19" s="60">
        <f t="shared" si="12"/>
        <v>-0.31208912157681734</v>
      </c>
      <c r="Q19" s="60">
        <f t="shared" si="13"/>
        <v>-0.30498703997860727</v>
      </c>
      <c r="R19" s="60">
        <f t="shared" si="13"/>
        <v>3.8035647363887795</v>
      </c>
      <c r="S19" s="60">
        <f t="shared" si="13"/>
        <v>-0.0002918006967132091</v>
      </c>
      <c r="T19" s="60">
        <f t="shared" si="13"/>
        <v>0.6564137851330398</v>
      </c>
      <c r="U19" s="60">
        <f t="shared" si="13"/>
        <v>0.019001480636608285</v>
      </c>
      <c r="V19" s="60">
        <f t="shared" si="13"/>
        <v>-0.05941989945476388</v>
      </c>
      <c r="W19" s="60">
        <f t="shared" si="13"/>
        <v>-0.00025546195579910096</v>
      </c>
      <c r="X19" s="60">
        <f t="shared" si="13"/>
        <v>-0.022661248697536142</v>
      </c>
      <c r="Y19" s="60">
        <f t="shared" si="13"/>
        <v>-0.06221815387515495</v>
      </c>
      <c r="Z19" s="60">
        <f t="shared" si="13"/>
        <v>-0.03325794345006163</v>
      </c>
      <c r="AA19" s="60">
        <f t="shared" si="13"/>
        <v>0.00045219127930978386</v>
      </c>
      <c r="AB19" s="60">
        <f t="shared" si="13"/>
        <v>-0.0009583772958807427</v>
      </c>
    </row>
    <row r="20" spans="1:28" ht="12.75">
      <c r="A20" s="12" t="s">
        <v>70</v>
      </c>
      <c r="B20" s="1">
        <f>'DATOS MENSUALES'!E510</f>
        <v>0.8345376</v>
      </c>
      <c r="C20" s="1">
        <f>'DATOS MENSUALES'!E511</f>
        <v>1.6927638</v>
      </c>
      <c r="D20" s="1">
        <f>'DATOS MENSUALES'!E512</f>
        <v>0.9739972</v>
      </c>
      <c r="E20" s="1">
        <f>'DATOS MENSUALES'!E513</f>
        <v>0.781302</v>
      </c>
      <c r="F20" s="1">
        <f>'DATOS MENSUALES'!E514</f>
        <v>0.6377497</v>
      </c>
      <c r="G20" s="1">
        <f>'DATOS MENSUALES'!E515</f>
        <v>0.4495281</v>
      </c>
      <c r="H20" s="1">
        <f>'DATOS MENSUALES'!E516</f>
        <v>1.4986608</v>
      </c>
      <c r="I20" s="1">
        <f>'DATOS MENSUALES'!E517</f>
        <v>1.096531</v>
      </c>
      <c r="J20" s="1">
        <f>'DATOS MENSUALES'!E518</f>
        <v>1.2528376</v>
      </c>
      <c r="K20" s="1">
        <f>'DATOS MENSUALES'!E519</f>
        <v>0.8314566</v>
      </c>
      <c r="L20" s="1">
        <f>'DATOS MENSUALES'!E520</f>
        <v>1.1841256</v>
      </c>
      <c r="M20" s="1">
        <f>'DATOS MENSUALES'!E521</f>
        <v>0.5118141</v>
      </c>
      <c r="N20" s="1">
        <f t="shared" si="11"/>
        <v>11.745304099999998</v>
      </c>
      <c r="O20" s="10"/>
      <c r="P20" s="60">
        <f t="shared" si="12"/>
        <v>-0.00018187237526468117</v>
      </c>
      <c r="Q20" s="60">
        <f t="shared" si="13"/>
        <v>0.620153546393483</v>
      </c>
      <c r="R20" s="60">
        <f t="shared" si="13"/>
        <v>-0.011994637786625989</v>
      </c>
      <c r="S20" s="60">
        <f t="shared" si="13"/>
        <v>-0.015077383253031191</v>
      </c>
      <c r="T20" s="60">
        <f t="shared" si="13"/>
        <v>-0.2042096782620365</v>
      </c>
      <c r="U20" s="60">
        <f t="shared" si="13"/>
        <v>-0.4376017732623608</v>
      </c>
      <c r="V20" s="60">
        <f t="shared" si="13"/>
        <v>0.01152084976718054</v>
      </c>
      <c r="W20" s="60">
        <f t="shared" si="13"/>
        <v>-0.015418453155443589</v>
      </c>
      <c r="X20" s="60">
        <f t="shared" si="13"/>
        <v>0.0006041653146856588</v>
      </c>
      <c r="Y20" s="60">
        <f t="shared" si="13"/>
        <v>-1.5573571620798264E-06</v>
      </c>
      <c r="Z20" s="60">
        <f t="shared" si="13"/>
        <v>0.31359074231576634</v>
      </c>
      <c r="AA20" s="60">
        <f t="shared" si="13"/>
        <v>0.0034807530454376207</v>
      </c>
      <c r="AB20" s="60">
        <f t="shared" si="13"/>
        <v>-0.003181158388750461</v>
      </c>
    </row>
    <row r="21" spans="1:28" ht="12.75">
      <c r="A21" s="12" t="s">
        <v>71</v>
      </c>
      <c r="B21" s="1">
        <f>'DATOS MENSUALES'!E522</f>
        <v>0.5401206</v>
      </c>
      <c r="C21" s="1">
        <f>'DATOS MENSUALES'!E523</f>
        <v>0.639147</v>
      </c>
      <c r="D21" s="1">
        <f>'DATOS MENSUALES'!E524</f>
        <v>1.187466</v>
      </c>
      <c r="E21" s="1">
        <f>'DATOS MENSUALES'!E525</f>
        <v>0.623931</v>
      </c>
      <c r="F21" s="1">
        <f>'DATOS MENSUALES'!E526</f>
        <v>0.5899946</v>
      </c>
      <c r="G21" s="1">
        <f>'DATOS MENSUALES'!E527</f>
        <v>0.3447378</v>
      </c>
      <c r="H21" s="1">
        <f>'DATOS MENSUALES'!E528</f>
        <v>0.7296579</v>
      </c>
      <c r="I21" s="1">
        <f>'DATOS MENSUALES'!E529</f>
        <v>0.3828755</v>
      </c>
      <c r="J21" s="1">
        <f>'DATOS MENSUALES'!E530</f>
        <v>1.107778</v>
      </c>
      <c r="K21" s="1">
        <f>'DATOS MENSUALES'!E531</f>
        <v>1.0702575</v>
      </c>
      <c r="L21" s="1">
        <f>'DATOS MENSUALES'!E532</f>
        <v>0.5429856</v>
      </c>
      <c r="M21" s="1">
        <f>'DATOS MENSUALES'!E533</f>
        <v>0.2823486</v>
      </c>
      <c r="N21" s="1">
        <f t="shared" si="11"/>
        <v>8.041300099999999</v>
      </c>
      <c r="O21" s="10"/>
      <c r="P21" s="60">
        <f t="shared" si="12"/>
        <v>-0.043271004094868726</v>
      </c>
      <c r="Q21" s="60">
        <f t="shared" si="13"/>
        <v>-0.008101770372208376</v>
      </c>
      <c r="R21" s="60">
        <f t="shared" si="13"/>
        <v>-3.680755923723397E-06</v>
      </c>
      <c r="S21" s="60">
        <f t="shared" si="13"/>
        <v>-0.06614295979846753</v>
      </c>
      <c r="T21" s="60">
        <f t="shared" si="13"/>
        <v>-0.25802866264855007</v>
      </c>
      <c r="U21" s="60">
        <f t="shared" si="13"/>
        <v>-0.6449644904901362</v>
      </c>
      <c r="V21" s="60">
        <f t="shared" si="13"/>
        <v>-0.16023457516213108</v>
      </c>
      <c r="W21" s="60">
        <f t="shared" si="13"/>
        <v>-0.8918022791094964</v>
      </c>
      <c r="X21" s="60">
        <f t="shared" si="13"/>
        <v>-0.0002216824784183601</v>
      </c>
      <c r="Y21" s="60">
        <f t="shared" si="13"/>
        <v>0.011729525679826385</v>
      </c>
      <c r="Z21" s="60">
        <f t="shared" si="13"/>
        <v>5.5975376756857746E-05</v>
      </c>
      <c r="AA21" s="60">
        <f t="shared" si="13"/>
        <v>-0.00047299995848589145</v>
      </c>
      <c r="AB21" s="60">
        <f t="shared" si="13"/>
        <v>-57.114461788386635</v>
      </c>
    </row>
    <row r="22" spans="1:28" ht="12.75">
      <c r="A22" s="12" t="s">
        <v>72</v>
      </c>
      <c r="B22" s="1">
        <f>'DATOS MENSUALES'!E534</f>
        <v>0.459008</v>
      </c>
      <c r="C22" s="1">
        <f>'DATOS MENSUALES'!E535</f>
        <v>1.3441166</v>
      </c>
      <c r="D22" s="1">
        <f>'DATOS MENSUALES'!E536</f>
        <v>0.7308756</v>
      </c>
      <c r="E22" s="1">
        <f>'DATOS MENSUALES'!E537</f>
        <v>0.8870448</v>
      </c>
      <c r="F22" s="1">
        <f>'DATOS MENSUALES'!E538</f>
        <v>1.0972398</v>
      </c>
      <c r="G22" s="1">
        <f>'DATOS MENSUALES'!E539</f>
        <v>3.3445529</v>
      </c>
      <c r="H22" s="1">
        <f>'DATOS MENSUALES'!E540</f>
        <v>2.2917904</v>
      </c>
      <c r="I22" s="1">
        <f>'DATOS MENSUALES'!E541</f>
        <v>3.2345684</v>
      </c>
      <c r="J22" s="1">
        <f>'DATOS MENSUALES'!E542</f>
        <v>2.1961907</v>
      </c>
      <c r="K22" s="1">
        <f>'DATOS MENSUALES'!E543</f>
        <v>1.6887528</v>
      </c>
      <c r="L22" s="1">
        <f>'DATOS MENSUALES'!E544</f>
        <v>0.9526727</v>
      </c>
      <c r="M22" s="1">
        <f>'DATOS MENSUALES'!E545</f>
        <v>0.4975192</v>
      </c>
      <c r="N22" s="1">
        <f t="shared" si="11"/>
        <v>18.7243319</v>
      </c>
      <c r="O22" s="10"/>
      <c r="P22" s="60">
        <f t="shared" si="12"/>
        <v>-0.08072623180252211</v>
      </c>
      <c r="Q22" s="60">
        <f t="shared" si="13"/>
        <v>0.12811940813993725</v>
      </c>
      <c r="R22" s="60">
        <f t="shared" si="13"/>
        <v>-0.10517432864570705</v>
      </c>
      <c r="S22" s="60">
        <f t="shared" si="13"/>
        <v>-0.0028212584308243715</v>
      </c>
      <c r="T22" s="60">
        <f t="shared" si="13"/>
        <v>-0.002166119954128223</v>
      </c>
      <c r="U22" s="60">
        <f t="shared" si="13"/>
        <v>9.743010072413366</v>
      </c>
      <c r="V22" s="60">
        <f t="shared" si="13"/>
        <v>1.0580393954576748</v>
      </c>
      <c r="W22" s="60">
        <f t="shared" si="13"/>
        <v>6.74209864227199</v>
      </c>
      <c r="X22" s="60">
        <f t="shared" si="13"/>
        <v>1.0860287128575559</v>
      </c>
      <c r="Y22" s="60">
        <f t="shared" si="13"/>
        <v>0.604862490416257</v>
      </c>
      <c r="Z22" s="60">
        <f t="shared" si="13"/>
        <v>0.0898793395740554</v>
      </c>
      <c r="AA22" s="60">
        <f t="shared" si="13"/>
        <v>0.0025857791104437955</v>
      </c>
      <c r="AB22" s="60">
        <f t="shared" si="13"/>
        <v>318.8858474626939</v>
      </c>
    </row>
    <row r="23" spans="1:28" ht="12.75">
      <c r="A23" s="12" t="s">
        <v>73</v>
      </c>
      <c r="B23" s="1">
        <f>'DATOS MENSUALES'!E546</f>
        <v>0.2517803</v>
      </c>
      <c r="C23" s="1">
        <f>'DATOS MENSUALES'!E547</f>
        <v>0.861575</v>
      </c>
      <c r="D23" s="1">
        <f>'DATOS MENSUALES'!E548</f>
        <v>1.5234009</v>
      </c>
      <c r="E23" s="1">
        <f>'DATOS MENSUALES'!E549</f>
        <v>0.6924402</v>
      </c>
      <c r="F23" s="1">
        <f>'DATOS MENSUALES'!E550</f>
        <v>1.2507985</v>
      </c>
      <c r="G23" s="1">
        <f>'DATOS MENSUALES'!E551</f>
        <v>0.4917295</v>
      </c>
      <c r="H23" s="1">
        <f>'DATOS MENSUALES'!E552</f>
        <v>2.02335</v>
      </c>
      <c r="I23" s="1">
        <f>'DATOS MENSUALES'!E553</f>
        <v>0.361336</v>
      </c>
      <c r="J23" s="1">
        <f>'DATOS MENSUALES'!E554</f>
        <v>1.277317</v>
      </c>
      <c r="K23" s="1">
        <f>'DATOS MENSUALES'!E555</f>
        <v>0.722708</v>
      </c>
      <c r="L23" s="1">
        <f>'DATOS MENSUALES'!E556</f>
        <v>0.3481725</v>
      </c>
      <c r="M23" s="1">
        <f>'DATOS MENSUALES'!E557</f>
        <v>0.3018752</v>
      </c>
      <c r="N23" s="1">
        <f t="shared" si="11"/>
        <v>10.1064831</v>
      </c>
      <c r="O23" s="10"/>
      <c r="P23" s="60">
        <f t="shared" si="12"/>
        <v>-0.2614252710751384</v>
      </c>
      <c r="Q23" s="60">
        <f t="shared" si="13"/>
        <v>1.0054597416670794E-05</v>
      </c>
      <c r="R23" s="60">
        <f t="shared" si="13"/>
        <v>0.032920286308125705</v>
      </c>
      <c r="S23" s="60">
        <f t="shared" si="13"/>
        <v>-0.037901355821905215</v>
      </c>
      <c r="T23" s="60">
        <f t="shared" si="13"/>
        <v>1.4120984911990485E-05</v>
      </c>
      <c r="U23" s="60">
        <f t="shared" si="13"/>
        <v>-0.3686090676342899</v>
      </c>
      <c r="V23" s="60">
        <f t="shared" si="13"/>
        <v>0.42279265204846744</v>
      </c>
      <c r="W23" s="60">
        <f t="shared" si="13"/>
        <v>-0.9530210773088575</v>
      </c>
      <c r="X23" s="60">
        <f t="shared" si="13"/>
        <v>0.0012956490129433478</v>
      </c>
      <c r="Y23" s="60">
        <f t="shared" si="13"/>
        <v>-0.0017427221359624817</v>
      </c>
      <c r="Z23" s="60">
        <f t="shared" si="13"/>
        <v>-0.0038374536424509776</v>
      </c>
      <c r="AA23" s="60">
        <f t="shared" si="13"/>
        <v>-0.0001990567419677117</v>
      </c>
      <c r="AB23" s="60">
        <f t="shared" si="13"/>
        <v>-5.69594671429988</v>
      </c>
    </row>
    <row r="24" spans="1:28" ht="12.75">
      <c r="A24" s="12" t="s">
        <v>74</v>
      </c>
      <c r="B24" s="1">
        <f>'DATOS MENSUALES'!E558</f>
        <v>0.4335405</v>
      </c>
      <c r="C24" s="1">
        <f>'DATOS MENSUALES'!E559</f>
        <v>0.5306902</v>
      </c>
      <c r="D24" s="1">
        <f>'DATOS MENSUALES'!E560</f>
        <v>0.4964165</v>
      </c>
      <c r="E24" s="1">
        <f>'DATOS MENSUALES'!E561</f>
        <v>0.3149286</v>
      </c>
      <c r="F24" s="1">
        <f>'DATOS MENSUALES'!E562</f>
        <v>0.5988736</v>
      </c>
      <c r="G24" s="1">
        <f>'DATOS MENSUALES'!E563</f>
        <v>0.7126665</v>
      </c>
      <c r="H24" s="1">
        <f>'DATOS MENSUALES'!E564</f>
        <v>1.0875975</v>
      </c>
      <c r="I24" s="1">
        <f>'DATOS MENSUALES'!E565</f>
        <v>1.2617904</v>
      </c>
      <c r="J24" s="1">
        <f>'DATOS MENSUALES'!E566</f>
        <v>0.7453648</v>
      </c>
      <c r="K24" s="1">
        <f>'DATOS MENSUALES'!E567</f>
        <v>0.5857985</v>
      </c>
      <c r="L24" s="1">
        <f>'DATOS MENSUALES'!E568</f>
        <v>0.641574</v>
      </c>
      <c r="M24" s="1">
        <f>'DATOS MENSUALES'!E569</f>
        <v>0.4020436</v>
      </c>
      <c r="N24" s="1">
        <f t="shared" si="11"/>
        <v>7.8112847</v>
      </c>
      <c r="O24" s="10"/>
      <c r="P24" s="60">
        <f t="shared" si="12"/>
        <v>-0.09585456858617936</v>
      </c>
      <c r="Q24" s="60">
        <f t="shared" si="13"/>
        <v>-0.02959002287329291</v>
      </c>
      <c r="R24" s="60">
        <f t="shared" si="13"/>
        <v>-0.3526281904903686</v>
      </c>
      <c r="S24" s="60">
        <f t="shared" si="13"/>
        <v>-0.36310493029761637</v>
      </c>
      <c r="T24" s="60">
        <f t="shared" si="13"/>
        <v>-0.24738250616168825</v>
      </c>
      <c r="U24" s="60">
        <f t="shared" si="13"/>
        <v>-0.12207391150926702</v>
      </c>
      <c r="V24" s="60">
        <f t="shared" si="13"/>
        <v>-0.006353118617801991</v>
      </c>
      <c r="W24" s="60">
        <f t="shared" si="13"/>
        <v>-0.0005849928832341061</v>
      </c>
      <c r="X24" s="60">
        <f t="shared" si="13"/>
        <v>-0.07565197800975053</v>
      </c>
      <c r="Y24" s="60">
        <f t="shared" si="13"/>
        <v>-0.01702404432570419</v>
      </c>
      <c r="Z24" s="60">
        <f t="shared" si="13"/>
        <v>0.0025624339083452513</v>
      </c>
      <c r="AA24" s="60">
        <f t="shared" si="13"/>
        <v>7.293051241275549E-05</v>
      </c>
      <c r="AB24" s="60">
        <f t="shared" si="13"/>
        <v>-67.97180370353445</v>
      </c>
    </row>
    <row r="25" spans="1:28" ht="12.75">
      <c r="A25" s="12" t="s">
        <v>75</v>
      </c>
      <c r="B25" s="1">
        <f>'DATOS MENSUALES'!E570</f>
        <v>0.9124115</v>
      </c>
      <c r="C25" s="1">
        <f>'DATOS MENSUALES'!E571</f>
        <v>0.5464741</v>
      </c>
      <c r="D25" s="1">
        <f>'DATOS MENSUALES'!E572</f>
        <v>0.1823893</v>
      </c>
      <c r="E25" s="1">
        <f>'DATOS MENSUALES'!E573</f>
        <v>0.5781972</v>
      </c>
      <c r="F25" s="1">
        <f>'DATOS MENSUALES'!E574</f>
        <v>1.0907368</v>
      </c>
      <c r="G25" s="1">
        <f>'DATOS MENSUALES'!E575</f>
        <v>0.5295625</v>
      </c>
      <c r="H25" s="1">
        <f>'DATOS MENSUALES'!E576</f>
        <v>1.22404</v>
      </c>
      <c r="I25" s="1">
        <f>'DATOS MENSUALES'!E577</f>
        <v>1.1153132</v>
      </c>
      <c r="J25" s="1">
        <f>'DATOS MENSUALES'!E578</f>
        <v>1.4135391</v>
      </c>
      <c r="K25" s="1">
        <f>'DATOS MENSUALES'!E579</f>
        <v>0.9264119</v>
      </c>
      <c r="L25" s="1">
        <f>'DATOS MENSUALES'!E580</f>
        <v>0.731084</v>
      </c>
      <c r="M25" s="1">
        <f>'DATOS MENSUALES'!E581</f>
        <v>0.3533196</v>
      </c>
      <c r="N25" s="1">
        <f t="shared" si="11"/>
        <v>9.6034792</v>
      </c>
      <c r="O25" s="10"/>
      <c r="P25" s="60">
        <f t="shared" si="12"/>
        <v>9.550579581990348E-06</v>
      </c>
      <c r="Q25" s="60">
        <f t="shared" si="13"/>
        <v>-0.025287251243303204</v>
      </c>
      <c r="R25" s="60">
        <f t="shared" si="13"/>
        <v>-1.0628213608816492</v>
      </c>
      <c r="S25" s="60">
        <f t="shared" si="13"/>
        <v>-0.09121577660728027</v>
      </c>
      <c r="T25" s="60">
        <f t="shared" si="13"/>
        <v>-0.002509415424108579</v>
      </c>
      <c r="U25" s="60">
        <f t="shared" si="13"/>
        <v>-0.31328438659912944</v>
      </c>
      <c r="V25" s="60">
        <f t="shared" si="13"/>
        <v>-0.00011597581499272425</v>
      </c>
      <c r="W25" s="60">
        <f t="shared" si="13"/>
        <v>-0.012184676135713895</v>
      </c>
      <c r="X25" s="60">
        <f t="shared" si="13"/>
        <v>0.014749293748119762</v>
      </c>
      <c r="Y25" s="60">
        <f t="shared" si="13"/>
        <v>0.0005793443512904957</v>
      </c>
      <c r="Z25" s="60">
        <f t="shared" si="13"/>
        <v>0.011597106448050868</v>
      </c>
      <c r="AA25" s="60">
        <f t="shared" si="13"/>
        <v>-3.348153203562821E-07</v>
      </c>
      <c r="AB25" s="60">
        <f t="shared" si="13"/>
        <v>-11.991634715970998</v>
      </c>
    </row>
    <row r="26" spans="1:28" ht="12.75">
      <c r="A26" s="12" t="s">
        <v>76</v>
      </c>
      <c r="B26" s="1">
        <f>'DATOS MENSUALES'!E582</f>
        <v>0.4070736</v>
      </c>
      <c r="C26" s="1">
        <f>'DATOS MENSUALES'!E583</f>
        <v>0.2263044</v>
      </c>
      <c r="D26" s="1">
        <f>'DATOS MENSUALES'!E584</f>
        <v>0.164176</v>
      </c>
      <c r="E26" s="1">
        <f>'DATOS MENSUALES'!E585</f>
        <v>0.0405183</v>
      </c>
      <c r="F26" s="1">
        <f>'DATOS MENSUALES'!E586</f>
        <v>1.529775</v>
      </c>
      <c r="G26" s="1">
        <f>'DATOS MENSUALES'!E587</f>
        <v>0.3582417</v>
      </c>
      <c r="H26" s="1">
        <f>'DATOS MENSUALES'!E588</f>
        <v>0.5615223</v>
      </c>
      <c r="I26" s="1">
        <f>'DATOS MENSUALES'!E589</f>
        <v>1.7017171</v>
      </c>
      <c r="J26" s="1">
        <f>'DATOS MENSUALES'!E590</f>
        <v>0.649509</v>
      </c>
      <c r="K26" s="1">
        <f>'DATOS MENSUALES'!E591</f>
        <v>0.6619788</v>
      </c>
      <c r="L26" s="1">
        <f>'DATOS MENSUALES'!E592</f>
        <v>0.2715887</v>
      </c>
      <c r="M26" s="1">
        <f>'DATOS MENSUALES'!E593</f>
        <v>0.0091274</v>
      </c>
      <c r="N26" s="1">
        <f t="shared" si="11"/>
        <v>6.581532299999999</v>
      </c>
      <c r="O26" s="10"/>
      <c r="P26" s="60">
        <f t="shared" si="12"/>
        <v>-0.11346514408137627</v>
      </c>
      <c r="Q26" s="60">
        <f t="shared" si="13"/>
        <v>-0.2311218555498583</v>
      </c>
      <c r="R26" s="60">
        <f t="shared" si="13"/>
        <v>-1.1207479474565483</v>
      </c>
      <c r="S26" s="60">
        <f t="shared" si="13"/>
        <v>-0.9639274800461839</v>
      </c>
      <c r="T26" s="60">
        <f t="shared" si="13"/>
        <v>0.027858675768924618</v>
      </c>
      <c r="U26" s="60">
        <f t="shared" si="13"/>
        <v>-0.6151931207340986</v>
      </c>
      <c r="V26" s="60">
        <f t="shared" si="13"/>
        <v>-0.3598567622867821</v>
      </c>
      <c r="W26" s="60">
        <f t="shared" si="13"/>
        <v>0.04522934606921244</v>
      </c>
      <c r="X26" s="60">
        <f t="shared" si="13"/>
        <v>-0.13962922089352284</v>
      </c>
      <c r="Y26" s="60">
        <f t="shared" si="13"/>
        <v>-0.005936527760650509</v>
      </c>
      <c r="Z26" s="60">
        <f t="shared" si="13"/>
        <v>-0.012672785529877672</v>
      </c>
      <c r="AA26" s="60">
        <f t="shared" si="13"/>
        <v>-0.043293863517193575</v>
      </c>
      <c r="AB26" s="60">
        <f t="shared" si="13"/>
        <v>-149.79263303914345</v>
      </c>
    </row>
    <row r="27" spans="1:28" ht="12.75">
      <c r="A27" s="12" t="s">
        <v>77</v>
      </c>
      <c r="B27" s="1">
        <f>'DATOS MENSUALES'!E594</f>
        <v>0.0439398</v>
      </c>
      <c r="C27" s="1">
        <f>'DATOS MENSUALES'!E595</f>
        <v>1.1096788</v>
      </c>
      <c r="D27" s="1">
        <f>'DATOS MENSUALES'!E596</f>
        <v>2.5710402</v>
      </c>
      <c r="E27" s="1">
        <f>'DATOS MENSUALES'!E597</f>
        <v>1.4609415</v>
      </c>
      <c r="F27" s="1">
        <f>'DATOS MENSUALES'!E598</f>
        <v>0.500449</v>
      </c>
      <c r="G27" s="1">
        <f>'DATOS MENSUALES'!E599</f>
        <v>0.7236306</v>
      </c>
      <c r="H27" s="1">
        <f>'DATOS MENSUALES'!E600</f>
        <v>0.60604</v>
      </c>
      <c r="I27" s="1">
        <f>'DATOS MENSUALES'!E601</f>
        <v>0.647388</v>
      </c>
      <c r="J27" s="1">
        <f>'DATOS MENSUALES'!E602</f>
        <v>0.8988566</v>
      </c>
      <c r="K27" s="1">
        <f>'DATOS MENSUALES'!E603</f>
        <v>0.5687186</v>
      </c>
      <c r="L27" s="1">
        <f>'DATOS MENSUALES'!E604</f>
        <v>0.281494</v>
      </c>
      <c r="M27" s="1">
        <f>'DATOS MENSUALES'!E605</f>
        <v>0.0900848</v>
      </c>
      <c r="N27" s="1">
        <f t="shared" si="11"/>
        <v>9.5022619</v>
      </c>
      <c r="O27" s="10"/>
      <c r="P27" s="60">
        <f t="shared" si="12"/>
        <v>-0.6081945386546145</v>
      </c>
      <c r="Q27" s="60">
        <f t="shared" si="13"/>
        <v>0.019614688325442452</v>
      </c>
      <c r="R27" s="60">
        <f t="shared" si="13"/>
        <v>2.560861865180254</v>
      </c>
      <c r="S27" s="60">
        <f t="shared" si="13"/>
        <v>0.08095510768126007</v>
      </c>
      <c r="T27" s="60">
        <f t="shared" si="13"/>
        <v>-0.3829400483019094</v>
      </c>
      <c r="U27" s="60">
        <f t="shared" si="13"/>
        <v>-0.11415725126286307</v>
      </c>
      <c r="V27" s="60">
        <f t="shared" si="13"/>
        <v>-0.2964295607150809</v>
      </c>
      <c r="W27" s="60">
        <f t="shared" si="13"/>
        <v>-0.3401217829829896</v>
      </c>
      <c r="X27" s="60">
        <f t="shared" si="13"/>
        <v>-0.0195614369042551</v>
      </c>
      <c r="Y27" s="60">
        <f t="shared" si="13"/>
        <v>-0.02064506425399737</v>
      </c>
      <c r="Z27" s="60">
        <f t="shared" si="13"/>
        <v>-0.011125198817828167</v>
      </c>
      <c r="AA27" s="60">
        <f t="shared" si="13"/>
        <v>-0.01972210166612249</v>
      </c>
      <c r="AB27" s="60">
        <f t="shared" si="13"/>
        <v>-13.653866962682056</v>
      </c>
    </row>
    <row r="28" spans="1:28" ht="12.75">
      <c r="A28" s="12" t="s">
        <v>78</v>
      </c>
      <c r="B28" s="1">
        <f>'DATOS MENSUALES'!E606</f>
        <v>1.1508372</v>
      </c>
      <c r="C28" s="1">
        <f>'DATOS MENSUALES'!E607</f>
        <v>0.6105009</v>
      </c>
      <c r="D28" s="1">
        <f>'DATOS MENSUALES'!E608</f>
        <v>0.7698652</v>
      </c>
      <c r="E28" s="1">
        <f>'DATOS MENSUALES'!E609</f>
        <v>0.5488076</v>
      </c>
      <c r="F28" s="1">
        <f>'DATOS MENSUALES'!E610</f>
        <v>1.1038848</v>
      </c>
      <c r="G28" s="1">
        <f>'DATOS MENSUALES'!E611</f>
        <v>0.1826055</v>
      </c>
      <c r="H28" s="1">
        <f>'DATOS MENSUALES'!E612</f>
        <v>1.9430558</v>
      </c>
      <c r="I28" s="1">
        <f>'DATOS MENSUALES'!E613</f>
        <v>1.3832225</v>
      </c>
      <c r="J28" s="1">
        <f>'DATOS MENSUALES'!E614</f>
        <v>0.8199193</v>
      </c>
      <c r="K28" s="1">
        <f>'DATOS MENSUALES'!E615</f>
        <v>0.6413455</v>
      </c>
      <c r="L28" s="1">
        <f>'DATOS MENSUALES'!E616</f>
        <v>0.2734236</v>
      </c>
      <c r="M28" s="1">
        <f>'DATOS MENSUALES'!E617</f>
        <v>0.3142524</v>
      </c>
      <c r="N28" s="1">
        <f t="shared" si="11"/>
        <v>9.7417203</v>
      </c>
      <c r="O28" s="10"/>
      <c r="P28" s="60">
        <f t="shared" si="12"/>
        <v>0.017503565973232688</v>
      </c>
      <c r="Q28" s="60">
        <f t="shared" si="13"/>
        <v>-0.012086339565520653</v>
      </c>
      <c r="R28" s="60">
        <f t="shared" si="13"/>
        <v>-0.08120565535990472</v>
      </c>
      <c r="S28" s="60">
        <f t="shared" si="13"/>
        <v>-0.1102736468121234</v>
      </c>
      <c r="T28" s="60">
        <f t="shared" si="13"/>
        <v>-0.0018492291559839334</v>
      </c>
      <c r="U28" s="60">
        <f t="shared" si="13"/>
        <v>-1.0804520773380788</v>
      </c>
      <c r="V28" s="60">
        <f t="shared" si="13"/>
        <v>0.30109872247776187</v>
      </c>
      <c r="W28" s="60">
        <f t="shared" si="13"/>
        <v>5.400146401957867E-05</v>
      </c>
      <c r="X28" s="60">
        <f t="shared" si="13"/>
        <v>-0.04228251340114726</v>
      </c>
      <c r="Y28" s="60">
        <f t="shared" si="13"/>
        <v>-0.008206022914143095</v>
      </c>
      <c r="Z28" s="60">
        <f t="shared" si="13"/>
        <v>-0.01237592037542819</v>
      </c>
      <c r="AA28" s="60">
        <f t="shared" si="13"/>
        <v>-9.74063088142647E-05</v>
      </c>
      <c r="AB28" s="60">
        <f t="shared" si="13"/>
        <v>-9.947464715825614</v>
      </c>
    </row>
    <row r="29" spans="1:28" ht="12.75">
      <c r="A29" s="12" t="s">
        <v>79</v>
      </c>
      <c r="B29" s="1">
        <f>'DATOS MENSUALES'!E618</f>
        <v>0.8263584</v>
      </c>
      <c r="C29" s="1">
        <f>'DATOS MENSUALES'!E619</f>
        <v>0.9260856</v>
      </c>
      <c r="D29" s="1">
        <f>'DATOS MENSUALES'!E620</f>
        <v>0.13748</v>
      </c>
      <c r="E29" s="1">
        <f>'DATOS MENSUALES'!E621</f>
        <v>0.5963958</v>
      </c>
      <c r="F29" s="1">
        <f>'DATOS MENSUALES'!E622</f>
        <v>0.4999736</v>
      </c>
      <c r="G29" s="1">
        <f>'DATOS MENSUALES'!E623</f>
        <v>0.7813866</v>
      </c>
      <c r="H29" s="1">
        <f>'DATOS MENSUALES'!E624</f>
        <v>0.5652416</v>
      </c>
      <c r="I29" s="1">
        <f>'DATOS MENSUALES'!E625</f>
        <v>0.336685</v>
      </c>
      <c r="J29" s="1">
        <f>'DATOS MENSUALES'!E626</f>
        <v>0.9181032</v>
      </c>
      <c r="K29" s="1">
        <f>'DATOS MENSUALES'!E627</f>
        <v>0.7512499</v>
      </c>
      <c r="L29" s="1">
        <f>'DATOS MENSUALES'!E628</f>
        <v>0.3349586</v>
      </c>
      <c r="M29" s="1">
        <f>'DATOS MENSUALES'!E629</f>
        <v>0.2186028</v>
      </c>
      <c r="N29" s="1">
        <f t="shared" si="11"/>
        <v>6.8925211000000015</v>
      </c>
      <c r="O29" s="10"/>
      <c r="P29" s="60">
        <f t="shared" si="12"/>
        <v>-0.00027255736086772794</v>
      </c>
      <c r="Q29" s="60">
        <f t="shared" si="13"/>
        <v>0.0006381458340730167</v>
      </c>
      <c r="R29" s="60">
        <f t="shared" si="13"/>
        <v>-1.209399547977888</v>
      </c>
      <c r="S29" s="60">
        <f t="shared" si="13"/>
        <v>-0.08059401251745064</v>
      </c>
      <c r="T29" s="60">
        <f t="shared" si="13"/>
        <v>-0.38369262697683737</v>
      </c>
      <c r="U29" s="60">
        <f t="shared" si="13"/>
        <v>-0.07804477260822039</v>
      </c>
      <c r="V29" s="60">
        <f t="shared" si="13"/>
        <v>-0.3542411643115871</v>
      </c>
      <c r="W29" s="60">
        <f t="shared" si="13"/>
        <v>-1.0264483862809668</v>
      </c>
      <c r="X29" s="60">
        <f t="shared" si="13"/>
        <v>-0.015661855381870485</v>
      </c>
      <c r="Y29" s="60">
        <f t="shared" si="13"/>
        <v>-0.0007735682222332542</v>
      </c>
      <c r="Z29" s="60">
        <f t="shared" si="13"/>
        <v>-0.004893430506914905</v>
      </c>
      <c r="AA29" s="60">
        <f t="shared" si="13"/>
        <v>-0.002842810447514267</v>
      </c>
      <c r="AB29" s="60">
        <f t="shared" si="13"/>
        <v>-124.98908550999252</v>
      </c>
    </row>
    <row r="30" spans="1:28" ht="12.75">
      <c r="A30" s="12" t="s">
        <v>80</v>
      </c>
      <c r="B30" s="1">
        <f>'DATOS MENSUALES'!E630</f>
        <v>1.5333063</v>
      </c>
      <c r="C30" s="1">
        <f>'DATOS MENSUALES'!E631</f>
        <v>0.5456558</v>
      </c>
      <c r="D30" s="1">
        <f>'DATOS MENSUALES'!E632</f>
        <v>0.9133278</v>
      </c>
      <c r="E30" s="1">
        <f>'DATOS MENSUALES'!E633</f>
        <v>0.8349588</v>
      </c>
      <c r="F30" s="1">
        <f>'DATOS MENSUALES'!E634</f>
        <v>0.6801066</v>
      </c>
      <c r="G30" s="1">
        <f>'DATOS MENSUALES'!E635</f>
        <v>0.457263</v>
      </c>
      <c r="H30" s="1">
        <f>'DATOS MENSUALES'!E636</f>
        <v>0.9042936</v>
      </c>
      <c r="I30" s="1">
        <f>'DATOS MENSUALES'!E637</f>
        <v>3.1069332</v>
      </c>
      <c r="J30" s="1">
        <f>'DATOS MENSUALES'!E638</f>
        <v>1.4101248</v>
      </c>
      <c r="K30" s="1">
        <f>'DATOS MENSUALES'!E639</f>
        <v>0.8482707</v>
      </c>
      <c r="L30" s="1">
        <f>'DATOS MENSUALES'!E640</f>
        <v>0.2400508</v>
      </c>
      <c r="M30" s="1">
        <f>'DATOS MENSUALES'!E641</f>
        <v>0.15184</v>
      </c>
      <c r="N30" s="1">
        <f t="shared" si="11"/>
        <v>11.626131400000002</v>
      </c>
      <c r="O30" s="10"/>
      <c r="P30" s="60">
        <f t="shared" si="12"/>
        <v>0.2647471046856589</v>
      </c>
      <c r="Q30" s="60">
        <f t="shared" si="13"/>
        <v>-0.025499337128441317</v>
      </c>
      <c r="R30" s="60">
        <f t="shared" si="13"/>
        <v>-0.02428272005775922</v>
      </c>
      <c r="S30" s="60">
        <f t="shared" si="13"/>
        <v>-0.007232477030908909</v>
      </c>
      <c r="T30" s="60">
        <f t="shared" si="13"/>
        <v>-0.16323796008378388</v>
      </c>
      <c r="U30" s="60">
        <f t="shared" si="13"/>
        <v>-0.4243625296664215</v>
      </c>
      <c r="V30" s="60">
        <f t="shared" si="13"/>
        <v>-0.05004474020958169</v>
      </c>
      <c r="W30" s="60">
        <f t="shared" si="13"/>
        <v>5.465807818381824</v>
      </c>
      <c r="X30" s="60">
        <f t="shared" si="13"/>
        <v>0.01414179786649283</v>
      </c>
      <c r="Y30" s="60">
        <f t="shared" si="13"/>
        <v>1.4247163753799635E-07</v>
      </c>
      <c r="Z30" s="60">
        <f t="shared" si="13"/>
        <v>-0.018542665444143007</v>
      </c>
      <c r="AA30" s="60">
        <f t="shared" si="13"/>
        <v>-0.009053987395116059</v>
      </c>
      <c r="AB30" s="60">
        <f t="shared" si="13"/>
        <v>-0.018872972904486786</v>
      </c>
    </row>
    <row r="31" spans="1:28" ht="12.75">
      <c r="A31" s="12" t="s">
        <v>81</v>
      </c>
      <c r="B31" s="1">
        <f>'DATOS MENSUALES'!E642</f>
        <v>2.328116</v>
      </c>
      <c r="C31" s="1">
        <f>'DATOS MENSUALES'!E643</f>
        <v>0.946772</v>
      </c>
      <c r="D31" s="1">
        <f>'DATOS MENSUALES'!E644</f>
        <v>0.8012746</v>
      </c>
      <c r="E31" s="1">
        <f>'DATOS MENSUALES'!E645</f>
        <v>0.1665201</v>
      </c>
      <c r="F31" s="1">
        <f>'DATOS MENSUALES'!E646</f>
        <v>3.3167624</v>
      </c>
      <c r="G31" s="1">
        <f>'DATOS MENSUALES'!E647</f>
        <v>1.636032</v>
      </c>
      <c r="H31" s="1">
        <f>'DATOS MENSUALES'!E648</f>
        <v>1.4189908</v>
      </c>
      <c r="I31" s="1">
        <f>'DATOS MENSUALES'!E649</f>
        <v>1.3877011</v>
      </c>
      <c r="J31" s="1">
        <f>'DATOS MENSUALES'!E650</f>
        <v>1.5385964</v>
      </c>
      <c r="K31" s="1">
        <f>'DATOS MENSUALES'!E651</f>
        <v>1.0635021</v>
      </c>
      <c r="L31" s="1">
        <f>'DATOS MENSUALES'!E652</f>
        <v>0.6143475</v>
      </c>
      <c r="M31" s="1">
        <f>'DATOS MENSUALES'!E653</f>
        <v>0.5590032</v>
      </c>
      <c r="N31" s="1">
        <f t="shared" si="11"/>
        <v>15.7776182</v>
      </c>
      <c r="O31" s="10"/>
      <c r="P31" s="60">
        <f t="shared" si="12"/>
        <v>2.9668719399135868</v>
      </c>
      <c r="Q31" s="60">
        <f t="shared" si="13"/>
        <v>0.0012175187625351402</v>
      </c>
      <c r="R31" s="60">
        <f t="shared" si="13"/>
        <v>-0.06478624218241706</v>
      </c>
      <c r="S31" s="60">
        <f t="shared" si="13"/>
        <v>-0.6401172000163949</v>
      </c>
      <c r="T31" s="60">
        <f t="shared" si="13"/>
        <v>9.131092297077652</v>
      </c>
      <c r="U31" s="60">
        <f t="shared" si="13"/>
        <v>0.07801748725355867</v>
      </c>
      <c r="V31" s="60">
        <f t="shared" si="13"/>
        <v>0.003123930089032159</v>
      </c>
      <c r="W31" s="60">
        <f t="shared" si="13"/>
        <v>7.55612839549155E-05</v>
      </c>
      <c r="X31" s="60">
        <f t="shared" si="13"/>
        <v>0.05077499040201051</v>
      </c>
      <c r="Y31" s="60">
        <f t="shared" si="13"/>
        <v>0.010714096744773614</v>
      </c>
      <c r="Z31" s="60">
        <f t="shared" si="13"/>
        <v>0.0013170703071104085</v>
      </c>
      <c r="AA31" s="60">
        <f t="shared" si="13"/>
        <v>0.00784971820202938</v>
      </c>
      <c r="AB31" s="60">
        <f t="shared" si="13"/>
        <v>58.648166053516285</v>
      </c>
    </row>
    <row r="32" spans="1:28" ht="12.75">
      <c r="A32" s="12" t="s">
        <v>82</v>
      </c>
      <c r="B32" s="1">
        <f>'DATOS MENSUALES'!E654</f>
        <v>1.6633134</v>
      </c>
      <c r="C32" s="1">
        <f>'DATOS MENSUALES'!E655</f>
        <v>1.0386669</v>
      </c>
      <c r="D32" s="1">
        <f>'DATOS MENSUALES'!E656</f>
        <v>1.9164263</v>
      </c>
      <c r="E32" s="1">
        <f>'DATOS MENSUALES'!E657</f>
        <v>1.3372104</v>
      </c>
      <c r="F32" s="1">
        <f>'DATOS MENSUALES'!E658</f>
        <v>1.690948</v>
      </c>
      <c r="G32" s="1">
        <f>'DATOS MENSUALES'!E659</f>
        <v>1.300845</v>
      </c>
      <c r="H32" s="1">
        <f>'DATOS MENSUALES'!E660</f>
        <v>1.6150473</v>
      </c>
      <c r="I32" s="1">
        <f>'DATOS MENSUALES'!E661</f>
        <v>1.3598442</v>
      </c>
      <c r="J32" s="1">
        <f>'DATOS MENSUALES'!E662</f>
        <v>1.1611054</v>
      </c>
      <c r="K32" s="1">
        <f>'DATOS MENSUALES'!E663</f>
        <v>0.6581817</v>
      </c>
      <c r="L32" s="1">
        <f>'DATOS MENSUALES'!E664</f>
        <v>0.3692868</v>
      </c>
      <c r="M32" s="1">
        <f>'DATOS MENSUALES'!E665</f>
        <v>0.318504</v>
      </c>
      <c r="N32" s="1">
        <f t="shared" si="11"/>
        <v>14.4293794</v>
      </c>
      <c r="O32" s="10"/>
      <c r="P32" s="60">
        <f t="shared" si="12"/>
        <v>0.46031162162401623</v>
      </c>
      <c r="Q32" s="60">
        <f t="shared" si="13"/>
        <v>0.007842096593218467</v>
      </c>
      <c r="R32" s="60">
        <f t="shared" si="13"/>
        <v>0.3632612774815223</v>
      </c>
      <c r="S32" s="60">
        <f t="shared" si="13"/>
        <v>0.029464639261528924</v>
      </c>
      <c r="T32" s="60">
        <f t="shared" si="13"/>
        <v>0.1001042677504773</v>
      </c>
      <c r="U32" s="60">
        <f t="shared" si="13"/>
        <v>0.0007815047254159772</v>
      </c>
      <c r="V32" s="60">
        <f t="shared" si="13"/>
        <v>0.04008620716118407</v>
      </c>
      <c r="W32" s="60">
        <f t="shared" si="13"/>
        <v>2.9982389550004408E-06</v>
      </c>
      <c r="X32" s="60">
        <f t="shared" si="13"/>
        <v>-3.723479048112188E-07</v>
      </c>
      <c r="Y32" s="60">
        <f t="shared" si="13"/>
        <v>-0.006317889526138052</v>
      </c>
      <c r="Z32" s="60">
        <f t="shared" si="13"/>
        <v>-0.0024848288456231684</v>
      </c>
      <c r="AA32" s="60">
        <f t="shared" si="13"/>
        <v>-7.282240711111644E-05</v>
      </c>
      <c r="AB32" s="60">
        <f t="shared" si="13"/>
        <v>16.329142121844672</v>
      </c>
    </row>
    <row r="33" spans="1:28" ht="12.75">
      <c r="A33" s="12" t="s">
        <v>83</v>
      </c>
      <c r="B33" s="1">
        <f>'DATOS MENSUALES'!E666</f>
        <v>0.2711732</v>
      </c>
      <c r="C33" s="1">
        <f>'DATOS MENSUALES'!E667</f>
        <v>1.2244264</v>
      </c>
      <c r="D33" s="1">
        <f>'DATOS MENSUALES'!E668</f>
        <v>6.382308</v>
      </c>
      <c r="E33" s="1">
        <f>'DATOS MENSUALES'!E669</f>
        <v>3.4942137</v>
      </c>
      <c r="F33" s="1">
        <f>'DATOS MENSUALES'!E670</f>
        <v>2.1889029</v>
      </c>
      <c r="G33" s="1">
        <f>'DATOS MENSUALES'!E671</f>
        <v>3.47655</v>
      </c>
      <c r="H33" s="1">
        <f>'DATOS MENSUALES'!E672</f>
        <v>2.3603407</v>
      </c>
      <c r="I33" s="1">
        <f>'DATOS MENSUALES'!E673</f>
        <v>2.5894854</v>
      </c>
      <c r="J33" s="1">
        <f>'DATOS MENSUALES'!E674</f>
        <v>2.162898</v>
      </c>
      <c r="K33" s="1">
        <f>'DATOS MENSUALES'!E675</f>
        <v>1.3362272</v>
      </c>
      <c r="L33" s="1">
        <f>'DATOS MENSUALES'!E676</f>
        <v>0.6564008</v>
      </c>
      <c r="M33" s="1">
        <f>'DATOS MENSUALES'!E677</f>
        <v>0.4839016</v>
      </c>
      <c r="N33" s="1">
        <f t="shared" si="11"/>
        <v>26.626827900000002</v>
      </c>
      <c r="O33" s="10"/>
      <c r="P33" s="60">
        <f t="shared" si="12"/>
        <v>-0.23835298095891722</v>
      </c>
      <c r="Q33" s="60">
        <f t="shared" si="13"/>
        <v>0.05681570099135818</v>
      </c>
      <c r="R33" s="60">
        <f t="shared" si="13"/>
        <v>138.94370487434938</v>
      </c>
      <c r="S33" s="60">
        <f t="shared" si="13"/>
        <v>14.993706690724698</v>
      </c>
      <c r="T33" s="60">
        <f t="shared" si="13"/>
        <v>0.8910409764705302</v>
      </c>
      <c r="U33" s="60">
        <f t="shared" si="13"/>
        <v>11.663350526366445</v>
      </c>
      <c r="V33" s="60">
        <f t="shared" si="13"/>
        <v>1.2862596614030823</v>
      </c>
      <c r="W33" s="60">
        <f t="shared" si="13"/>
        <v>1.9254174076631771</v>
      </c>
      <c r="X33" s="60">
        <f t="shared" si="13"/>
        <v>0.9838825514153798</v>
      </c>
      <c r="Y33" s="60">
        <f t="shared" si="13"/>
        <v>0.11995399393307286</v>
      </c>
      <c r="Z33" s="60">
        <f t="shared" si="13"/>
        <v>0.0034888615051654006</v>
      </c>
      <c r="AA33" s="60">
        <f t="shared" si="13"/>
        <v>0.0018899801855096928</v>
      </c>
      <c r="AB33" s="60">
        <f t="shared" si="13"/>
        <v>3198.909798433925</v>
      </c>
    </row>
    <row r="34" spans="1:28" s="24" customFormat="1" ht="12.75">
      <c r="A34" s="21" t="s">
        <v>84</v>
      </c>
      <c r="B34" s="22">
        <f>'DATOS MENSUALES'!E678</f>
        <v>0.2213072</v>
      </c>
      <c r="C34" s="22">
        <f>'DATOS MENSUALES'!E679</f>
        <v>0.596626</v>
      </c>
      <c r="D34" s="22">
        <f>'DATOS MENSUALES'!E680</f>
        <v>1.7821377</v>
      </c>
      <c r="E34" s="22">
        <f>'DATOS MENSUALES'!E681</f>
        <v>1.0979892</v>
      </c>
      <c r="F34" s="22">
        <f>'DATOS MENSUALES'!E682</f>
        <v>1.3309776</v>
      </c>
      <c r="G34" s="22">
        <f>'DATOS MENSUALES'!E683</f>
        <v>1.0425591</v>
      </c>
      <c r="H34" s="22">
        <f>'DATOS MENSUALES'!E684</f>
        <v>1.0724805</v>
      </c>
      <c r="I34" s="22">
        <f>'DATOS MENSUALES'!E685</f>
        <v>1.981899</v>
      </c>
      <c r="J34" s="22">
        <f>'DATOS MENSUALES'!E686</f>
        <v>0.8365845</v>
      </c>
      <c r="K34" s="22">
        <f>'DATOS MENSUALES'!E687</f>
        <v>1.3889721</v>
      </c>
      <c r="L34" s="22">
        <f>'DATOS MENSUALES'!E688</f>
        <v>0.9913502</v>
      </c>
      <c r="M34" s="22">
        <f>'DATOS MENSUALES'!E689</f>
        <v>0.599654</v>
      </c>
      <c r="N34" s="22">
        <f t="shared" si="11"/>
        <v>12.9425371</v>
      </c>
      <c r="O34" s="23"/>
      <c r="P34" s="60">
        <f t="shared" si="12"/>
        <v>-0.3006117391584874</v>
      </c>
      <c r="Q34" s="60">
        <f aca="true" t="shared" si="14" ref="Q34:Q43">(C34-C$6)^3</f>
        <v>-0.01441375439816271</v>
      </c>
      <c r="R34" s="60">
        <f aca="true" t="shared" si="15" ref="R34:R43">(D34-D$6)^3</f>
        <v>0.19433771635112673</v>
      </c>
      <c r="S34" s="60">
        <f aca="true" t="shared" si="16" ref="S34:S43">(E34-E$6)^3</f>
        <v>0.0003377733344228907</v>
      </c>
      <c r="T34" s="60">
        <f aca="true" t="shared" si="17" ref="T34:T43">(F34-F$6)^3</f>
        <v>0.0011362508962026875</v>
      </c>
      <c r="U34" s="60">
        <f aca="true" t="shared" si="18" ref="U34:U43">(G34-G$6)^3</f>
        <v>-0.0045887867594785236</v>
      </c>
      <c r="V34" s="60">
        <f aca="true" t="shared" si="19" ref="V34:V43">(H34-H$6)^3</f>
        <v>-0.008039195839403875</v>
      </c>
      <c r="W34" s="60">
        <f aca="true" t="shared" si="20" ref="W34:W43">(I34-I$6)^3</f>
        <v>0.25783565302991396</v>
      </c>
      <c r="X34" s="60">
        <f aca="true" t="shared" si="21" ref="X34:X43">(J34-J$6)^3</f>
        <v>-0.03650024290668032</v>
      </c>
      <c r="Y34" s="60">
        <f aca="true" t="shared" si="22" ref="Y34:Y43">(K34-K$6)^3</f>
        <v>0.16270361917058626</v>
      </c>
      <c r="Z34" s="60">
        <f aca="true" t="shared" si="23" ref="Z34:Z43">(L34-L$6)^3</f>
        <v>0.11522944723803928</v>
      </c>
      <c r="AA34" s="60">
        <f aca="true" t="shared" si="24" ref="AA34:AA43">(M34-M$6)^3</f>
        <v>0.01371895027526505</v>
      </c>
      <c r="AB34" s="60">
        <f aca="true" t="shared" si="25" ref="AB34:AB43">(N34-N$6)^3</f>
        <v>1.158159345213841</v>
      </c>
    </row>
    <row r="35" spans="1:28" s="24" customFormat="1" ht="12.75">
      <c r="A35" s="21" t="s">
        <v>85</v>
      </c>
      <c r="B35" s="22">
        <f>'DATOS MENSUALES'!E690</f>
        <v>0.5242527</v>
      </c>
      <c r="C35" s="22">
        <f>'DATOS MENSUALES'!E691</f>
        <v>1.8207442</v>
      </c>
      <c r="D35" s="22">
        <f>'DATOS MENSUALES'!E692</f>
        <v>0.9999765</v>
      </c>
      <c r="E35" s="22">
        <f>'DATOS MENSUALES'!E693</f>
        <v>1.61891</v>
      </c>
      <c r="F35" s="22">
        <f>'DATOS MENSUALES'!E694</f>
        <v>1.6374577</v>
      </c>
      <c r="G35" s="22">
        <f>'DATOS MENSUALES'!E695</f>
        <v>1.621653</v>
      </c>
      <c r="H35" s="22">
        <f>'DATOS MENSUALES'!E696</f>
        <v>1.0753006</v>
      </c>
      <c r="I35" s="22">
        <f>'DATOS MENSUALES'!E697</f>
        <v>2.55618</v>
      </c>
      <c r="J35" s="22">
        <f>'DATOS MENSUALES'!E698</f>
        <v>1.5230901</v>
      </c>
      <c r="K35" s="22">
        <f>'DATOS MENSUALES'!E699</f>
        <v>1.4207406</v>
      </c>
      <c r="L35" s="22">
        <f>'DATOS MENSUALES'!E700</f>
        <v>0.8660048</v>
      </c>
      <c r="M35" s="22">
        <f>'DATOS MENSUALES'!E701</f>
        <v>0.748748</v>
      </c>
      <c r="N35" s="22">
        <f t="shared" si="11"/>
        <v>16.4130582</v>
      </c>
      <c r="O35" s="23"/>
      <c r="P35" s="60">
        <f t="shared" si="12"/>
        <v>-0.04940749606932967</v>
      </c>
      <c r="Q35" s="60">
        <f t="shared" si="14"/>
        <v>0.943362300950611</v>
      </c>
      <c r="R35" s="60">
        <f t="shared" si="15"/>
        <v>-0.008356707195660054</v>
      </c>
      <c r="S35" s="60">
        <f t="shared" si="16"/>
        <v>0.20596794477673466</v>
      </c>
      <c r="T35" s="60">
        <f t="shared" si="17"/>
        <v>0.06934034096723464</v>
      </c>
      <c r="U35" s="60">
        <f t="shared" si="18"/>
        <v>0.07040345259300673</v>
      </c>
      <c r="V35" s="60">
        <f t="shared" si="19"/>
        <v>-0.007704436508830211</v>
      </c>
      <c r="W35" s="60">
        <f t="shared" si="20"/>
        <v>1.774881336611586</v>
      </c>
      <c r="X35" s="60">
        <f t="shared" si="21"/>
        <v>0.04465971211658364</v>
      </c>
      <c r="Y35" s="60">
        <f t="shared" si="22"/>
        <v>0.19279279684234854</v>
      </c>
      <c r="Z35" s="60">
        <f t="shared" si="23"/>
        <v>0.04715238741520336</v>
      </c>
      <c r="AA35" s="60">
        <f t="shared" si="24"/>
        <v>0.05863017324509243</v>
      </c>
      <c r="AB35" s="60">
        <f t="shared" si="25"/>
        <v>92.38725357807455</v>
      </c>
    </row>
    <row r="36" spans="1:28" s="24" customFormat="1" ht="12.75">
      <c r="A36" s="21" t="s">
        <v>86</v>
      </c>
      <c r="B36" s="22">
        <f>'DATOS MENSUALES'!E702</f>
        <v>0.4136803</v>
      </c>
      <c r="C36" s="22">
        <f>'DATOS MENSUALES'!E703</f>
        <v>0.2443946</v>
      </c>
      <c r="D36" s="22">
        <f>'DATOS MENSUALES'!E704</f>
        <v>0.2331208</v>
      </c>
      <c r="E36" s="22">
        <f>'DATOS MENSUALES'!E705</f>
        <v>0.3042394</v>
      </c>
      <c r="F36" s="22">
        <f>'DATOS MENSUALES'!E706</f>
        <v>0.330309</v>
      </c>
      <c r="G36" s="22">
        <f>'DATOS MENSUALES'!E707</f>
        <v>0.405891</v>
      </c>
      <c r="H36" s="22">
        <f>'DATOS MENSUALES'!E708</f>
        <v>0.4204515</v>
      </c>
      <c r="I36" s="22">
        <f>'DATOS MENSUALES'!E709</f>
        <v>0.3119872</v>
      </c>
      <c r="J36" s="22">
        <f>'DATOS MENSUALES'!E710</f>
        <v>0.4975016</v>
      </c>
      <c r="K36" s="22">
        <f>'DATOS MENSUALES'!E711</f>
        <v>0.6795459</v>
      </c>
      <c r="L36" s="22">
        <f>'DATOS MENSUALES'!E712</f>
        <v>0.4034056</v>
      </c>
      <c r="M36" s="22">
        <f>'DATOS MENSUALES'!E713</f>
        <v>0.580246</v>
      </c>
      <c r="N36" s="22">
        <f t="shared" si="11"/>
        <v>4.824772899999999</v>
      </c>
      <c r="O36" s="23"/>
      <c r="P36" s="60">
        <f t="shared" si="12"/>
        <v>-0.10888294504408454</v>
      </c>
      <c r="Q36" s="60">
        <f t="shared" si="14"/>
        <v>-0.21127948012953882</v>
      </c>
      <c r="R36" s="60">
        <f t="shared" si="15"/>
        <v>-0.9120666555187433</v>
      </c>
      <c r="S36" s="60">
        <f t="shared" si="16"/>
        <v>-0.37967198766325466</v>
      </c>
      <c r="T36" s="60">
        <f t="shared" si="17"/>
        <v>-0.7200913429536032</v>
      </c>
      <c r="U36" s="60">
        <f t="shared" si="18"/>
        <v>-0.5174783755079958</v>
      </c>
      <c r="V36" s="60">
        <f t="shared" si="19"/>
        <v>-0.6192438358773783</v>
      </c>
      <c r="W36" s="60">
        <f t="shared" si="20"/>
        <v>-1.10370353002944</v>
      </c>
      <c r="X36" s="60">
        <f t="shared" si="21"/>
        <v>-0.30183895746813166</v>
      </c>
      <c r="Y36" s="60">
        <f t="shared" si="22"/>
        <v>-0.0043708774097895135</v>
      </c>
      <c r="Z36" s="60">
        <f t="shared" si="23"/>
        <v>-0.001040340141583893</v>
      </c>
      <c r="AA36" s="60">
        <f t="shared" si="24"/>
        <v>0.010645463110728979</v>
      </c>
      <c r="AB36" s="60">
        <f t="shared" si="25"/>
        <v>-353.0338738679234</v>
      </c>
    </row>
    <row r="37" spans="1:28" s="24" customFormat="1" ht="12.75">
      <c r="A37" s="21" t="s">
        <v>87</v>
      </c>
      <c r="B37" s="22">
        <f>'DATOS MENSUALES'!E714</f>
        <v>1.4059008</v>
      </c>
      <c r="C37" s="22">
        <f>'DATOS MENSUALES'!E715</f>
        <v>0.7567376</v>
      </c>
      <c r="D37" s="22">
        <f>'DATOS MENSUALES'!E716</f>
        <v>1.1361987</v>
      </c>
      <c r="E37" s="22">
        <f>'DATOS MENSUALES'!E717</f>
        <v>0.509545</v>
      </c>
      <c r="F37" s="22">
        <f>'DATOS MENSUALES'!E718</f>
        <v>0.3934656</v>
      </c>
      <c r="G37" s="22">
        <f>'DATOS MENSUALES'!E719</f>
        <v>0.2559654</v>
      </c>
      <c r="H37" s="22">
        <f>'DATOS MENSUALES'!E720</f>
        <v>0.1692405</v>
      </c>
      <c r="I37" s="22">
        <f>'DATOS MENSUALES'!E721</f>
        <v>0.4925767</v>
      </c>
      <c r="J37" s="22">
        <f>'DATOS MENSUALES'!E722</f>
        <v>0.596122</v>
      </c>
      <c r="K37" s="22">
        <f>'DATOS MENSUALES'!E723</f>
        <v>0.302148</v>
      </c>
      <c r="L37" s="22">
        <f>'DATOS MENSUALES'!E724</f>
        <v>0.07154</v>
      </c>
      <c r="M37" s="22">
        <f>'DATOS MENSUALES'!E725</f>
        <v>0.0451647</v>
      </c>
      <c r="N37" s="22">
        <f t="shared" si="11"/>
        <v>6.134605</v>
      </c>
      <c r="O37" s="23"/>
      <c r="P37" s="60">
        <f t="shared" si="12"/>
        <v>0.13635703115948763</v>
      </c>
      <c r="Q37" s="60">
        <f t="shared" si="14"/>
        <v>-0.000577050739407149</v>
      </c>
      <c r="R37" s="60">
        <f t="shared" si="15"/>
        <v>-0.00029683763418663543</v>
      </c>
      <c r="S37" s="60">
        <f t="shared" si="16"/>
        <v>-0.13963807797868252</v>
      </c>
      <c r="T37" s="60">
        <f t="shared" si="17"/>
        <v>-0.5783473532613524</v>
      </c>
      <c r="U37" s="60">
        <f t="shared" si="18"/>
        <v>-0.8648934065228774</v>
      </c>
      <c r="V37" s="60">
        <f t="shared" si="19"/>
        <v>-1.343986954678734</v>
      </c>
      <c r="W37" s="60">
        <f t="shared" si="20"/>
        <v>-0.6203183687533508</v>
      </c>
      <c r="X37" s="60">
        <f t="shared" si="21"/>
        <v>-0.18732363332155127</v>
      </c>
      <c r="Y37" s="60">
        <f t="shared" si="22"/>
        <v>-0.15825248101624342</v>
      </c>
      <c r="Z37" s="60">
        <f t="shared" si="23"/>
        <v>-0.08129110767639981</v>
      </c>
      <c r="AA37" s="60">
        <f t="shared" si="24"/>
        <v>-0.031285286496170836</v>
      </c>
      <c r="AB37" s="60">
        <f t="shared" si="25"/>
        <v>-190.88116038989887</v>
      </c>
    </row>
    <row r="38" spans="1:28" s="24" customFormat="1" ht="12.75">
      <c r="A38" s="21" t="s">
        <v>88</v>
      </c>
      <c r="B38" s="22">
        <f>'DATOS MENSUALES'!E726</f>
        <v>0.2053856</v>
      </c>
      <c r="C38" s="22">
        <f>'DATOS MENSUALES'!E727</f>
        <v>0.5130216</v>
      </c>
      <c r="D38" s="22">
        <f>'DATOS MENSUALES'!E728</f>
        <v>0.7752879</v>
      </c>
      <c r="E38" s="22">
        <f>'DATOS MENSUALES'!E729</f>
        <v>6.189122</v>
      </c>
      <c r="F38" s="22">
        <f>'DATOS MENSUALES'!E730</f>
        <v>3.5730396</v>
      </c>
      <c r="G38" s="22">
        <f>'DATOS MENSUALES'!E731</f>
        <v>5.3786278</v>
      </c>
      <c r="H38" s="22">
        <f>'DATOS MENSUALES'!E732</f>
        <v>4.4308</v>
      </c>
      <c r="I38" s="22">
        <f>'DATOS MENSUALES'!E733</f>
        <v>3.065679</v>
      </c>
      <c r="J38" s="22">
        <f>'DATOS MENSUALES'!E734</f>
        <v>2.1811525</v>
      </c>
      <c r="K38" s="22">
        <f>'DATOS MENSUALES'!E735</f>
        <v>1.2497805</v>
      </c>
      <c r="L38" s="22">
        <f>'DATOS MENSUALES'!E736</f>
        <v>0.7844326</v>
      </c>
      <c r="M38" s="22">
        <f>'DATOS MENSUALES'!E737</f>
        <v>0.4488408</v>
      </c>
      <c r="N38" s="22">
        <f t="shared" si="11"/>
        <v>28.795169899999994</v>
      </c>
      <c r="O38" s="23"/>
      <c r="P38" s="60">
        <f t="shared" si="12"/>
        <v>-0.3225596485943508</v>
      </c>
      <c r="Q38" s="60">
        <f t="shared" si="14"/>
        <v>-0.03495613313434484</v>
      </c>
      <c r="R38" s="60">
        <f t="shared" si="15"/>
        <v>-0.07819303365546787</v>
      </c>
      <c r="S38" s="60">
        <f t="shared" si="16"/>
        <v>137.45004362232615</v>
      </c>
      <c r="T38" s="60">
        <f t="shared" si="17"/>
        <v>12.918517394467687</v>
      </c>
      <c r="U38" s="60">
        <f t="shared" si="18"/>
        <v>72.5061624041131</v>
      </c>
      <c r="V38" s="60">
        <f t="shared" si="19"/>
        <v>31.494422847725478</v>
      </c>
      <c r="W38" s="60">
        <f t="shared" si="20"/>
        <v>5.090706833612567</v>
      </c>
      <c r="X38" s="60">
        <f t="shared" si="21"/>
        <v>1.0390563907022996</v>
      </c>
      <c r="Y38" s="60">
        <f t="shared" si="22"/>
        <v>0.06728638292561144</v>
      </c>
      <c r="Z38" s="60">
        <f t="shared" si="23"/>
        <v>0.021881519183712027</v>
      </c>
      <c r="AA38" s="60">
        <f t="shared" si="24"/>
        <v>0.0006949726443869575</v>
      </c>
      <c r="AB38" s="60">
        <f t="shared" si="25"/>
        <v>4829.203662334836</v>
      </c>
    </row>
    <row r="39" spans="1:28" s="24" customFormat="1" ht="12.75">
      <c r="A39" s="21" t="s">
        <v>89</v>
      </c>
      <c r="B39" s="22">
        <f>'DATOS MENSUALES'!E738</f>
        <v>0.8686895</v>
      </c>
      <c r="C39" s="22">
        <f>'DATOS MENSUALES'!E739</f>
        <v>0.5145411</v>
      </c>
      <c r="D39" s="22">
        <f>'DATOS MENSUALES'!E740</f>
        <v>0.283335</v>
      </c>
      <c r="E39" s="22">
        <f>'DATOS MENSUALES'!E741</f>
        <v>0.1012544</v>
      </c>
      <c r="F39" s="22">
        <f>'DATOS MENSUALES'!E742</f>
        <v>0.07569</v>
      </c>
      <c r="G39" s="22">
        <f>'DATOS MENSUALES'!E743</f>
        <v>0.3027948</v>
      </c>
      <c r="H39" s="22">
        <f>'DATOS MENSUALES'!E744</f>
        <v>0.0172608</v>
      </c>
      <c r="I39" s="22">
        <f>'DATOS MENSUALES'!E745</f>
        <v>0.3323589</v>
      </c>
      <c r="J39" s="22">
        <f>'DATOS MENSUALES'!E746</f>
        <v>0.0929247</v>
      </c>
      <c r="K39" s="22">
        <f>'DATOS MENSUALES'!E747</f>
        <v>0.2009706</v>
      </c>
      <c r="L39" s="22">
        <f>'DATOS MENSUALES'!E748</f>
        <v>0.151119</v>
      </c>
      <c r="M39" s="22">
        <f>'DATOS MENSUALES'!E749</f>
        <v>0.14859</v>
      </c>
      <c r="N39" s="22">
        <f t="shared" si="11"/>
        <v>3.0895288</v>
      </c>
      <c r="O39" s="23"/>
      <c r="P39" s="60">
        <f t="shared" si="12"/>
        <v>-1.1398769777053747E-05</v>
      </c>
      <c r="Q39" s="60">
        <f t="shared" si="14"/>
        <v>-0.03447104826854578</v>
      </c>
      <c r="R39" s="60">
        <f t="shared" si="15"/>
        <v>-0.7775990447184958</v>
      </c>
      <c r="S39" s="60">
        <f t="shared" si="16"/>
        <v>-0.7968356375391786</v>
      </c>
      <c r="T39" s="60">
        <f t="shared" si="17"/>
        <v>-1.5245989551909456</v>
      </c>
      <c r="U39" s="60">
        <f t="shared" si="18"/>
        <v>-0.7435282074663697</v>
      </c>
      <c r="V39" s="60">
        <f t="shared" si="19"/>
        <v>-1.9792364426822067</v>
      </c>
      <c r="W39" s="60">
        <f t="shared" si="20"/>
        <v>-1.0397112430310114</v>
      </c>
      <c r="X39" s="60">
        <f t="shared" si="21"/>
        <v>-1.2435970864508477</v>
      </c>
      <c r="Y39" s="60">
        <f t="shared" si="22"/>
        <v>-0.26470478995968927</v>
      </c>
      <c r="Z39" s="60">
        <f t="shared" si="23"/>
        <v>-0.044216750425780466</v>
      </c>
      <c r="AA39" s="60">
        <f t="shared" si="24"/>
        <v>-0.009484169497306292</v>
      </c>
      <c r="AB39" s="60">
        <f t="shared" si="25"/>
        <v>-682.133575398872</v>
      </c>
    </row>
    <row r="40" spans="1:28" s="24" customFormat="1" ht="12.75">
      <c r="A40" s="21" t="s">
        <v>90</v>
      </c>
      <c r="B40" s="22">
        <f>'DATOS MENSUALES'!E750</f>
        <v>0.5744925</v>
      </c>
      <c r="C40" s="22">
        <f>'DATOS MENSUALES'!E751</f>
        <v>0.944772</v>
      </c>
      <c r="D40" s="22">
        <f>'DATOS MENSUALES'!E752</f>
        <v>0.4268394</v>
      </c>
      <c r="E40" s="22">
        <f>'DATOS MENSUALES'!E753</f>
        <v>1.6797744</v>
      </c>
      <c r="F40" s="22">
        <f>'DATOS MENSUALES'!E754</f>
        <v>2.1566308</v>
      </c>
      <c r="G40" s="22">
        <f>'DATOS MENSUALES'!E755</f>
        <v>1.323378</v>
      </c>
      <c r="H40" s="22">
        <f>'DATOS MENSUALES'!E756</f>
        <v>1.757514</v>
      </c>
      <c r="I40" s="22">
        <f>'DATOS MENSUALES'!E757</f>
        <v>1.1891568</v>
      </c>
      <c r="J40" s="22">
        <f>'DATOS MENSUALES'!E758</f>
        <v>1.3473211</v>
      </c>
      <c r="K40" s="22">
        <f>'DATOS MENSUALES'!E759</f>
        <v>0.9284079</v>
      </c>
      <c r="L40" s="22">
        <f>'DATOS MENSUALES'!E760</f>
        <v>0.5442417</v>
      </c>
      <c r="M40" s="22">
        <f>'DATOS MENSUALES'!E761</f>
        <v>0.5101188</v>
      </c>
      <c r="N40" s="22">
        <f t="shared" si="11"/>
        <v>13.3826474</v>
      </c>
      <c r="O40" s="23"/>
      <c r="P40" s="60">
        <f t="shared" si="12"/>
        <v>-0.03176536904735771</v>
      </c>
      <c r="Q40" s="60">
        <f t="shared" si="14"/>
        <v>0.0011503796969823462</v>
      </c>
      <c r="R40" s="60">
        <f t="shared" si="15"/>
        <v>-0.4674087968504269</v>
      </c>
      <c r="S40" s="60">
        <f t="shared" si="16"/>
        <v>0.27643874408441355</v>
      </c>
      <c r="T40" s="60">
        <f t="shared" si="17"/>
        <v>0.8043646543892794</v>
      </c>
      <c r="U40" s="60">
        <f t="shared" si="18"/>
        <v>0.0015067863412153814</v>
      </c>
      <c r="V40" s="60">
        <f t="shared" si="19"/>
        <v>0.11387776903942493</v>
      </c>
      <c r="W40" s="60">
        <f t="shared" si="20"/>
        <v>-0.003815995771556156</v>
      </c>
      <c r="X40" s="60">
        <f t="shared" si="21"/>
        <v>0.0057374051531529115</v>
      </c>
      <c r="Y40" s="60">
        <f t="shared" si="22"/>
        <v>0.0006219626920450102</v>
      </c>
      <c r="Z40" s="60">
        <f t="shared" si="23"/>
        <v>6.167255168348862E-05</v>
      </c>
      <c r="AA40" s="60">
        <f t="shared" si="24"/>
        <v>0.0033652439829142664</v>
      </c>
      <c r="AB40" s="60">
        <f t="shared" si="25"/>
        <v>3.309759804789489</v>
      </c>
    </row>
    <row r="41" spans="1:28" s="24" customFormat="1" ht="12.75">
      <c r="A41" s="21" t="s">
        <v>91</v>
      </c>
      <c r="B41" s="22">
        <f>'DATOS MENSUALES'!E762</f>
        <v>2.6785002</v>
      </c>
      <c r="C41" s="22">
        <f>'DATOS MENSUALES'!E763</f>
        <v>1.0567914</v>
      </c>
      <c r="D41" s="22">
        <f>'DATOS MENSUALES'!E764</f>
        <v>1.0669545</v>
      </c>
      <c r="E41" s="22">
        <f>'DATOS MENSUALES'!E765</f>
        <v>0.9011906</v>
      </c>
      <c r="F41" s="22">
        <f>'DATOS MENSUALES'!E766</f>
        <v>1.48212</v>
      </c>
      <c r="G41" s="22">
        <f>'DATOS MENSUALES'!E767</f>
        <v>2.7439938</v>
      </c>
      <c r="H41" s="22">
        <f>'DATOS MENSUALES'!E768</f>
        <v>2.7873576</v>
      </c>
      <c r="I41" s="22">
        <f>'DATOS MENSUALES'!E769</f>
        <v>1.9681284</v>
      </c>
      <c r="J41" s="22">
        <f>'DATOS MENSUALES'!E770</f>
        <v>2.054333</v>
      </c>
      <c r="K41" s="22">
        <f>'DATOS MENSUALES'!E771</f>
        <v>1.3061136</v>
      </c>
      <c r="L41" s="22">
        <f>'DATOS MENSUALES'!E772</f>
        <v>0.61946</v>
      </c>
      <c r="M41" s="22">
        <f>'DATOS MENSUALES'!E773</f>
        <v>0.476005</v>
      </c>
      <c r="N41" s="22">
        <f t="shared" si="11"/>
        <v>19.1409481</v>
      </c>
      <c r="O41" s="23"/>
      <c r="P41" s="60">
        <f t="shared" si="12"/>
        <v>5.709476077975703</v>
      </c>
      <c r="Q41" s="60">
        <f t="shared" si="14"/>
        <v>0.010190069362002532</v>
      </c>
      <c r="R41" s="60">
        <f t="shared" si="15"/>
        <v>-0.002512762592657321</v>
      </c>
      <c r="S41" s="60">
        <f t="shared" si="16"/>
        <v>-0.0020559395284446558</v>
      </c>
      <c r="T41" s="60">
        <f t="shared" si="17"/>
        <v>0.01667756657234567</v>
      </c>
      <c r="U41" s="60">
        <f t="shared" si="18"/>
        <v>3.6186406861919846</v>
      </c>
      <c r="V41" s="60">
        <f t="shared" si="19"/>
        <v>3.474175123111026</v>
      </c>
      <c r="W41" s="60">
        <f t="shared" si="20"/>
        <v>0.24145972452921932</v>
      </c>
      <c r="X41" s="60">
        <f t="shared" si="21"/>
        <v>0.6955850974477386</v>
      </c>
      <c r="Y41" s="60">
        <f t="shared" si="22"/>
        <v>0.09929515213541495</v>
      </c>
      <c r="Z41" s="60">
        <f t="shared" si="23"/>
        <v>0.0015100858194494558</v>
      </c>
      <c r="AA41" s="60">
        <f t="shared" si="24"/>
        <v>0.00155048519086197</v>
      </c>
      <c r="AB41" s="60">
        <f t="shared" si="25"/>
        <v>380.85307526205213</v>
      </c>
    </row>
    <row r="42" spans="1:28" s="24" customFormat="1" ht="12.75">
      <c r="A42" s="21" t="s">
        <v>92</v>
      </c>
      <c r="B42" s="22">
        <f>'DATOS MENSUALES'!E774</f>
        <v>1.2966789</v>
      </c>
      <c r="C42" s="22">
        <f>'DATOS MENSUALES'!E775</f>
        <v>0.4420251</v>
      </c>
      <c r="D42" s="22">
        <f>'DATOS MENSUALES'!E776</f>
        <v>0.4816338</v>
      </c>
      <c r="E42" s="22">
        <f>'DATOS MENSUALES'!E777</f>
        <v>0.433636</v>
      </c>
      <c r="F42" s="22">
        <f>'DATOS MENSUALES'!E778</f>
        <v>0.2094026</v>
      </c>
      <c r="G42" s="22">
        <f>'DATOS MENSUALES'!E779</f>
        <v>0.329117</v>
      </c>
      <c r="H42" s="22">
        <f>'DATOS MENSUALES'!E780</f>
        <v>0.4613752</v>
      </c>
      <c r="I42" s="22">
        <f>'DATOS MENSUALES'!E781</f>
        <v>0.3176277</v>
      </c>
      <c r="J42" s="22">
        <f>'DATOS MENSUALES'!E782</f>
        <v>0.5819364</v>
      </c>
      <c r="K42" s="22">
        <f>'DATOS MENSUALES'!E783</f>
        <v>0.3772132</v>
      </c>
      <c r="L42" s="22">
        <f>'DATOS MENSUALES'!E784</f>
        <v>0.2429147</v>
      </c>
      <c r="M42" s="22">
        <f>'DATOS MENSUALES'!E785</f>
        <v>0.161405</v>
      </c>
      <c r="N42" s="22">
        <f>SUM(B42:M42)</f>
        <v>5.3349656</v>
      </c>
      <c r="O42" s="23"/>
      <c r="P42" s="60">
        <f t="shared" si="12"/>
        <v>0.06666859300564576</v>
      </c>
      <c r="Q42" s="60">
        <f t="shared" si="14"/>
        <v>-0.06302883353446001</v>
      </c>
      <c r="R42" s="60">
        <f t="shared" si="15"/>
        <v>-0.3752299334031596</v>
      </c>
      <c r="S42" s="60">
        <f t="shared" si="16"/>
        <v>-0.21033763548313875</v>
      </c>
      <c r="T42" s="60">
        <f t="shared" si="17"/>
        <v>-1.0525709886034822</v>
      </c>
      <c r="U42" s="60">
        <f t="shared" si="18"/>
        <v>-0.6805830747661364</v>
      </c>
      <c r="V42" s="60">
        <f t="shared" si="19"/>
        <v>-0.5342634063942868</v>
      </c>
      <c r="W42" s="60">
        <f t="shared" si="20"/>
        <v>-1.0857299491262025</v>
      </c>
      <c r="X42" s="60">
        <f t="shared" si="21"/>
        <v>-0.2016044601690944</v>
      </c>
      <c r="Y42" s="60">
        <f t="shared" si="22"/>
        <v>-0.10108699896066027</v>
      </c>
      <c r="Z42" s="60">
        <f t="shared" si="23"/>
        <v>-0.017947250677061825</v>
      </c>
      <c r="AA42" s="60">
        <f t="shared" si="24"/>
        <v>-0.007863797131955305</v>
      </c>
      <c r="AB42" s="60">
        <f t="shared" si="25"/>
        <v>-281.9661729568377</v>
      </c>
    </row>
    <row r="43" spans="1:28" s="24" customFormat="1" ht="12.75">
      <c r="A43" s="21" t="s">
        <v>93</v>
      </c>
      <c r="B43" s="22">
        <f>'DATOS MENSUALES'!E786</f>
        <v>2.5567269</v>
      </c>
      <c r="C43" s="22">
        <f>'DATOS MENSUALES'!E787</f>
        <v>1.8626118</v>
      </c>
      <c r="D43" s="22">
        <f>'DATOS MENSUALES'!E788</f>
        <v>2.4404571</v>
      </c>
      <c r="E43" s="22">
        <f>'DATOS MENSUALES'!E789</f>
        <v>0.4583148</v>
      </c>
      <c r="F43" s="22">
        <f>'DATOS MENSUALES'!E790</f>
        <v>1.4733091</v>
      </c>
      <c r="G43" s="22">
        <f>'DATOS MENSUALES'!E791</f>
        <v>1.2220754</v>
      </c>
      <c r="H43" s="22">
        <f>'DATOS MENSUALES'!E792</f>
        <v>0.4058082</v>
      </c>
      <c r="I43" s="22">
        <f>'DATOS MENSUALES'!E793</f>
        <v>0.952517</v>
      </c>
      <c r="J43" s="22">
        <f>'DATOS MENSUALES'!E794</f>
        <v>1.4378672</v>
      </c>
      <c r="K43" s="22">
        <f>'DATOS MENSUALES'!E795</f>
        <v>0.7510644</v>
      </c>
      <c r="L43" s="22">
        <f>'DATOS MENSUALES'!E796</f>
        <v>0.5143278</v>
      </c>
      <c r="M43" s="22">
        <f>'DATOS MENSUALES'!E797</f>
        <v>0.3649923</v>
      </c>
      <c r="N43" s="22">
        <f>SUM(B43:M43)</f>
        <v>14.440072</v>
      </c>
      <c r="O43" s="23"/>
      <c r="P43" s="60">
        <f t="shared" si="12"/>
        <v>4.620180830032016</v>
      </c>
      <c r="Q43" s="60">
        <f t="shared" si="14"/>
        <v>1.0694074599600139</v>
      </c>
      <c r="R43" s="60">
        <f t="shared" si="15"/>
        <v>1.895350273720361</v>
      </c>
      <c r="S43" s="60">
        <f t="shared" si="16"/>
        <v>-0.18522397469366664</v>
      </c>
      <c r="T43" s="60">
        <f t="shared" si="17"/>
        <v>0.015010958398122307</v>
      </c>
      <c r="U43" s="60">
        <f t="shared" si="18"/>
        <v>2.374566348087814E-06</v>
      </c>
      <c r="V43" s="60">
        <f t="shared" si="19"/>
        <v>-0.6517107548994585</v>
      </c>
      <c r="W43" s="60">
        <f t="shared" si="20"/>
        <v>-0.06065561995838345</v>
      </c>
      <c r="X43" s="60">
        <f t="shared" si="21"/>
        <v>0.019588583807736294</v>
      </c>
      <c r="Y43" s="60">
        <f t="shared" si="22"/>
        <v>-0.0007782672522342757</v>
      </c>
      <c r="Z43" s="60">
        <f t="shared" si="23"/>
        <v>8.834138087341771E-07</v>
      </c>
      <c r="AA43" s="60">
        <f t="shared" si="24"/>
        <v>1.0574510112729395E-07</v>
      </c>
      <c r="AB43" s="60">
        <f t="shared" si="25"/>
        <v>16.53647870520575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11.637745351249219</v>
      </c>
      <c r="Q44" s="61">
        <f aca="true" t="shared" si="26" ref="Q44:AB44">SUM(Q18:Q43)</f>
        <v>1.8588538024498673</v>
      </c>
      <c r="R44" s="61">
        <f t="shared" si="26"/>
        <v>139.9224031412082</v>
      </c>
      <c r="S44" s="61">
        <f t="shared" si="26"/>
        <v>148.2038715844939</v>
      </c>
      <c r="T44" s="61">
        <f t="shared" si="26"/>
        <v>18.45459950120806</v>
      </c>
      <c r="U44" s="61">
        <f t="shared" si="26"/>
        <v>90.38676559765155</v>
      </c>
      <c r="V44" s="61">
        <f t="shared" si="26"/>
        <v>31.657127746992767</v>
      </c>
      <c r="W44" s="61">
        <f t="shared" si="26"/>
        <v>13.915498202867617</v>
      </c>
      <c r="X44" s="61">
        <f t="shared" si="26"/>
        <v>1.6152163747910617</v>
      </c>
      <c r="Y44" s="61">
        <f t="shared" si="26"/>
        <v>0.5824074877301255</v>
      </c>
      <c r="Z44" s="61">
        <f t="shared" si="26"/>
        <v>0.35713619244473127</v>
      </c>
      <c r="AA44" s="61">
        <f t="shared" si="26"/>
        <v>-0.01945248954342492</v>
      </c>
      <c r="AB44" s="61">
        <f t="shared" si="26"/>
        <v>6729.519469041007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2009-04-14T09:58:51Z</dcterms:modified>
  <cp:category/>
  <cp:version/>
  <cp:contentType/>
  <cp:contentStatus/>
</cp:coreProperties>
</file>