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<sst xmlns="http://schemas.openxmlformats.org/spreadsheetml/2006/main" count="1362" uniqueCount="135">
  <si>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</si>
  <si>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</si>
  <si>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</si>
  <si>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</si>
  <si>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</si>
  <si>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</si>
  <si>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</si>
  <si>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</si>
  <si>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</si>
  <si>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</si>
  <si>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</si>
  <si>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</si>
  <si>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</si>
  <si>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</si>
  <si>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</si>
  <si>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</si>
  <si>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</si>
  <si>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</si>
  <si>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</si>
  <si>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</si>
  <si>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</si>
  <si>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</si>
  <si>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</si>
  <si>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</si>
  <si>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</si>
  <si>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</si>
  <si>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</si>
  <si>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</si>
  <si>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</si>
  <si>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</si>
  <si>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</si>
  <si>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</si>
  <si>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</si>
  <si>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</si>
  <si>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</si>
  <si>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</si>
  <si>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</si>
  <si>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</si>
  <si>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</si>
  <si>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</si>
  <si>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</si>
  <si>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</si>
  <si>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</si>
  <si>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</si>
  <si>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</si>
  <si>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</si>
  <si>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</si>
  <si>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</si>
  <si>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</si>
  <si>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</si>
  <si>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</si>
  <si>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</si>
  <si>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</si>
  <si>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</si>
  <si>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</si>
  <si>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</si>
  <si>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</si>
  <si>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</si>
  <si>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</si>
  <si>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</si>
  <si>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</si>
  <si>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</si>
  <si>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</si>
  <si>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</si>
  <si>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</si>
  <si>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</si>
  <si>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</si>
  <si>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</si>
  <si>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</si>
  <si>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</si>
  <si>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</si>
  <si>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</si>
  <si>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</si>
  <si>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</si>
  <si>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</si>
  <si>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</si>
  <si>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</si>
  <si>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</si>
  <si>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</si>
  <si>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</si>
  <si>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</si>
  <si>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</si>
  <si>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</si>
  <si>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</si>
  <si>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</si>
  <si>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</si>
  <si>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</si>
  <si>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</si>
  <si>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</si>
  <si>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</si>
  <si>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</si>
  <si>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</si>
  <si>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</si>
  <si>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</si>
  <si>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</si>
  <si>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</si>
  <si>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</si>
  <si>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</si>
  <si>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</si>
  <si>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</si>
  <si>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</si>
  <si>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</si>
  <si>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</si>
  <si>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</si>
  <si>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</si>
  <si>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</si>
  <si>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</si>
  <si>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</si>
  <si>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</si>
  <si>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</si>
  <si>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</si>
  <si>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</si>
  <si>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</si>
  <si>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</si>
  <si>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</si>
  <si>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</si>
  <si>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</si>
  <si>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</si>
  <si>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</si>
  <si>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</si>
  <si>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</si>
  <si>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</si>
  <si>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</si>
  <si>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</si>
  <si>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</si>
  <si>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</si>
  <si>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</si>
  <si>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</si>
  <si>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</si>
  <si>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</si>
  <si>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</si>
  <si>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</si>
  <si>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</si>
  <si>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27</t>
  </si>
  <si>
    <t xml:space="preserve"> Río Porma desde confluencia arroyo de Oville hasta confluencia arroyo Val Juncosa, y arroyos del Arbejal, Solayomba y Val Juncosa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</si>
</sst>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8883350"/>
        <c:axId val="14405831"/>
      </c:lineChart>
      <c:dateAx>
        <c:axId val="3888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 val="autoZero"/>
        <c:auto val="0"/>
        <c:majorUnit val="1"/>
        <c:majorTimeUnit val="years"/>
        <c:noMultiLvlLbl val="0"/>
      </c:dateAx>
      <c:valAx>
        <c:axId val="14405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8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07280"/>
        <c:axId val="35165521"/>
      </c:lineChart>
      <c:catAx>
        <c:axId val="390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5521"/>
        <c:crosses val="autoZero"/>
        <c:auto val="1"/>
        <c:lblOffset val="100"/>
        <c:noMultiLvlLbl val="0"/>
      </c:catAx>
      <c:valAx>
        <c:axId val="351655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72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0542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2543616"/>
        <c:axId val="26021633"/>
      </c:lineChart>
      <c:catAx>
        <c:axId val="62543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21633"/>
        <c:crosses val="autoZero"/>
        <c:auto val="1"/>
        <c:lblOffset val="100"/>
        <c:noMultiLvlLbl val="0"/>
      </c:catAx>
      <c:valAx>
        <c:axId val="2602163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2868106"/>
        <c:axId val="27377499"/>
      </c:lineChart>
      <c:dateAx>
        <c:axId val="3286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77499"/>
        <c:crosses val="autoZero"/>
        <c:auto val="0"/>
        <c:majorUnit val="1"/>
        <c:majorTimeUnit val="years"/>
        <c:noMultiLvlLbl val="0"/>
      </c:dateAx>
      <c:valAx>
        <c:axId val="2737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68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5070900"/>
        <c:axId val="2984917"/>
      </c:barChart>
      <c:catAx>
        <c:axId val="4507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4917"/>
        <c:crosses val="autoZero"/>
        <c:auto val="1"/>
        <c:lblOffset val="100"/>
        <c:tickLblSkip val="1"/>
        <c:noMultiLvlLbl val="0"/>
      </c:catAx>
      <c:valAx>
        <c:axId val="298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tickLblSkip val="1"/>
        <c:noMultiLvlLbl val="0"/>
      </c:catAx>
      <c:valAx>
        <c:axId val="40451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864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520936"/>
        <c:axId val="55361833"/>
      </c:barChart>
      <c:cat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1"/>
        <c:lblOffset val="100"/>
        <c:tickLblSkip val="1"/>
        <c:noMultiLvlLbl val="0"/>
      </c:cat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52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494450"/>
        <c:axId val="55123459"/>
      </c:barChart>
      <c:catAx>
        <c:axId val="28494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1"/>
        <c:lblOffset val="100"/>
        <c:tickLblSkip val="1"/>
        <c:noMultiLvlLbl val="0"/>
      </c:catAx>
      <c:valAx>
        <c:axId val="5512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494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349084"/>
        <c:axId val="35815165"/>
      </c:lineChart>
      <c:catAx>
        <c:axId val="2634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15165"/>
        <c:crosses val="autoZero"/>
        <c:auto val="1"/>
        <c:lblOffset val="100"/>
        <c:noMultiLvlLbl val="0"/>
      </c:catAx>
      <c:valAx>
        <c:axId val="35815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349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901030"/>
        <c:axId val="15347223"/>
      </c:lineChart>
      <c:catAx>
        <c:axId val="5390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47223"/>
        <c:crosses val="autoZero"/>
        <c:auto val="1"/>
        <c:lblOffset val="100"/>
        <c:noMultiLvlLbl val="0"/>
      </c:catAx>
      <c:valAx>
        <c:axId val="153472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9010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8</v>
      </c>
      <c r="C2" s="5">
        <v>1940</v>
      </c>
      <c r="D2" s="5">
        <v>10</v>
      </c>
      <c r="E2" s="28">
        <v>3.783</v>
      </c>
      <c r="F2" s="28">
        <v>30.975</v>
      </c>
      <c r="H2" t="s">
        <v>128</v>
      </c>
      <c r="I2" t="s">
        <v>131</v>
      </c>
    </row>
    <row r="3" spans="1:9" ht="12.75">
      <c r="A3" s="30" t="s">
        <v>133</v>
      </c>
      <c r="B3" s="30">
        <v>8</v>
      </c>
      <c r="C3" s="5">
        <v>1940</v>
      </c>
      <c r="D3" s="5">
        <v>11</v>
      </c>
      <c r="E3" s="28">
        <v>3.504</v>
      </c>
      <c r="F3" s="28">
        <v>28.424000000000003</v>
      </c>
      <c r="H3" t="s">
        <v>129</v>
      </c>
      <c r="I3" t="s">
        <v>130</v>
      </c>
    </row>
    <row r="4" spans="1:14" ht="12.75">
      <c r="A4" s="30" t="s">
        <v>133</v>
      </c>
      <c r="B4" s="30">
        <v>8</v>
      </c>
      <c r="C4" s="5">
        <v>1940</v>
      </c>
      <c r="D4" s="5">
        <v>12</v>
      </c>
      <c r="E4" s="28">
        <v>1.53</v>
      </c>
      <c r="F4" s="28">
        <v>24.364017000000004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8</v>
      </c>
      <c r="C5" s="5">
        <v>1941</v>
      </c>
      <c r="D5" s="5">
        <v>1</v>
      </c>
      <c r="E5" s="28">
        <v>3.634</v>
      </c>
      <c r="F5" s="28">
        <v>33.363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8</v>
      </c>
      <c r="C6" s="5">
        <v>1941</v>
      </c>
      <c r="D6" s="5">
        <v>2</v>
      </c>
      <c r="E6" s="28">
        <v>14.138</v>
      </c>
      <c r="F6" s="28">
        <v>75.843</v>
      </c>
      <c r="I6" s="26"/>
      <c r="J6" s="36">
        <f>AVERAGE(E2:E793)*12</f>
        <v>53.46125757575762</v>
      </c>
      <c r="K6" s="36">
        <f>AVERAGE(F2:F793)*12</f>
        <v>438.9420271515154</v>
      </c>
      <c r="L6" t="s">
        <v>102</v>
      </c>
    </row>
    <row r="7" spans="1:12" ht="12.75">
      <c r="A7" s="30" t="s">
        <v>133</v>
      </c>
      <c r="B7" s="30">
        <v>8</v>
      </c>
      <c r="C7" s="5">
        <v>1941</v>
      </c>
      <c r="D7" s="5">
        <v>3</v>
      </c>
      <c r="E7" s="28">
        <v>20.932</v>
      </c>
      <c r="F7" s="28">
        <v>96.468</v>
      </c>
      <c r="J7" s="36">
        <f>AVERAGE(E482:E793)*12</f>
        <v>48.66880769230767</v>
      </c>
      <c r="K7" s="36">
        <f>AVERAGE(F482:F793)*12</f>
        <v>387.6709853846154</v>
      </c>
      <c r="L7" t="s">
        <v>103</v>
      </c>
    </row>
    <row r="8" spans="1:6" ht="12.75">
      <c r="A8" s="30" t="s">
        <v>133</v>
      </c>
      <c r="B8" s="30">
        <v>8</v>
      </c>
      <c r="C8" s="5">
        <v>1941</v>
      </c>
      <c r="D8" s="5">
        <v>4</v>
      </c>
      <c r="E8" s="28">
        <v>5.508</v>
      </c>
      <c r="F8" s="28">
        <v>31.711</v>
      </c>
    </row>
    <row r="9" spans="1:6" ht="12.75">
      <c r="A9" s="30" t="s">
        <v>133</v>
      </c>
      <c r="B9" s="30">
        <v>8</v>
      </c>
      <c r="C9" s="5">
        <v>1941</v>
      </c>
      <c r="D9" s="5">
        <v>5</v>
      </c>
      <c r="E9" s="28">
        <v>9.464</v>
      </c>
      <c r="F9" s="28">
        <v>107.437</v>
      </c>
    </row>
    <row r="10" spans="1:6" ht="12.75">
      <c r="A10" s="30" t="s">
        <v>133</v>
      </c>
      <c r="B10" s="30">
        <v>8</v>
      </c>
      <c r="C10" s="5">
        <v>1941</v>
      </c>
      <c r="D10" s="5">
        <v>6</v>
      </c>
      <c r="E10" s="28">
        <v>2.926</v>
      </c>
      <c r="F10" s="28">
        <v>51.016000000000005</v>
      </c>
    </row>
    <row r="11" spans="1:11" ht="12.75">
      <c r="A11" s="30" t="s">
        <v>133</v>
      </c>
      <c r="B11" s="30">
        <v>8</v>
      </c>
      <c r="C11" s="5">
        <v>1941</v>
      </c>
      <c r="D11" s="5">
        <v>7</v>
      </c>
      <c r="E11" s="28">
        <v>2.378</v>
      </c>
      <c r="F11" s="28">
        <v>16.261975</v>
      </c>
      <c r="K11" s="34"/>
    </row>
    <row r="12" spans="1:6" ht="12.75">
      <c r="A12" s="30" t="s">
        <v>133</v>
      </c>
      <c r="B12" s="30">
        <v>8</v>
      </c>
      <c r="C12" s="5">
        <v>1941</v>
      </c>
      <c r="D12" s="5">
        <v>8</v>
      </c>
      <c r="E12" s="28">
        <v>1.663</v>
      </c>
      <c r="F12" s="28">
        <v>12.302</v>
      </c>
    </row>
    <row r="13" spans="1:6" ht="12.75">
      <c r="A13" s="30" t="s">
        <v>133</v>
      </c>
      <c r="B13" s="30">
        <v>8</v>
      </c>
      <c r="C13" s="5">
        <v>1941</v>
      </c>
      <c r="D13" s="5">
        <v>9</v>
      </c>
      <c r="E13" s="28">
        <v>1.463</v>
      </c>
      <c r="F13" s="28">
        <v>12.858999999999998</v>
      </c>
    </row>
    <row r="14" spans="1:6" ht="12.75">
      <c r="A14" s="30" t="s">
        <v>133</v>
      </c>
      <c r="B14" s="30">
        <v>8</v>
      </c>
      <c r="C14" s="5">
        <v>1941</v>
      </c>
      <c r="D14" s="5">
        <v>10</v>
      </c>
      <c r="E14" s="28">
        <v>1.088</v>
      </c>
      <c r="F14" s="28">
        <v>19.813</v>
      </c>
    </row>
    <row r="15" spans="1:6" ht="12.75">
      <c r="A15" s="30" t="s">
        <v>133</v>
      </c>
      <c r="B15" s="30">
        <v>8</v>
      </c>
      <c r="C15" s="5">
        <v>1941</v>
      </c>
      <c r="D15" s="5">
        <v>11</v>
      </c>
      <c r="E15" s="28">
        <v>2.669</v>
      </c>
      <c r="F15" s="28">
        <v>35.886</v>
      </c>
    </row>
    <row r="16" spans="1:6" ht="12.75">
      <c r="A16" s="30" t="s">
        <v>133</v>
      </c>
      <c r="B16" s="30">
        <v>8</v>
      </c>
      <c r="C16" s="5">
        <v>1941</v>
      </c>
      <c r="D16" s="5">
        <v>12</v>
      </c>
      <c r="E16" s="28">
        <v>0.989</v>
      </c>
      <c r="F16" s="28">
        <v>14.521</v>
      </c>
    </row>
    <row r="17" spans="1:6" ht="12.75">
      <c r="A17" s="30" t="s">
        <v>133</v>
      </c>
      <c r="B17" s="30">
        <v>8</v>
      </c>
      <c r="C17" s="5">
        <v>1942</v>
      </c>
      <c r="D17" s="5">
        <v>1</v>
      </c>
      <c r="E17" s="28">
        <v>1.581</v>
      </c>
      <c r="F17" s="28">
        <v>33.056</v>
      </c>
    </row>
    <row r="18" spans="1:6" ht="12.75">
      <c r="A18" s="30" t="s">
        <v>133</v>
      </c>
      <c r="B18" s="30">
        <v>8</v>
      </c>
      <c r="C18" s="5">
        <v>1942</v>
      </c>
      <c r="D18" s="5">
        <v>2</v>
      </c>
      <c r="E18" s="28">
        <v>0.907</v>
      </c>
      <c r="F18" s="28">
        <v>17.567999999999998</v>
      </c>
    </row>
    <row r="19" spans="1:6" ht="12.75">
      <c r="A19" s="30" t="s">
        <v>133</v>
      </c>
      <c r="B19" s="30">
        <v>8</v>
      </c>
      <c r="C19" s="5">
        <v>1942</v>
      </c>
      <c r="D19" s="5">
        <v>3</v>
      </c>
      <c r="E19" s="28">
        <v>11.781</v>
      </c>
      <c r="F19" s="28">
        <v>98.426</v>
      </c>
    </row>
    <row r="20" spans="1:6" ht="12.75">
      <c r="A20" s="30" t="s">
        <v>133</v>
      </c>
      <c r="B20" s="30">
        <v>8</v>
      </c>
      <c r="C20" s="5">
        <v>1942</v>
      </c>
      <c r="D20" s="5">
        <v>4</v>
      </c>
      <c r="E20" s="28">
        <v>7.046</v>
      </c>
      <c r="F20" s="28">
        <v>47.23</v>
      </c>
    </row>
    <row r="21" spans="1:6" ht="12.75">
      <c r="A21" s="30" t="s">
        <v>133</v>
      </c>
      <c r="B21" s="30">
        <v>8</v>
      </c>
      <c r="C21" s="5">
        <v>1942</v>
      </c>
      <c r="D21" s="5">
        <v>5</v>
      </c>
      <c r="E21" s="28">
        <v>4.342</v>
      </c>
      <c r="F21" s="28">
        <v>45.111</v>
      </c>
    </row>
    <row r="22" spans="1:6" ht="12.75">
      <c r="A22" s="30" t="s">
        <v>133</v>
      </c>
      <c r="B22" s="30">
        <v>8</v>
      </c>
      <c r="C22" s="5">
        <v>1942</v>
      </c>
      <c r="D22" s="5">
        <v>6</v>
      </c>
      <c r="E22" s="28">
        <v>2.157</v>
      </c>
      <c r="F22" s="28">
        <v>16.81393</v>
      </c>
    </row>
    <row r="23" spans="1:6" ht="12.75">
      <c r="A23" s="30" t="s">
        <v>133</v>
      </c>
      <c r="B23" s="30">
        <v>8</v>
      </c>
      <c r="C23" s="5">
        <v>1942</v>
      </c>
      <c r="D23" s="5">
        <v>7</v>
      </c>
      <c r="E23" s="28">
        <v>1.254</v>
      </c>
      <c r="F23" s="28">
        <v>10.352999999999998</v>
      </c>
    </row>
    <row r="24" spans="1:6" ht="12.75">
      <c r="A24" s="30" t="s">
        <v>133</v>
      </c>
      <c r="B24" s="30">
        <v>8</v>
      </c>
      <c r="C24" s="5">
        <v>1942</v>
      </c>
      <c r="D24" s="5">
        <v>8</v>
      </c>
      <c r="E24" s="28">
        <v>1.064</v>
      </c>
      <c r="F24" s="28">
        <v>8.00651</v>
      </c>
    </row>
    <row r="25" spans="1:6" ht="12.75">
      <c r="A25" s="30" t="s">
        <v>133</v>
      </c>
      <c r="B25" s="30">
        <v>8</v>
      </c>
      <c r="C25" s="5">
        <v>1942</v>
      </c>
      <c r="D25" s="5">
        <v>9</v>
      </c>
      <c r="E25" s="28">
        <v>1.154</v>
      </c>
      <c r="F25" s="28">
        <v>9.007</v>
      </c>
    </row>
    <row r="26" spans="1:6" ht="12.75">
      <c r="A26" s="30" t="s">
        <v>133</v>
      </c>
      <c r="B26" s="30">
        <v>8</v>
      </c>
      <c r="C26" s="5">
        <v>1942</v>
      </c>
      <c r="D26" s="5">
        <v>10</v>
      </c>
      <c r="E26" s="28">
        <v>5.802</v>
      </c>
      <c r="F26" s="28">
        <v>33.348</v>
      </c>
    </row>
    <row r="27" spans="1:6" ht="12.75">
      <c r="A27" s="30" t="s">
        <v>133</v>
      </c>
      <c r="B27" s="30">
        <v>8</v>
      </c>
      <c r="C27" s="5">
        <v>1942</v>
      </c>
      <c r="D27" s="5">
        <v>11</v>
      </c>
      <c r="E27" s="28">
        <v>1.699</v>
      </c>
      <c r="F27" s="28">
        <v>21.349</v>
      </c>
    </row>
    <row r="28" spans="1:6" ht="12.75">
      <c r="A28" s="30" t="s">
        <v>133</v>
      </c>
      <c r="B28" s="30">
        <v>8</v>
      </c>
      <c r="C28" s="5">
        <v>1942</v>
      </c>
      <c r="D28" s="5">
        <v>12</v>
      </c>
      <c r="E28" s="28">
        <v>9.581</v>
      </c>
      <c r="F28" s="28">
        <v>59.231</v>
      </c>
    </row>
    <row r="29" spans="1:6" ht="12.75">
      <c r="A29" s="30" t="s">
        <v>133</v>
      </c>
      <c r="B29" s="30">
        <v>8</v>
      </c>
      <c r="C29" s="5">
        <v>1943</v>
      </c>
      <c r="D29" s="5">
        <v>1</v>
      </c>
      <c r="E29" s="28">
        <v>18.629</v>
      </c>
      <c r="F29" s="28">
        <v>131.61451599999998</v>
      </c>
    </row>
    <row r="30" spans="1:6" ht="12.75">
      <c r="A30" s="30" t="s">
        <v>133</v>
      </c>
      <c r="B30" s="30">
        <v>8</v>
      </c>
      <c r="C30" s="5">
        <v>1943</v>
      </c>
      <c r="D30" s="5">
        <v>2</v>
      </c>
      <c r="E30" s="28">
        <v>2.062</v>
      </c>
      <c r="F30" s="28">
        <v>29.282</v>
      </c>
    </row>
    <row r="31" spans="1:6" ht="12.75">
      <c r="A31" s="30" t="s">
        <v>133</v>
      </c>
      <c r="B31" s="30">
        <v>8</v>
      </c>
      <c r="C31" s="5">
        <v>1943</v>
      </c>
      <c r="D31" s="5">
        <v>3</v>
      </c>
      <c r="E31" s="28">
        <v>6.113</v>
      </c>
      <c r="F31" s="28">
        <v>48.409</v>
      </c>
    </row>
    <row r="32" spans="1:6" ht="12.75">
      <c r="A32" s="30" t="s">
        <v>133</v>
      </c>
      <c r="B32" s="30">
        <v>8</v>
      </c>
      <c r="C32" s="5">
        <v>1943</v>
      </c>
      <c r="D32" s="5">
        <v>4</v>
      </c>
      <c r="E32" s="28">
        <v>3.602</v>
      </c>
      <c r="F32" s="28">
        <v>28.11</v>
      </c>
    </row>
    <row r="33" spans="1:6" ht="12.75">
      <c r="A33" s="30" t="s">
        <v>133</v>
      </c>
      <c r="B33" s="30">
        <v>8</v>
      </c>
      <c r="C33" s="5">
        <v>1943</v>
      </c>
      <c r="D33" s="5">
        <v>5</v>
      </c>
      <c r="E33" s="28">
        <v>1.71</v>
      </c>
      <c r="F33" s="28">
        <v>20.91</v>
      </c>
    </row>
    <row r="34" spans="1:6" ht="12.75">
      <c r="A34" s="30" t="s">
        <v>133</v>
      </c>
      <c r="B34" s="30">
        <v>8</v>
      </c>
      <c r="C34" s="5">
        <v>1943</v>
      </c>
      <c r="D34" s="5">
        <v>6</v>
      </c>
      <c r="E34" s="28">
        <v>1.314</v>
      </c>
      <c r="F34" s="28">
        <v>10.598000000000003</v>
      </c>
    </row>
    <row r="35" spans="1:6" ht="12.75">
      <c r="A35" s="30" t="s">
        <v>133</v>
      </c>
      <c r="B35" s="30">
        <v>8</v>
      </c>
      <c r="C35" s="5">
        <v>1943</v>
      </c>
      <c r="D35" s="5">
        <v>7</v>
      </c>
      <c r="E35" s="28">
        <v>1.154</v>
      </c>
      <c r="F35" s="28">
        <v>8.838999999999999</v>
      </c>
    </row>
    <row r="36" spans="1:6" ht="12.75">
      <c r="A36" s="30" t="s">
        <v>133</v>
      </c>
      <c r="B36" s="30">
        <v>8</v>
      </c>
      <c r="C36" s="5">
        <v>1943</v>
      </c>
      <c r="D36" s="5">
        <v>8</v>
      </c>
      <c r="E36" s="28">
        <v>0.873</v>
      </c>
      <c r="F36" s="28">
        <v>6.584</v>
      </c>
    </row>
    <row r="37" spans="1:6" ht="12.75">
      <c r="A37" s="30" t="s">
        <v>133</v>
      </c>
      <c r="B37" s="30">
        <v>8</v>
      </c>
      <c r="C37" s="5">
        <v>1943</v>
      </c>
      <c r="D37" s="5">
        <v>9</v>
      </c>
      <c r="E37" s="28">
        <v>3.443</v>
      </c>
      <c r="F37" s="28">
        <v>21.925</v>
      </c>
    </row>
    <row r="38" spans="1:6" ht="12.75">
      <c r="A38" s="30" t="s">
        <v>133</v>
      </c>
      <c r="B38" s="30">
        <v>8</v>
      </c>
      <c r="C38" s="5">
        <v>1943</v>
      </c>
      <c r="D38" s="5">
        <v>10</v>
      </c>
      <c r="E38" s="28">
        <v>11.422</v>
      </c>
      <c r="F38" s="28">
        <v>81.66644</v>
      </c>
    </row>
    <row r="39" spans="1:6" ht="12.75">
      <c r="A39" s="30" t="s">
        <v>133</v>
      </c>
      <c r="B39" s="30">
        <v>8</v>
      </c>
      <c r="C39" s="5">
        <v>1943</v>
      </c>
      <c r="D39" s="5">
        <v>11</v>
      </c>
      <c r="E39" s="28">
        <v>6.276</v>
      </c>
      <c r="F39" s="28">
        <v>50.299853</v>
      </c>
    </row>
    <row r="40" spans="1:6" ht="12.75">
      <c r="A40" s="30" t="s">
        <v>133</v>
      </c>
      <c r="B40" s="30">
        <v>8</v>
      </c>
      <c r="C40" s="5">
        <v>1943</v>
      </c>
      <c r="D40" s="5">
        <v>12</v>
      </c>
      <c r="E40" s="28">
        <v>3.725</v>
      </c>
      <c r="F40" s="28">
        <v>34.206</v>
      </c>
    </row>
    <row r="41" spans="1:6" ht="12.75">
      <c r="A41" s="30" t="s">
        <v>133</v>
      </c>
      <c r="B41" s="30">
        <v>8</v>
      </c>
      <c r="C41" s="5">
        <v>1944</v>
      </c>
      <c r="D41" s="5">
        <v>1</v>
      </c>
      <c r="E41" s="28">
        <v>1.373</v>
      </c>
      <c r="F41" s="28">
        <v>16.708299999999998</v>
      </c>
    </row>
    <row r="42" spans="1:6" ht="12.75">
      <c r="A42" s="30" t="s">
        <v>133</v>
      </c>
      <c r="B42" s="30">
        <v>8</v>
      </c>
      <c r="C42" s="5">
        <v>1944</v>
      </c>
      <c r="D42" s="5">
        <v>2</v>
      </c>
      <c r="E42" s="28">
        <v>1.723</v>
      </c>
      <c r="F42" s="28">
        <v>18.061</v>
      </c>
    </row>
    <row r="43" spans="1:6" ht="12.75">
      <c r="A43" s="30" t="s">
        <v>133</v>
      </c>
      <c r="B43" s="30">
        <v>8</v>
      </c>
      <c r="C43" s="5">
        <v>1944</v>
      </c>
      <c r="D43" s="5">
        <v>3</v>
      </c>
      <c r="E43" s="28">
        <v>1.16</v>
      </c>
      <c r="F43" s="28">
        <v>26.124</v>
      </c>
    </row>
    <row r="44" spans="1:6" ht="12.75">
      <c r="A44" s="30" t="s">
        <v>133</v>
      </c>
      <c r="B44" s="30">
        <v>8</v>
      </c>
      <c r="C44" s="5">
        <v>1944</v>
      </c>
      <c r="D44" s="5">
        <v>4</v>
      </c>
      <c r="E44" s="28">
        <v>4.429</v>
      </c>
      <c r="F44" s="28">
        <v>58.527</v>
      </c>
    </row>
    <row r="45" spans="1:6" ht="12.75">
      <c r="A45" s="30" t="s">
        <v>133</v>
      </c>
      <c r="B45" s="30">
        <v>8</v>
      </c>
      <c r="C45" s="5">
        <v>1944</v>
      </c>
      <c r="D45" s="5">
        <v>5</v>
      </c>
      <c r="E45" s="28">
        <v>1.796</v>
      </c>
      <c r="F45" s="28">
        <v>15.444054999999999</v>
      </c>
    </row>
    <row r="46" spans="1:6" ht="12.75">
      <c r="A46" s="30" t="s">
        <v>133</v>
      </c>
      <c r="B46" s="30">
        <v>8</v>
      </c>
      <c r="C46" s="5">
        <v>1944</v>
      </c>
      <c r="D46" s="5">
        <v>6</v>
      </c>
      <c r="E46" s="28">
        <v>1.193</v>
      </c>
      <c r="F46" s="28">
        <v>9.542</v>
      </c>
    </row>
    <row r="47" spans="1:6" ht="12.75">
      <c r="A47" s="30" t="s">
        <v>133</v>
      </c>
      <c r="B47" s="30">
        <v>8</v>
      </c>
      <c r="C47" s="5">
        <v>1944</v>
      </c>
      <c r="D47" s="5">
        <v>7</v>
      </c>
      <c r="E47" s="28">
        <v>0.919</v>
      </c>
      <c r="F47" s="28">
        <v>7.718</v>
      </c>
    </row>
    <row r="48" spans="1:6" ht="12.75">
      <c r="A48" s="30" t="s">
        <v>133</v>
      </c>
      <c r="B48" s="30">
        <v>8</v>
      </c>
      <c r="C48" s="5">
        <v>1944</v>
      </c>
      <c r="D48" s="5">
        <v>8</v>
      </c>
      <c r="E48" s="28">
        <v>0.859</v>
      </c>
      <c r="F48" s="28">
        <v>7.311999999999999</v>
      </c>
    </row>
    <row r="49" spans="1:6" ht="12.75">
      <c r="A49" s="30" t="s">
        <v>133</v>
      </c>
      <c r="B49" s="30">
        <v>8</v>
      </c>
      <c r="C49" s="5">
        <v>1944</v>
      </c>
      <c r="D49" s="5">
        <v>9</v>
      </c>
      <c r="E49" s="28">
        <v>1.082</v>
      </c>
      <c r="F49" s="28">
        <v>8.147</v>
      </c>
    </row>
    <row r="50" spans="1:6" ht="12.75">
      <c r="A50" s="30" t="s">
        <v>133</v>
      </c>
      <c r="B50" s="30">
        <v>8</v>
      </c>
      <c r="C50" s="5">
        <v>1944</v>
      </c>
      <c r="D50" s="5">
        <v>10</v>
      </c>
      <c r="E50" s="28">
        <v>4.896</v>
      </c>
      <c r="F50" s="28">
        <v>38.12599999999999</v>
      </c>
    </row>
    <row r="51" spans="1:6" ht="12.75">
      <c r="A51" s="30" t="s">
        <v>133</v>
      </c>
      <c r="B51" s="30">
        <v>8</v>
      </c>
      <c r="C51" s="5">
        <v>1944</v>
      </c>
      <c r="D51" s="5">
        <v>11</v>
      </c>
      <c r="E51" s="28">
        <v>1.443</v>
      </c>
      <c r="F51" s="28">
        <v>32.071727</v>
      </c>
    </row>
    <row r="52" spans="1:6" ht="12.75">
      <c r="A52" s="30" t="s">
        <v>133</v>
      </c>
      <c r="B52" s="30">
        <v>8</v>
      </c>
      <c r="C52" s="5">
        <v>1944</v>
      </c>
      <c r="D52" s="5">
        <v>12</v>
      </c>
      <c r="E52" s="28">
        <v>2.851</v>
      </c>
      <c r="F52" s="28">
        <v>32.53864</v>
      </c>
    </row>
    <row r="53" spans="1:6" ht="12.75">
      <c r="A53" s="30" t="s">
        <v>133</v>
      </c>
      <c r="B53" s="30">
        <v>8</v>
      </c>
      <c r="C53" s="5">
        <v>1945</v>
      </c>
      <c r="D53" s="5">
        <v>1</v>
      </c>
      <c r="E53" s="28">
        <v>8.88</v>
      </c>
      <c r="F53" s="28">
        <v>38.162</v>
      </c>
    </row>
    <row r="54" spans="1:6" ht="12.75">
      <c r="A54" s="30" t="s">
        <v>133</v>
      </c>
      <c r="B54" s="30">
        <v>8</v>
      </c>
      <c r="C54" s="5">
        <v>1945</v>
      </c>
      <c r="D54" s="5">
        <v>2</v>
      </c>
      <c r="E54" s="28">
        <v>1.068</v>
      </c>
      <c r="F54" s="28">
        <v>28.541</v>
      </c>
    </row>
    <row r="55" spans="1:6" ht="12.75">
      <c r="A55" s="30" t="s">
        <v>133</v>
      </c>
      <c r="B55" s="30">
        <v>8</v>
      </c>
      <c r="C55" s="5">
        <v>1945</v>
      </c>
      <c r="D55" s="5">
        <v>3</v>
      </c>
      <c r="E55" s="28">
        <v>1.179</v>
      </c>
      <c r="F55" s="28">
        <v>42.895</v>
      </c>
    </row>
    <row r="56" spans="1:6" ht="12.75">
      <c r="A56" s="30" t="s">
        <v>133</v>
      </c>
      <c r="B56" s="30">
        <v>8</v>
      </c>
      <c r="C56" s="5">
        <v>1945</v>
      </c>
      <c r="D56" s="5">
        <v>4</v>
      </c>
      <c r="E56" s="28">
        <v>1.327</v>
      </c>
      <c r="F56" s="28">
        <v>32.15</v>
      </c>
    </row>
    <row r="57" spans="1:6" ht="12.75">
      <c r="A57" s="30" t="s">
        <v>133</v>
      </c>
      <c r="B57" s="30">
        <v>8</v>
      </c>
      <c r="C57" s="5">
        <v>1945</v>
      </c>
      <c r="D57" s="5">
        <v>5</v>
      </c>
      <c r="E57" s="28">
        <v>1.239</v>
      </c>
      <c r="F57" s="28">
        <v>16.536</v>
      </c>
    </row>
    <row r="58" spans="1:6" ht="12.75">
      <c r="A58" s="30" t="s">
        <v>133</v>
      </c>
      <c r="B58" s="30">
        <v>8</v>
      </c>
      <c r="C58" s="5">
        <v>1945</v>
      </c>
      <c r="D58" s="5">
        <v>6</v>
      </c>
      <c r="E58" s="28">
        <v>0.944</v>
      </c>
      <c r="F58" s="28">
        <v>9.158</v>
      </c>
    </row>
    <row r="59" spans="1:6" ht="12.75">
      <c r="A59" s="30" t="s">
        <v>133</v>
      </c>
      <c r="B59" s="30">
        <v>8</v>
      </c>
      <c r="C59" s="5">
        <v>1945</v>
      </c>
      <c r="D59" s="5">
        <v>7</v>
      </c>
      <c r="E59" s="28">
        <v>0.746</v>
      </c>
      <c r="F59" s="28">
        <v>7.344</v>
      </c>
    </row>
    <row r="60" spans="1:6" ht="12.75">
      <c r="A60" s="30" t="s">
        <v>133</v>
      </c>
      <c r="B60" s="30">
        <v>8</v>
      </c>
      <c r="C60" s="5">
        <v>1945</v>
      </c>
      <c r="D60" s="5">
        <v>8</v>
      </c>
      <c r="E60" s="28">
        <v>0.64</v>
      </c>
      <c r="F60" s="28">
        <v>7.105</v>
      </c>
    </row>
    <row r="61" spans="1:6" ht="12.75">
      <c r="A61" s="30" t="s">
        <v>133</v>
      </c>
      <c r="B61" s="30">
        <v>8</v>
      </c>
      <c r="C61" s="5">
        <v>1945</v>
      </c>
      <c r="D61" s="5">
        <v>9</v>
      </c>
      <c r="E61" s="28">
        <v>0.529</v>
      </c>
      <c r="F61" s="28">
        <v>5.9030000000000005</v>
      </c>
    </row>
    <row r="62" spans="1:6" ht="12.75">
      <c r="A62" s="30" t="s">
        <v>133</v>
      </c>
      <c r="B62" s="30">
        <v>8</v>
      </c>
      <c r="C62" s="5">
        <v>1945</v>
      </c>
      <c r="D62" s="5">
        <v>10</v>
      </c>
      <c r="E62" s="28">
        <v>1.829</v>
      </c>
      <c r="F62" s="28">
        <v>13.170697999999998</v>
      </c>
    </row>
    <row r="63" spans="1:6" ht="12.75">
      <c r="A63" s="30" t="s">
        <v>133</v>
      </c>
      <c r="B63" s="30">
        <v>8</v>
      </c>
      <c r="C63" s="5">
        <v>1945</v>
      </c>
      <c r="D63" s="5">
        <v>11</v>
      </c>
      <c r="E63" s="28">
        <v>3.63</v>
      </c>
      <c r="F63" s="28">
        <v>31.940981999999998</v>
      </c>
    </row>
    <row r="64" spans="1:6" ht="12.75">
      <c r="A64" s="30" t="s">
        <v>133</v>
      </c>
      <c r="B64" s="30">
        <v>8</v>
      </c>
      <c r="C64" s="5">
        <v>1945</v>
      </c>
      <c r="D64" s="5">
        <v>12</v>
      </c>
      <c r="E64" s="28">
        <v>10.326</v>
      </c>
      <c r="F64" s="28">
        <v>60.2</v>
      </c>
    </row>
    <row r="65" spans="1:6" ht="12.75">
      <c r="A65" s="30" t="s">
        <v>133</v>
      </c>
      <c r="B65" s="30">
        <v>8</v>
      </c>
      <c r="C65" s="5">
        <v>1946</v>
      </c>
      <c r="D65" s="5">
        <v>1</v>
      </c>
      <c r="E65" s="28">
        <v>1.32</v>
      </c>
      <c r="F65" s="28">
        <v>16.66</v>
      </c>
    </row>
    <row r="66" spans="1:6" ht="12.75">
      <c r="A66" s="30" t="s">
        <v>133</v>
      </c>
      <c r="B66" s="30">
        <v>8</v>
      </c>
      <c r="C66" s="5">
        <v>1946</v>
      </c>
      <c r="D66" s="5">
        <v>2</v>
      </c>
      <c r="E66" s="28">
        <v>1.371</v>
      </c>
      <c r="F66" s="28">
        <v>16.057000000000002</v>
      </c>
    </row>
    <row r="67" spans="1:6" ht="12.75">
      <c r="A67" s="30" t="s">
        <v>133</v>
      </c>
      <c r="B67" s="30">
        <v>8</v>
      </c>
      <c r="C67" s="5">
        <v>1946</v>
      </c>
      <c r="D67" s="5">
        <v>3</v>
      </c>
      <c r="E67" s="28">
        <v>6.813</v>
      </c>
      <c r="F67" s="28">
        <v>44.405327</v>
      </c>
    </row>
    <row r="68" spans="1:6" ht="12.75">
      <c r="A68" s="30" t="s">
        <v>133</v>
      </c>
      <c r="B68" s="30">
        <v>8</v>
      </c>
      <c r="C68" s="5">
        <v>1946</v>
      </c>
      <c r="D68" s="5">
        <v>4</v>
      </c>
      <c r="E68" s="28">
        <v>15.389</v>
      </c>
      <c r="F68" s="28">
        <v>74.774</v>
      </c>
    </row>
    <row r="69" spans="1:6" ht="12.75">
      <c r="A69" s="30" t="s">
        <v>133</v>
      </c>
      <c r="B69" s="30">
        <v>8</v>
      </c>
      <c r="C69" s="5">
        <v>1946</v>
      </c>
      <c r="D69" s="5">
        <v>5</v>
      </c>
      <c r="E69" s="28">
        <v>11.484</v>
      </c>
      <c r="F69" s="28">
        <v>82.86100000000002</v>
      </c>
    </row>
    <row r="70" spans="1:6" ht="12.75">
      <c r="A70" s="30" t="s">
        <v>133</v>
      </c>
      <c r="B70" s="30">
        <v>8</v>
      </c>
      <c r="C70" s="5">
        <v>1946</v>
      </c>
      <c r="D70" s="5">
        <v>6</v>
      </c>
      <c r="E70" s="28">
        <v>2.022</v>
      </c>
      <c r="F70" s="28">
        <v>21.790999999999997</v>
      </c>
    </row>
    <row r="71" spans="1:6" ht="12.75">
      <c r="A71" s="30" t="s">
        <v>133</v>
      </c>
      <c r="B71" s="30">
        <v>8</v>
      </c>
      <c r="C71" s="5">
        <v>1946</v>
      </c>
      <c r="D71" s="5">
        <v>7</v>
      </c>
      <c r="E71" s="28">
        <v>1.549</v>
      </c>
      <c r="F71" s="28">
        <v>9.924393</v>
      </c>
    </row>
    <row r="72" spans="1:6" ht="12.75">
      <c r="A72" s="30" t="s">
        <v>133</v>
      </c>
      <c r="B72" s="30">
        <v>8</v>
      </c>
      <c r="C72" s="5">
        <v>1946</v>
      </c>
      <c r="D72" s="5">
        <v>8</v>
      </c>
      <c r="E72" s="28">
        <v>1.239</v>
      </c>
      <c r="F72" s="28">
        <v>7.811476</v>
      </c>
    </row>
    <row r="73" spans="1:6" ht="12.75">
      <c r="A73" s="30" t="s">
        <v>133</v>
      </c>
      <c r="B73" s="30">
        <v>8</v>
      </c>
      <c r="C73" s="5">
        <v>1946</v>
      </c>
      <c r="D73" s="5">
        <v>9</v>
      </c>
      <c r="E73" s="28">
        <v>1.233</v>
      </c>
      <c r="F73" s="28">
        <v>9.018</v>
      </c>
    </row>
    <row r="74" spans="1:6" ht="12.75">
      <c r="A74" s="30" t="s">
        <v>133</v>
      </c>
      <c r="B74" s="30">
        <v>8</v>
      </c>
      <c r="C74" s="5">
        <v>1946</v>
      </c>
      <c r="D74" s="5">
        <v>10</v>
      </c>
      <c r="E74" s="28">
        <v>1.592</v>
      </c>
      <c r="F74" s="28">
        <v>13.671</v>
      </c>
    </row>
    <row r="75" spans="1:6" ht="12.75">
      <c r="A75" s="30" t="s">
        <v>133</v>
      </c>
      <c r="B75" s="30">
        <v>8</v>
      </c>
      <c r="C75" s="5">
        <v>1946</v>
      </c>
      <c r="D75" s="5">
        <v>11</v>
      </c>
      <c r="E75" s="28">
        <v>3.962</v>
      </c>
      <c r="F75" s="28">
        <v>31.625</v>
      </c>
    </row>
    <row r="76" spans="1:6" ht="12.75">
      <c r="A76" s="30" t="s">
        <v>133</v>
      </c>
      <c r="B76" s="30">
        <v>8</v>
      </c>
      <c r="C76" s="5">
        <v>1946</v>
      </c>
      <c r="D76" s="5">
        <v>12</v>
      </c>
      <c r="E76" s="28">
        <v>9.901</v>
      </c>
      <c r="F76" s="28">
        <v>57.35400000000001</v>
      </c>
    </row>
    <row r="77" spans="1:6" ht="12.75">
      <c r="A77" s="30" t="s">
        <v>133</v>
      </c>
      <c r="B77" s="30">
        <v>8</v>
      </c>
      <c r="C77" s="5">
        <v>1947</v>
      </c>
      <c r="D77" s="5">
        <v>1</v>
      </c>
      <c r="E77" s="28">
        <v>2.241</v>
      </c>
      <c r="F77" s="28">
        <v>29.142363999999997</v>
      </c>
    </row>
    <row r="78" spans="1:6" ht="12.75">
      <c r="A78" s="30" t="s">
        <v>133</v>
      </c>
      <c r="B78" s="30">
        <v>8</v>
      </c>
      <c r="C78" s="5">
        <v>1947</v>
      </c>
      <c r="D78" s="5">
        <v>2</v>
      </c>
      <c r="E78" s="28">
        <v>12.599</v>
      </c>
      <c r="F78" s="28">
        <v>65.165</v>
      </c>
    </row>
    <row r="79" spans="1:6" ht="12.75">
      <c r="A79" s="30" t="s">
        <v>133</v>
      </c>
      <c r="B79" s="30">
        <v>8</v>
      </c>
      <c r="C79" s="5">
        <v>1947</v>
      </c>
      <c r="D79" s="5">
        <v>3</v>
      </c>
      <c r="E79" s="28">
        <v>21.151</v>
      </c>
      <c r="F79" s="28">
        <v>139.026567</v>
      </c>
    </row>
    <row r="80" spans="1:6" ht="12.75">
      <c r="A80" s="30" t="s">
        <v>133</v>
      </c>
      <c r="B80" s="30">
        <v>8</v>
      </c>
      <c r="C80" s="5">
        <v>1947</v>
      </c>
      <c r="D80" s="5">
        <v>4</v>
      </c>
      <c r="E80" s="28">
        <v>4.231</v>
      </c>
      <c r="F80" s="28">
        <v>45.219</v>
      </c>
    </row>
    <row r="81" spans="1:6" ht="12.75">
      <c r="A81" s="30" t="s">
        <v>133</v>
      </c>
      <c r="B81" s="30">
        <v>8</v>
      </c>
      <c r="C81" s="5">
        <v>1947</v>
      </c>
      <c r="D81" s="5">
        <v>5</v>
      </c>
      <c r="E81" s="28">
        <v>5.37</v>
      </c>
      <c r="F81" s="28">
        <v>40.969511000000004</v>
      </c>
    </row>
    <row r="82" spans="1:6" ht="12.75">
      <c r="A82" s="30" t="s">
        <v>133</v>
      </c>
      <c r="B82" s="30">
        <v>8</v>
      </c>
      <c r="C82" s="5">
        <v>1947</v>
      </c>
      <c r="D82" s="5">
        <v>6</v>
      </c>
      <c r="E82" s="28">
        <v>3.013</v>
      </c>
      <c r="F82" s="28">
        <v>21.691000000000003</v>
      </c>
    </row>
    <row r="83" spans="1:6" ht="12.75">
      <c r="A83" s="30" t="s">
        <v>133</v>
      </c>
      <c r="B83" s="30">
        <v>8</v>
      </c>
      <c r="C83" s="5">
        <v>1947</v>
      </c>
      <c r="D83" s="5">
        <v>7</v>
      </c>
      <c r="E83" s="28">
        <v>1.694</v>
      </c>
      <c r="F83" s="28">
        <v>10.411</v>
      </c>
    </row>
    <row r="84" spans="1:6" ht="12.75">
      <c r="A84" s="30" t="s">
        <v>133</v>
      </c>
      <c r="B84" s="30">
        <v>8</v>
      </c>
      <c r="C84" s="5">
        <v>1947</v>
      </c>
      <c r="D84" s="5">
        <v>8</v>
      </c>
      <c r="E84" s="28">
        <v>1.429</v>
      </c>
      <c r="F84" s="28">
        <v>8.846</v>
      </c>
    </row>
    <row r="85" spans="1:6" ht="12.75">
      <c r="A85" s="30" t="s">
        <v>133</v>
      </c>
      <c r="B85" s="30">
        <v>8</v>
      </c>
      <c r="C85" s="5">
        <v>1947</v>
      </c>
      <c r="D85" s="5">
        <v>9</v>
      </c>
      <c r="E85" s="28">
        <v>2.049</v>
      </c>
      <c r="F85" s="28">
        <v>16.395</v>
      </c>
    </row>
    <row r="86" spans="1:6" ht="12.75">
      <c r="A86" s="30" t="s">
        <v>133</v>
      </c>
      <c r="B86" s="30">
        <v>8</v>
      </c>
      <c r="C86" s="5">
        <v>1947</v>
      </c>
      <c r="D86" s="5">
        <v>10</v>
      </c>
      <c r="E86" s="28">
        <v>1.939</v>
      </c>
      <c r="F86" s="28">
        <v>15.062000000000001</v>
      </c>
    </row>
    <row r="87" spans="1:6" ht="12.75">
      <c r="A87" s="30" t="s">
        <v>133</v>
      </c>
      <c r="B87" s="30">
        <v>8</v>
      </c>
      <c r="C87" s="5">
        <v>1947</v>
      </c>
      <c r="D87" s="5">
        <v>11</v>
      </c>
      <c r="E87" s="28">
        <v>1.818</v>
      </c>
      <c r="F87" s="28">
        <v>14.86</v>
      </c>
    </row>
    <row r="88" spans="1:6" ht="12.75">
      <c r="A88" s="30" t="s">
        <v>133</v>
      </c>
      <c r="B88" s="30">
        <v>8</v>
      </c>
      <c r="C88" s="5">
        <v>1947</v>
      </c>
      <c r="D88" s="5">
        <v>12</v>
      </c>
      <c r="E88" s="28">
        <v>3.43</v>
      </c>
      <c r="F88" s="28">
        <v>25.95</v>
      </c>
    </row>
    <row r="89" spans="1:6" ht="12.75">
      <c r="A89" s="30" t="s">
        <v>133</v>
      </c>
      <c r="B89" s="30">
        <v>8</v>
      </c>
      <c r="C89" s="5">
        <v>1948</v>
      </c>
      <c r="D89" s="5">
        <v>1</v>
      </c>
      <c r="E89" s="28">
        <v>18.734</v>
      </c>
      <c r="F89" s="28">
        <v>82.52</v>
      </c>
    </row>
    <row r="90" spans="1:6" ht="12.75">
      <c r="A90" s="30" t="s">
        <v>133</v>
      </c>
      <c r="B90" s="30">
        <v>8</v>
      </c>
      <c r="C90" s="5">
        <v>1948</v>
      </c>
      <c r="D90" s="5">
        <v>2</v>
      </c>
      <c r="E90" s="28">
        <v>3.422</v>
      </c>
      <c r="F90" s="28">
        <v>43.599</v>
      </c>
    </row>
    <row r="91" spans="1:6" ht="12.75">
      <c r="A91" s="30" t="s">
        <v>133</v>
      </c>
      <c r="B91" s="30">
        <v>8</v>
      </c>
      <c r="C91" s="5">
        <v>1948</v>
      </c>
      <c r="D91" s="5">
        <v>3</v>
      </c>
      <c r="E91" s="28">
        <v>3.175</v>
      </c>
      <c r="F91" s="28">
        <v>30.186979000000004</v>
      </c>
    </row>
    <row r="92" spans="1:6" ht="12.75">
      <c r="A92" s="30" t="s">
        <v>133</v>
      </c>
      <c r="B92" s="30">
        <v>8</v>
      </c>
      <c r="C92" s="5">
        <v>1948</v>
      </c>
      <c r="D92" s="5">
        <v>4</v>
      </c>
      <c r="E92" s="28">
        <v>2.49</v>
      </c>
      <c r="F92" s="28">
        <v>24.882999999999996</v>
      </c>
    </row>
    <row r="93" spans="1:6" ht="12.75">
      <c r="A93" s="30" t="s">
        <v>133</v>
      </c>
      <c r="B93" s="30">
        <v>8</v>
      </c>
      <c r="C93" s="5">
        <v>1948</v>
      </c>
      <c r="D93" s="5">
        <v>5</v>
      </c>
      <c r="E93" s="28">
        <v>9.703</v>
      </c>
      <c r="F93" s="28">
        <v>38.488</v>
      </c>
    </row>
    <row r="94" spans="1:6" ht="12.75">
      <c r="A94" s="30" t="s">
        <v>133</v>
      </c>
      <c r="B94" s="30">
        <v>8</v>
      </c>
      <c r="C94" s="5">
        <v>1948</v>
      </c>
      <c r="D94" s="5">
        <v>6</v>
      </c>
      <c r="E94" s="28">
        <v>1.445</v>
      </c>
      <c r="F94" s="28">
        <v>12.804</v>
      </c>
    </row>
    <row r="95" spans="1:6" ht="12.75">
      <c r="A95" s="30" t="s">
        <v>133</v>
      </c>
      <c r="B95" s="30">
        <v>8</v>
      </c>
      <c r="C95" s="5">
        <v>1948</v>
      </c>
      <c r="D95" s="5">
        <v>7</v>
      </c>
      <c r="E95" s="28">
        <v>1.131</v>
      </c>
      <c r="F95" s="28">
        <v>9.317999999999998</v>
      </c>
    </row>
    <row r="96" spans="1:6" ht="12.75">
      <c r="A96" s="30" t="s">
        <v>133</v>
      </c>
      <c r="B96" s="30">
        <v>8</v>
      </c>
      <c r="C96" s="5">
        <v>1948</v>
      </c>
      <c r="D96" s="5">
        <v>8</v>
      </c>
      <c r="E96" s="28">
        <v>0.997</v>
      </c>
      <c r="F96" s="28">
        <v>8.718</v>
      </c>
    </row>
    <row r="97" spans="1:6" ht="12.75">
      <c r="A97" s="30" t="s">
        <v>133</v>
      </c>
      <c r="B97" s="30">
        <v>8</v>
      </c>
      <c r="C97" s="5">
        <v>1948</v>
      </c>
      <c r="D97" s="5">
        <v>9</v>
      </c>
      <c r="E97" s="28">
        <v>0.769</v>
      </c>
      <c r="F97" s="28">
        <v>7.887594999999999</v>
      </c>
    </row>
    <row r="98" spans="1:6" ht="12.75">
      <c r="A98" s="30" t="s">
        <v>133</v>
      </c>
      <c r="B98" s="30">
        <v>8</v>
      </c>
      <c r="C98" s="5">
        <v>1948</v>
      </c>
      <c r="D98" s="5">
        <v>10</v>
      </c>
      <c r="E98" s="28">
        <v>2.195</v>
      </c>
      <c r="F98" s="28">
        <v>13.744691</v>
      </c>
    </row>
    <row r="99" spans="1:6" ht="12.75">
      <c r="A99" s="30" t="s">
        <v>133</v>
      </c>
      <c r="B99" s="30">
        <v>8</v>
      </c>
      <c r="C99" s="5">
        <v>1948</v>
      </c>
      <c r="D99" s="5">
        <v>11</v>
      </c>
      <c r="E99" s="28">
        <v>0.954</v>
      </c>
      <c r="F99" s="28">
        <v>12.667000000000002</v>
      </c>
    </row>
    <row r="100" spans="1:6" ht="12.75">
      <c r="A100" s="30" t="s">
        <v>133</v>
      </c>
      <c r="B100" s="30">
        <v>8</v>
      </c>
      <c r="C100" s="5">
        <v>1948</v>
      </c>
      <c r="D100" s="5">
        <v>12</v>
      </c>
      <c r="E100" s="28">
        <v>7.42</v>
      </c>
      <c r="F100" s="28">
        <v>44.849000000000004</v>
      </c>
    </row>
    <row r="101" spans="1:6" ht="12.75">
      <c r="A101" s="30" t="s">
        <v>133</v>
      </c>
      <c r="B101" s="30">
        <v>8</v>
      </c>
      <c r="C101" s="5">
        <v>1949</v>
      </c>
      <c r="D101" s="5">
        <v>1</v>
      </c>
      <c r="E101" s="28">
        <v>1.431</v>
      </c>
      <c r="F101" s="28">
        <v>28.507405</v>
      </c>
    </row>
    <row r="102" spans="1:6" ht="12.75">
      <c r="A102" s="30" t="s">
        <v>133</v>
      </c>
      <c r="B102" s="30">
        <v>8</v>
      </c>
      <c r="C102" s="5">
        <v>1949</v>
      </c>
      <c r="D102" s="5">
        <v>2</v>
      </c>
      <c r="E102" s="28">
        <v>1.037</v>
      </c>
      <c r="F102" s="28">
        <v>14.03</v>
      </c>
    </row>
    <row r="103" spans="1:6" ht="12.75">
      <c r="A103" s="30" t="s">
        <v>133</v>
      </c>
      <c r="B103" s="30">
        <v>8</v>
      </c>
      <c r="C103" s="5">
        <v>1949</v>
      </c>
      <c r="D103" s="5">
        <v>3</v>
      </c>
      <c r="E103" s="28">
        <v>5.052</v>
      </c>
      <c r="F103" s="28">
        <v>44.489019</v>
      </c>
    </row>
    <row r="104" spans="1:6" ht="12.75">
      <c r="A104" s="30" t="s">
        <v>133</v>
      </c>
      <c r="B104" s="30">
        <v>8</v>
      </c>
      <c r="C104" s="5">
        <v>1949</v>
      </c>
      <c r="D104" s="5">
        <v>4</v>
      </c>
      <c r="E104" s="28">
        <v>1.27</v>
      </c>
      <c r="F104" s="28">
        <v>18.177556999999997</v>
      </c>
    </row>
    <row r="105" spans="1:6" ht="12.75">
      <c r="A105" s="30" t="s">
        <v>133</v>
      </c>
      <c r="B105" s="30">
        <v>8</v>
      </c>
      <c r="C105" s="5">
        <v>1949</v>
      </c>
      <c r="D105" s="5">
        <v>5</v>
      </c>
      <c r="E105" s="28">
        <v>0.926</v>
      </c>
      <c r="F105" s="28">
        <v>14.242840999999999</v>
      </c>
    </row>
    <row r="106" spans="1:6" ht="12.75">
      <c r="A106" s="30" t="s">
        <v>133</v>
      </c>
      <c r="B106" s="30">
        <v>8</v>
      </c>
      <c r="C106" s="5">
        <v>1949</v>
      </c>
      <c r="D106" s="5">
        <v>6</v>
      </c>
      <c r="E106" s="28">
        <v>0.873</v>
      </c>
      <c r="F106" s="28">
        <v>7.327</v>
      </c>
    </row>
    <row r="107" spans="1:6" ht="12.75">
      <c r="A107" s="30" t="s">
        <v>133</v>
      </c>
      <c r="B107" s="30">
        <v>8</v>
      </c>
      <c r="C107" s="5">
        <v>1949</v>
      </c>
      <c r="D107" s="5">
        <v>7</v>
      </c>
      <c r="E107" s="28">
        <v>0.715</v>
      </c>
      <c r="F107" s="28">
        <v>5.915608000000001</v>
      </c>
    </row>
    <row r="108" spans="1:6" ht="12.75">
      <c r="A108" s="30" t="s">
        <v>133</v>
      </c>
      <c r="B108" s="30">
        <v>8</v>
      </c>
      <c r="C108" s="5">
        <v>1949</v>
      </c>
      <c r="D108" s="5">
        <v>8</v>
      </c>
      <c r="E108" s="28">
        <v>0.58</v>
      </c>
      <c r="F108" s="28">
        <v>5.232</v>
      </c>
    </row>
    <row r="109" spans="1:6" ht="12.75">
      <c r="A109" s="30" t="s">
        <v>133</v>
      </c>
      <c r="B109" s="30">
        <v>8</v>
      </c>
      <c r="C109" s="5">
        <v>1949</v>
      </c>
      <c r="D109" s="5">
        <v>9</v>
      </c>
      <c r="E109" s="28">
        <v>1.516</v>
      </c>
      <c r="F109" s="28">
        <v>11.06</v>
      </c>
    </row>
    <row r="110" spans="1:6" ht="12.75">
      <c r="A110" s="30" t="s">
        <v>133</v>
      </c>
      <c r="B110" s="30">
        <v>8</v>
      </c>
      <c r="C110" s="5">
        <v>1949</v>
      </c>
      <c r="D110" s="5">
        <v>10</v>
      </c>
      <c r="E110" s="28">
        <v>0.926</v>
      </c>
      <c r="F110" s="28">
        <v>9.064</v>
      </c>
    </row>
    <row r="111" spans="1:6" ht="12.75">
      <c r="A111" s="30" t="s">
        <v>133</v>
      </c>
      <c r="B111" s="30">
        <v>8</v>
      </c>
      <c r="C111" s="5">
        <v>1949</v>
      </c>
      <c r="D111" s="5">
        <v>11</v>
      </c>
      <c r="E111" s="28">
        <v>3.027</v>
      </c>
      <c r="F111" s="28">
        <v>17.84</v>
      </c>
    </row>
    <row r="112" spans="1:6" ht="12.75">
      <c r="A112" s="30" t="s">
        <v>133</v>
      </c>
      <c r="B112" s="30">
        <v>8</v>
      </c>
      <c r="C112" s="5">
        <v>1949</v>
      </c>
      <c r="D112" s="5">
        <v>12</v>
      </c>
      <c r="E112" s="28">
        <v>2.842</v>
      </c>
      <c r="F112" s="28">
        <v>32.227365999999996</v>
      </c>
    </row>
    <row r="113" spans="1:6" ht="12.75">
      <c r="A113" s="30" t="s">
        <v>133</v>
      </c>
      <c r="B113" s="30">
        <v>8</v>
      </c>
      <c r="C113" s="5">
        <v>1950</v>
      </c>
      <c r="D113" s="5">
        <v>1</v>
      </c>
      <c r="E113" s="28">
        <v>1.218</v>
      </c>
      <c r="F113" s="28">
        <v>19.037466000000002</v>
      </c>
    </row>
    <row r="114" spans="1:6" ht="12.75">
      <c r="A114" s="30" t="s">
        <v>133</v>
      </c>
      <c r="B114" s="30">
        <v>8</v>
      </c>
      <c r="C114" s="5">
        <v>1950</v>
      </c>
      <c r="D114" s="5">
        <v>2</v>
      </c>
      <c r="E114" s="28">
        <v>5.548</v>
      </c>
      <c r="F114" s="28">
        <v>44.446999999999996</v>
      </c>
    </row>
    <row r="115" spans="1:6" ht="12.75">
      <c r="A115" s="30" t="s">
        <v>133</v>
      </c>
      <c r="B115" s="30">
        <v>8</v>
      </c>
      <c r="C115" s="5">
        <v>1950</v>
      </c>
      <c r="D115" s="5">
        <v>3</v>
      </c>
      <c r="E115" s="28">
        <v>2.961</v>
      </c>
      <c r="F115" s="28">
        <v>39.38</v>
      </c>
    </row>
    <row r="116" spans="1:6" ht="12.75">
      <c r="A116" s="30" t="s">
        <v>133</v>
      </c>
      <c r="B116" s="30">
        <v>8</v>
      </c>
      <c r="C116" s="5">
        <v>1950</v>
      </c>
      <c r="D116" s="5">
        <v>4</v>
      </c>
      <c r="E116" s="28">
        <v>1.501</v>
      </c>
      <c r="F116" s="28">
        <v>28.927000000000003</v>
      </c>
    </row>
    <row r="117" spans="1:6" ht="12.75">
      <c r="A117" s="30" t="s">
        <v>133</v>
      </c>
      <c r="B117" s="30">
        <v>8</v>
      </c>
      <c r="C117" s="5">
        <v>1950</v>
      </c>
      <c r="D117" s="5">
        <v>5</v>
      </c>
      <c r="E117" s="28">
        <v>12.953</v>
      </c>
      <c r="F117" s="28">
        <v>72.055</v>
      </c>
    </row>
    <row r="118" spans="1:6" ht="12.75">
      <c r="A118" s="30" t="s">
        <v>133</v>
      </c>
      <c r="B118" s="30">
        <v>8</v>
      </c>
      <c r="C118" s="5">
        <v>1950</v>
      </c>
      <c r="D118" s="5">
        <v>6</v>
      </c>
      <c r="E118" s="28">
        <v>2.227</v>
      </c>
      <c r="F118" s="28">
        <v>22.43</v>
      </c>
    </row>
    <row r="119" spans="1:6" ht="12.75">
      <c r="A119" s="30" t="s">
        <v>133</v>
      </c>
      <c r="B119" s="30">
        <v>8</v>
      </c>
      <c r="C119" s="5">
        <v>1950</v>
      </c>
      <c r="D119" s="5">
        <v>7</v>
      </c>
      <c r="E119" s="28">
        <v>1.232</v>
      </c>
      <c r="F119" s="28">
        <v>9.839</v>
      </c>
    </row>
    <row r="120" spans="1:6" ht="12.75">
      <c r="A120" s="30" t="s">
        <v>133</v>
      </c>
      <c r="B120" s="30">
        <v>8</v>
      </c>
      <c r="C120" s="5">
        <v>1950</v>
      </c>
      <c r="D120" s="5">
        <v>8</v>
      </c>
      <c r="E120" s="28">
        <v>0.978</v>
      </c>
      <c r="F120" s="28">
        <v>7.138</v>
      </c>
    </row>
    <row r="121" spans="1:6" ht="12.75">
      <c r="A121" s="30" t="s">
        <v>133</v>
      </c>
      <c r="B121" s="30">
        <v>8</v>
      </c>
      <c r="C121" s="5">
        <v>1950</v>
      </c>
      <c r="D121" s="5">
        <v>9</v>
      </c>
      <c r="E121" s="28">
        <v>0.807</v>
      </c>
      <c r="F121" s="28">
        <v>8.847000000000001</v>
      </c>
    </row>
    <row r="122" spans="1:6" ht="12.75">
      <c r="A122" s="30" t="s">
        <v>133</v>
      </c>
      <c r="B122" s="30">
        <v>8</v>
      </c>
      <c r="C122" s="5">
        <v>1950</v>
      </c>
      <c r="D122" s="5">
        <v>10</v>
      </c>
      <c r="E122" s="28">
        <v>1.171</v>
      </c>
      <c r="F122" s="28">
        <v>15.559154999999999</v>
      </c>
    </row>
    <row r="123" spans="1:6" ht="12.75">
      <c r="A123" s="30" t="s">
        <v>133</v>
      </c>
      <c r="B123" s="30">
        <v>8</v>
      </c>
      <c r="C123" s="5">
        <v>1950</v>
      </c>
      <c r="D123" s="5">
        <v>11</v>
      </c>
      <c r="E123" s="28">
        <v>5.001</v>
      </c>
      <c r="F123" s="28">
        <v>31.255</v>
      </c>
    </row>
    <row r="124" spans="1:6" ht="12.75">
      <c r="A124" s="30" t="s">
        <v>133</v>
      </c>
      <c r="B124" s="30">
        <v>8</v>
      </c>
      <c r="C124" s="5">
        <v>1950</v>
      </c>
      <c r="D124" s="5">
        <v>12</v>
      </c>
      <c r="E124" s="28">
        <v>3.332</v>
      </c>
      <c r="F124" s="28">
        <v>28.862000000000002</v>
      </c>
    </row>
    <row r="125" spans="1:6" ht="12.75">
      <c r="A125" s="30" t="s">
        <v>133</v>
      </c>
      <c r="B125" s="30">
        <v>8</v>
      </c>
      <c r="C125" s="5">
        <v>1951</v>
      </c>
      <c r="D125" s="5">
        <v>1</v>
      </c>
      <c r="E125" s="28">
        <v>9.123</v>
      </c>
      <c r="F125" s="28">
        <v>48.485</v>
      </c>
    </row>
    <row r="126" spans="1:6" ht="12.75">
      <c r="A126" s="30" t="s">
        <v>133</v>
      </c>
      <c r="B126" s="30">
        <v>8</v>
      </c>
      <c r="C126" s="5">
        <v>1951</v>
      </c>
      <c r="D126" s="5">
        <v>2</v>
      </c>
      <c r="E126" s="28">
        <v>9.892</v>
      </c>
      <c r="F126" s="28">
        <v>45.227999999999994</v>
      </c>
    </row>
    <row r="127" spans="1:6" ht="12.75">
      <c r="A127" s="30" t="s">
        <v>133</v>
      </c>
      <c r="B127" s="30">
        <v>8</v>
      </c>
      <c r="C127" s="5">
        <v>1951</v>
      </c>
      <c r="D127" s="5">
        <v>3</v>
      </c>
      <c r="E127" s="28">
        <v>10.487</v>
      </c>
      <c r="F127" s="28">
        <v>96.797</v>
      </c>
    </row>
    <row r="128" spans="1:6" ht="12.75">
      <c r="A128" s="30" t="s">
        <v>133</v>
      </c>
      <c r="B128" s="30">
        <v>8</v>
      </c>
      <c r="C128" s="5">
        <v>1951</v>
      </c>
      <c r="D128" s="5">
        <v>4</v>
      </c>
      <c r="E128" s="28">
        <v>5.377</v>
      </c>
      <c r="F128" s="28">
        <v>62.4</v>
      </c>
    </row>
    <row r="129" spans="1:6" ht="12.75">
      <c r="A129" s="30" t="s">
        <v>133</v>
      </c>
      <c r="B129" s="30">
        <v>8</v>
      </c>
      <c r="C129" s="5">
        <v>1951</v>
      </c>
      <c r="D129" s="5">
        <v>5</v>
      </c>
      <c r="E129" s="28">
        <v>4.392</v>
      </c>
      <c r="F129" s="28">
        <v>56.10284500000001</v>
      </c>
    </row>
    <row r="130" spans="1:6" ht="12.75">
      <c r="A130" s="30" t="s">
        <v>133</v>
      </c>
      <c r="B130" s="30">
        <v>8</v>
      </c>
      <c r="C130" s="5">
        <v>1951</v>
      </c>
      <c r="D130" s="5">
        <v>6</v>
      </c>
      <c r="E130" s="28">
        <v>3.045</v>
      </c>
      <c r="F130" s="28">
        <v>31.511669</v>
      </c>
    </row>
    <row r="131" spans="1:6" ht="12.75">
      <c r="A131" s="30" t="s">
        <v>133</v>
      </c>
      <c r="B131" s="30">
        <v>8</v>
      </c>
      <c r="C131" s="5">
        <v>1951</v>
      </c>
      <c r="D131" s="5">
        <v>7</v>
      </c>
      <c r="E131" s="28">
        <v>1.765</v>
      </c>
      <c r="F131" s="28">
        <v>13.6291</v>
      </c>
    </row>
    <row r="132" spans="1:6" ht="12.75">
      <c r="A132" s="30" t="s">
        <v>133</v>
      </c>
      <c r="B132" s="30">
        <v>8</v>
      </c>
      <c r="C132" s="5">
        <v>1951</v>
      </c>
      <c r="D132" s="5">
        <v>8</v>
      </c>
      <c r="E132" s="28">
        <v>1.228</v>
      </c>
      <c r="F132" s="28">
        <v>9.808</v>
      </c>
    </row>
    <row r="133" spans="1:6" ht="12.75">
      <c r="A133" s="30" t="s">
        <v>133</v>
      </c>
      <c r="B133" s="30">
        <v>8</v>
      </c>
      <c r="C133" s="5">
        <v>1951</v>
      </c>
      <c r="D133" s="5">
        <v>9</v>
      </c>
      <c r="E133" s="28">
        <v>1.258</v>
      </c>
      <c r="F133" s="28">
        <v>9.771362</v>
      </c>
    </row>
    <row r="134" spans="1:6" ht="12.75">
      <c r="A134" s="30" t="s">
        <v>133</v>
      </c>
      <c r="B134" s="30">
        <v>8</v>
      </c>
      <c r="C134" s="5">
        <v>1951</v>
      </c>
      <c r="D134" s="5">
        <v>10</v>
      </c>
      <c r="E134" s="28">
        <v>1.471</v>
      </c>
      <c r="F134" s="28">
        <v>13.503999999999998</v>
      </c>
    </row>
    <row r="135" spans="1:6" ht="12.75">
      <c r="A135" s="30" t="s">
        <v>133</v>
      </c>
      <c r="B135" s="30">
        <v>8</v>
      </c>
      <c r="C135" s="5">
        <v>1951</v>
      </c>
      <c r="D135" s="5">
        <v>11</v>
      </c>
      <c r="E135" s="28">
        <v>23.068</v>
      </c>
      <c r="F135" s="28">
        <v>128.925729</v>
      </c>
    </row>
    <row r="136" spans="1:6" ht="12.75">
      <c r="A136" s="30" t="s">
        <v>133</v>
      </c>
      <c r="B136" s="30">
        <v>8</v>
      </c>
      <c r="C136" s="5">
        <v>1951</v>
      </c>
      <c r="D136" s="5">
        <v>12</v>
      </c>
      <c r="E136" s="28">
        <v>4.943</v>
      </c>
      <c r="F136" s="28">
        <v>27.797514999999997</v>
      </c>
    </row>
    <row r="137" spans="1:6" ht="12.75">
      <c r="A137" s="30" t="s">
        <v>133</v>
      </c>
      <c r="B137" s="30">
        <v>8</v>
      </c>
      <c r="C137" s="5">
        <v>1952</v>
      </c>
      <c r="D137" s="5">
        <v>1</v>
      </c>
      <c r="E137" s="28">
        <v>2.896</v>
      </c>
      <c r="F137" s="28">
        <v>34.605999999999995</v>
      </c>
    </row>
    <row r="138" spans="1:6" ht="12.75">
      <c r="A138" s="30" t="s">
        <v>133</v>
      </c>
      <c r="B138" s="30">
        <v>8</v>
      </c>
      <c r="C138" s="5">
        <v>1952</v>
      </c>
      <c r="D138" s="5">
        <v>2</v>
      </c>
      <c r="E138" s="28">
        <v>2.125</v>
      </c>
      <c r="F138" s="28">
        <v>30.506603000000002</v>
      </c>
    </row>
    <row r="139" spans="1:6" ht="12.75">
      <c r="A139" s="30" t="s">
        <v>133</v>
      </c>
      <c r="B139" s="30">
        <v>8</v>
      </c>
      <c r="C139" s="5">
        <v>1952</v>
      </c>
      <c r="D139" s="5">
        <v>3</v>
      </c>
      <c r="E139" s="28">
        <v>15.36</v>
      </c>
      <c r="F139" s="28">
        <v>83.52799999999999</v>
      </c>
    </row>
    <row r="140" spans="1:6" ht="12.75">
      <c r="A140" s="30" t="s">
        <v>133</v>
      </c>
      <c r="B140" s="30">
        <v>8</v>
      </c>
      <c r="C140" s="5">
        <v>1952</v>
      </c>
      <c r="D140" s="5">
        <v>4</v>
      </c>
      <c r="E140" s="28">
        <v>5.35</v>
      </c>
      <c r="F140" s="28">
        <v>50.353</v>
      </c>
    </row>
    <row r="141" spans="1:6" ht="12.75">
      <c r="A141" s="30" t="s">
        <v>133</v>
      </c>
      <c r="B141" s="30">
        <v>8</v>
      </c>
      <c r="C141" s="5">
        <v>1952</v>
      </c>
      <c r="D141" s="5">
        <v>5</v>
      </c>
      <c r="E141" s="28">
        <v>7.707</v>
      </c>
      <c r="F141" s="28">
        <v>44.341478</v>
      </c>
    </row>
    <row r="142" spans="1:6" ht="12.75">
      <c r="A142" s="30" t="s">
        <v>133</v>
      </c>
      <c r="B142" s="30">
        <v>8</v>
      </c>
      <c r="C142" s="5">
        <v>1952</v>
      </c>
      <c r="D142" s="5">
        <v>6</v>
      </c>
      <c r="E142" s="28">
        <v>2.022</v>
      </c>
      <c r="F142" s="28">
        <v>14.995035</v>
      </c>
    </row>
    <row r="143" spans="1:6" ht="12.75">
      <c r="A143" s="30" t="s">
        <v>133</v>
      </c>
      <c r="B143" s="30">
        <v>8</v>
      </c>
      <c r="C143" s="5">
        <v>1952</v>
      </c>
      <c r="D143" s="5">
        <v>7</v>
      </c>
      <c r="E143" s="28">
        <v>1.67</v>
      </c>
      <c r="F143" s="28">
        <v>12.682999999999998</v>
      </c>
    </row>
    <row r="144" spans="1:6" ht="12.75">
      <c r="A144" s="30" t="s">
        <v>133</v>
      </c>
      <c r="B144" s="30">
        <v>8</v>
      </c>
      <c r="C144" s="5">
        <v>1952</v>
      </c>
      <c r="D144" s="5">
        <v>8</v>
      </c>
      <c r="E144" s="28">
        <v>1.378</v>
      </c>
      <c r="F144" s="28">
        <v>12.586897</v>
      </c>
    </row>
    <row r="145" spans="1:6" ht="12.75">
      <c r="A145" s="30" t="s">
        <v>133</v>
      </c>
      <c r="B145" s="30">
        <v>8</v>
      </c>
      <c r="C145" s="5">
        <v>1952</v>
      </c>
      <c r="D145" s="5">
        <v>9</v>
      </c>
      <c r="E145" s="28">
        <v>1.222</v>
      </c>
      <c r="F145" s="28">
        <v>13.718999999999998</v>
      </c>
    </row>
    <row r="146" spans="1:6" ht="12.75">
      <c r="A146" s="30" t="s">
        <v>133</v>
      </c>
      <c r="B146" s="30">
        <v>8</v>
      </c>
      <c r="C146" s="5">
        <v>1952</v>
      </c>
      <c r="D146" s="5">
        <v>10</v>
      </c>
      <c r="E146" s="28">
        <v>6.031</v>
      </c>
      <c r="F146" s="28">
        <v>27.925</v>
      </c>
    </row>
    <row r="147" spans="1:6" ht="12.75">
      <c r="A147" s="30" t="s">
        <v>133</v>
      </c>
      <c r="B147" s="30">
        <v>8</v>
      </c>
      <c r="C147" s="5">
        <v>1952</v>
      </c>
      <c r="D147" s="5">
        <v>11</v>
      </c>
      <c r="E147" s="28">
        <v>15.124</v>
      </c>
      <c r="F147" s="28">
        <v>67.724</v>
      </c>
    </row>
    <row r="148" spans="1:6" ht="12.75">
      <c r="A148" s="30" t="s">
        <v>133</v>
      </c>
      <c r="B148" s="30">
        <v>8</v>
      </c>
      <c r="C148" s="5">
        <v>1952</v>
      </c>
      <c r="D148" s="5">
        <v>12</v>
      </c>
      <c r="E148" s="28">
        <v>12.517</v>
      </c>
      <c r="F148" s="28">
        <v>54.282</v>
      </c>
    </row>
    <row r="149" spans="1:6" ht="12.75">
      <c r="A149" s="30" t="s">
        <v>133</v>
      </c>
      <c r="B149" s="30">
        <v>8</v>
      </c>
      <c r="C149" s="5">
        <v>1953</v>
      </c>
      <c r="D149" s="5">
        <v>1</v>
      </c>
      <c r="E149" s="28">
        <v>1.622</v>
      </c>
      <c r="F149" s="28">
        <v>14.781056</v>
      </c>
    </row>
    <row r="150" spans="1:6" ht="12.75">
      <c r="A150" s="30" t="s">
        <v>133</v>
      </c>
      <c r="B150" s="30">
        <v>8</v>
      </c>
      <c r="C150" s="5">
        <v>1953</v>
      </c>
      <c r="D150" s="5">
        <v>2</v>
      </c>
      <c r="E150" s="28">
        <v>3.652</v>
      </c>
      <c r="F150" s="28">
        <v>21.6</v>
      </c>
    </row>
    <row r="151" spans="1:6" ht="12.75">
      <c r="A151" s="30" t="s">
        <v>133</v>
      </c>
      <c r="B151" s="30">
        <v>8</v>
      </c>
      <c r="C151" s="5">
        <v>1953</v>
      </c>
      <c r="D151" s="5">
        <v>3</v>
      </c>
      <c r="E151" s="28">
        <v>3.374</v>
      </c>
      <c r="F151" s="28">
        <v>39.422000000000004</v>
      </c>
    </row>
    <row r="152" spans="1:6" ht="12.75">
      <c r="A152" s="30" t="s">
        <v>133</v>
      </c>
      <c r="B152" s="30">
        <v>8</v>
      </c>
      <c r="C152" s="5">
        <v>1953</v>
      </c>
      <c r="D152" s="5">
        <v>4</v>
      </c>
      <c r="E152" s="28">
        <v>7.22</v>
      </c>
      <c r="F152" s="28">
        <v>57.867999999999995</v>
      </c>
    </row>
    <row r="153" spans="1:6" ht="12.75">
      <c r="A153" s="30" t="s">
        <v>133</v>
      </c>
      <c r="B153" s="30">
        <v>8</v>
      </c>
      <c r="C153" s="5">
        <v>1953</v>
      </c>
      <c r="D153" s="5">
        <v>5</v>
      </c>
      <c r="E153" s="28">
        <v>2.772</v>
      </c>
      <c r="F153" s="28">
        <v>23.747567999999998</v>
      </c>
    </row>
    <row r="154" spans="1:6" ht="12.75">
      <c r="A154" s="30" t="s">
        <v>133</v>
      </c>
      <c r="B154" s="30">
        <v>8</v>
      </c>
      <c r="C154" s="5">
        <v>1953</v>
      </c>
      <c r="D154" s="5">
        <v>6</v>
      </c>
      <c r="E154" s="28">
        <v>7.361</v>
      </c>
      <c r="F154" s="28">
        <v>31.294601999999998</v>
      </c>
    </row>
    <row r="155" spans="1:6" ht="12.75">
      <c r="A155" s="30" t="s">
        <v>133</v>
      </c>
      <c r="B155" s="30">
        <v>8</v>
      </c>
      <c r="C155" s="5">
        <v>1953</v>
      </c>
      <c r="D155" s="5">
        <v>7</v>
      </c>
      <c r="E155" s="28">
        <v>1.363</v>
      </c>
      <c r="F155" s="28">
        <v>7.457</v>
      </c>
    </row>
    <row r="156" spans="1:6" ht="12.75">
      <c r="A156" s="30" t="s">
        <v>133</v>
      </c>
      <c r="B156" s="30">
        <v>8</v>
      </c>
      <c r="C156" s="5">
        <v>1953</v>
      </c>
      <c r="D156" s="5">
        <v>8</v>
      </c>
      <c r="E156" s="28">
        <v>1.083</v>
      </c>
      <c r="F156" s="28">
        <v>5.0067889999999995</v>
      </c>
    </row>
    <row r="157" spans="1:6" ht="12.75">
      <c r="A157" s="30" t="s">
        <v>133</v>
      </c>
      <c r="B157" s="30">
        <v>8</v>
      </c>
      <c r="C157" s="5">
        <v>1953</v>
      </c>
      <c r="D157" s="5">
        <v>9</v>
      </c>
      <c r="E157" s="28">
        <v>1.455</v>
      </c>
      <c r="F157" s="28">
        <v>6.9079999999999995</v>
      </c>
    </row>
    <row r="158" spans="1:6" ht="12.75">
      <c r="A158" s="30" t="s">
        <v>133</v>
      </c>
      <c r="B158" s="30">
        <v>8</v>
      </c>
      <c r="C158" s="5">
        <v>1953</v>
      </c>
      <c r="D158" s="5">
        <v>10</v>
      </c>
      <c r="E158" s="28">
        <v>3.364</v>
      </c>
      <c r="F158" s="28">
        <v>14.64</v>
      </c>
    </row>
    <row r="159" spans="1:6" ht="12.75">
      <c r="A159" s="30" t="s">
        <v>133</v>
      </c>
      <c r="B159" s="30">
        <v>8</v>
      </c>
      <c r="C159" s="5">
        <v>1953</v>
      </c>
      <c r="D159" s="5">
        <v>11</v>
      </c>
      <c r="E159" s="28">
        <v>4.045</v>
      </c>
      <c r="F159" s="28">
        <v>19.996</v>
      </c>
    </row>
    <row r="160" spans="1:6" ht="12.75">
      <c r="A160" s="30" t="s">
        <v>133</v>
      </c>
      <c r="B160" s="30">
        <v>8</v>
      </c>
      <c r="C160" s="5">
        <v>1953</v>
      </c>
      <c r="D160" s="5">
        <v>12</v>
      </c>
      <c r="E160" s="28">
        <v>4.224</v>
      </c>
      <c r="F160" s="28">
        <v>30.32</v>
      </c>
    </row>
    <row r="161" spans="1:6" ht="12.75">
      <c r="A161" s="30" t="s">
        <v>133</v>
      </c>
      <c r="B161" s="30">
        <v>8</v>
      </c>
      <c r="C161" s="5">
        <v>1954</v>
      </c>
      <c r="D161" s="5">
        <v>1</v>
      </c>
      <c r="E161" s="28">
        <v>3.436</v>
      </c>
      <c r="F161" s="28">
        <v>20.951</v>
      </c>
    </row>
    <row r="162" spans="1:6" ht="12.75">
      <c r="A162" s="30" t="s">
        <v>133</v>
      </c>
      <c r="B162" s="30">
        <v>8</v>
      </c>
      <c r="C162" s="5">
        <v>1954</v>
      </c>
      <c r="D162" s="5">
        <v>2</v>
      </c>
      <c r="E162" s="28">
        <v>3.484</v>
      </c>
      <c r="F162" s="28">
        <v>31.618</v>
      </c>
    </row>
    <row r="163" spans="1:6" ht="12.75">
      <c r="A163" s="30" t="s">
        <v>133</v>
      </c>
      <c r="B163" s="30">
        <v>8</v>
      </c>
      <c r="C163" s="5">
        <v>1954</v>
      </c>
      <c r="D163" s="5">
        <v>3</v>
      </c>
      <c r="E163" s="28">
        <v>11.677</v>
      </c>
      <c r="F163" s="28">
        <v>88.34883799999999</v>
      </c>
    </row>
    <row r="164" spans="1:6" ht="12.75">
      <c r="A164" s="30" t="s">
        <v>133</v>
      </c>
      <c r="B164" s="30">
        <v>8</v>
      </c>
      <c r="C164" s="5">
        <v>1954</v>
      </c>
      <c r="D164" s="5">
        <v>4</v>
      </c>
      <c r="E164" s="28">
        <v>3.052</v>
      </c>
      <c r="F164" s="28">
        <v>43.961</v>
      </c>
    </row>
    <row r="165" spans="1:6" ht="12.75">
      <c r="A165" s="30" t="s">
        <v>133</v>
      </c>
      <c r="B165" s="30">
        <v>8</v>
      </c>
      <c r="C165" s="5">
        <v>1954</v>
      </c>
      <c r="D165" s="5">
        <v>5</v>
      </c>
      <c r="E165" s="28">
        <v>2.444</v>
      </c>
      <c r="F165" s="28">
        <v>37.842036</v>
      </c>
    </row>
    <row r="166" spans="1:6" ht="12.75">
      <c r="A166" s="30" t="s">
        <v>133</v>
      </c>
      <c r="B166" s="30">
        <v>8</v>
      </c>
      <c r="C166" s="5">
        <v>1954</v>
      </c>
      <c r="D166" s="5">
        <v>6</v>
      </c>
      <c r="E166" s="28">
        <v>1.796</v>
      </c>
      <c r="F166" s="28">
        <v>14.744969</v>
      </c>
    </row>
    <row r="167" spans="1:6" ht="12.75">
      <c r="A167" s="30" t="s">
        <v>133</v>
      </c>
      <c r="B167" s="30">
        <v>8</v>
      </c>
      <c r="C167" s="5">
        <v>1954</v>
      </c>
      <c r="D167" s="5">
        <v>7</v>
      </c>
      <c r="E167" s="28">
        <v>1.122</v>
      </c>
      <c r="F167" s="28">
        <v>6.058702</v>
      </c>
    </row>
    <row r="168" spans="1:6" ht="12.75">
      <c r="A168" s="30" t="s">
        <v>133</v>
      </c>
      <c r="B168" s="30">
        <v>8</v>
      </c>
      <c r="C168" s="5">
        <v>1954</v>
      </c>
      <c r="D168" s="5">
        <v>8</v>
      </c>
      <c r="E168" s="28">
        <v>1.005</v>
      </c>
      <c r="F168" s="28">
        <v>5.427</v>
      </c>
    </row>
    <row r="169" spans="1:6" ht="12.75">
      <c r="A169" s="30" t="s">
        <v>133</v>
      </c>
      <c r="B169" s="30">
        <v>8</v>
      </c>
      <c r="C169" s="5">
        <v>1954</v>
      </c>
      <c r="D169" s="5">
        <v>9</v>
      </c>
      <c r="E169" s="28">
        <v>0.734</v>
      </c>
      <c r="F169" s="28">
        <v>4.850715</v>
      </c>
    </row>
    <row r="170" spans="1:6" ht="12.75">
      <c r="A170" s="30" t="s">
        <v>133</v>
      </c>
      <c r="B170" s="30">
        <v>8</v>
      </c>
      <c r="C170" s="5">
        <v>1954</v>
      </c>
      <c r="D170" s="5">
        <v>10</v>
      </c>
      <c r="E170" s="28">
        <v>0.805</v>
      </c>
      <c r="F170" s="28">
        <v>5.841</v>
      </c>
    </row>
    <row r="171" spans="1:6" ht="12.75">
      <c r="A171" s="30" t="s">
        <v>133</v>
      </c>
      <c r="B171" s="30">
        <v>8</v>
      </c>
      <c r="C171" s="5">
        <v>1954</v>
      </c>
      <c r="D171" s="5">
        <v>11</v>
      </c>
      <c r="E171" s="28">
        <v>9.559</v>
      </c>
      <c r="F171" s="28">
        <v>40.403999999999996</v>
      </c>
    </row>
    <row r="172" spans="1:6" ht="12.75">
      <c r="A172" s="30" t="s">
        <v>133</v>
      </c>
      <c r="B172" s="30">
        <v>8</v>
      </c>
      <c r="C172" s="5">
        <v>1954</v>
      </c>
      <c r="D172" s="5">
        <v>12</v>
      </c>
      <c r="E172" s="28">
        <v>1.592</v>
      </c>
      <c r="F172" s="28">
        <v>13.665068</v>
      </c>
    </row>
    <row r="173" spans="1:6" ht="12.75">
      <c r="A173" s="30" t="s">
        <v>133</v>
      </c>
      <c r="B173" s="30">
        <v>8</v>
      </c>
      <c r="C173" s="5">
        <v>1955</v>
      </c>
      <c r="D173" s="5">
        <v>1</v>
      </c>
      <c r="E173" s="28">
        <v>11.351</v>
      </c>
      <c r="F173" s="28">
        <v>53.937999999999995</v>
      </c>
    </row>
    <row r="174" spans="1:6" ht="12.75">
      <c r="A174" s="30" t="s">
        <v>133</v>
      </c>
      <c r="B174" s="30">
        <v>8</v>
      </c>
      <c r="C174" s="5">
        <v>1955</v>
      </c>
      <c r="D174" s="5">
        <v>2</v>
      </c>
      <c r="E174" s="28">
        <v>6.332</v>
      </c>
      <c r="F174" s="28">
        <v>31.245</v>
      </c>
    </row>
    <row r="175" spans="1:6" ht="12.75">
      <c r="A175" s="30" t="s">
        <v>133</v>
      </c>
      <c r="B175" s="30">
        <v>8</v>
      </c>
      <c r="C175" s="5">
        <v>1955</v>
      </c>
      <c r="D175" s="5">
        <v>3</v>
      </c>
      <c r="E175" s="28">
        <v>7.247</v>
      </c>
      <c r="F175" s="28">
        <v>70.451717</v>
      </c>
    </row>
    <row r="176" spans="1:6" ht="12.75">
      <c r="A176" s="30" t="s">
        <v>133</v>
      </c>
      <c r="B176" s="30">
        <v>8</v>
      </c>
      <c r="C176" s="5">
        <v>1955</v>
      </c>
      <c r="D176" s="5">
        <v>4</v>
      </c>
      <c r="E176" s="28">
        <v>2.542</v>
      </c>
      <c r="F176" s="28">
        <v>19.893</v>
      </c>
    </row>
    <row r="177" spans="1:6" ht="12.75">
      <c r="A177" s="30" t="s">
        <v>133</v>
      </c>
      <c r="B177" s="30">
        <v>8</v>
      </c>
      <c r="C177" s="5">
        <v>1955</v>
      </c>
      <c r="D177" s="5">
        <v>5</v>
      </c>
      <c r="E177" s="28">
        <v>2.012</v>
      </c>
      <c r="F177" s="28">
        <v>12.977</v>
      </c>
    </row>
    <row r="178" spans="1:6" ht="12.75">
      <c r="A178" s="30" t="s">
        <v>133</v>
      </c>
      <c r="B178" s="30">
        <v>8</v>
      </c>
      <c r="C178" s="5">
        <v>1955</v>
      </c>
      <c r="D178" s="5">
        <v>6</v>
      </c>
      <c r="E178" s="28">
        <v>2.05</v>
      </c>
      <c r="F178" s="28">
        <v>16.062</v>
      </c>
    </row>
    <row r="179" spans="1:6" ht="12.75">
      <c r="A179" s="30" t="s">
        <v>133</v>
      </c>
      <c r="B179" s="30">
        <v>8</v>
      </c>
      <c r="C179" s="5">
        <v>1955</v>
      </c>
      <c r="D179" s="5">
        <v>7</v>
      </c>
      <c r="E179" s="28">
        <v>1.221</v>
      </c>
      <c r="F179" s="28">
        <v>17.074</v>
      </c>
    </row>
    <row r="180" spans="1:6" ht="12.75">
      <c r="A180" s="30" t="s">
        <v>133</v>
      </c>
      <c r="B180" s="30">
        <v>8</v>
      </c>
      <c r="C180" s="5">
        <v>1955</v>
      </c>
      <c r="D180" s="5">
        <v>8</v>
      </c>
      <c r="E180" s="28">
        <v>0.988</v>
      </c>
      <c r="F180" s="28">
        <v>16.102</v>
      </c>
    </row>
    <row r="181" spans="1:6" ht="12.75">
      <c r="A181" s="30" t="s">
        <v>133</v>
      </c>
      <c r="B181" s="30">
        <v>8</v>
      </c>
      <c r="C181" s="5">
        <v>1955</v>
      </c>
      <c r="D181" s="5">
        <v>9</v>
      </c>
      <c r="E181" s="28">
        <v>0.862</v>
      </c>
      <c r="F181" s="28">
        <v>16.436</v>
      </c>
    </row>
    <row r="182" spans="1:6" ht="12.75">
      <c r="A182" s="30" t="s">
        <v>133</v>
      </c>
      <c r="B182" s="30">
        <v>8</v>
      </c>
      <c r="C182" s="5">
        <v>1955</v>
      </c>
      <c r="D182" s="5">
        <v>10</v>
      </c>
      <c r="E182" s="28">
        <v>1.153</v>
      </c>
      <c r="F182" s="28">
        <v>20.342296</v>
      </c>
    </row>
    <row r="183" spans="1:6" ht="12.75">
      <c r="A183" s="30" t="s">
        <v>133</v>
      </c>
      <c r="B183" s="30">
        <v>8</v>
      </c>
      <c r="C183" s="5">
        <v>1955</v>
      </c>
      <c r="D183" s="5">
        <v>11</v>
      </c>
      <c r="E183" s="28">
        <v>22.923</v>
      </c>
      <c r="F183" s="28">
        <v>99.26</v>
      </c>
    </row>
    <row r="184" spans="1:6" ht="12.75">
      <c r="A184" s="30" t="s">
        <v>133</v>
      </c>
      <c r="B184" s="30">
        <v>8</v>
      </c>
      <c r="C184" s="5">
        <v>1955</v>
      </c>
      <c r="D184" s="5">
        <v>12</v>
      </c>
      <c r="E184" s="28">
        <v>13.792</v>
      </c>
      <c r="F184" s="28">
        <v>59.164</v>
      </c>
    </row>
    <row r="185" spans="1:6" ht="12.75">
      <c r="A185" s="30" t="s">
        <v>133</v>
      </c>
      <c r="B185" s="30">
        <v>8</v>
      </c>
      <c r="C185" s="5">
        <v>1956</v>
      </c>
      <c r="D185" s="5">
        <v>1</v>
      </c>
      <c r="E185" s="28">
        <v>15.44</v>
      </c>
      <c r="F185" s="28">
        <v>84.959</v>
      </c>
    </row>
    <row r="186" spans="1:6" ht="12.75">
      <c r="A186" s="30" t="s">
        <v>133</v>
      </c>
      <c r="B186" s="30">
        <v>8</v>
      </c>
      <c r="C186" s="5">
        <v>1956</v>
      </c>
      <c r="D186" s="5">
        <v>2</v>
      </c>
      <c r="E186" s="28">
        <v>1.954</v>
      </c>
      <c r="F186" s="28">
        <v>25.780886000000002</v>
      </c>
    </row>
    <row r="187" spans="1:6" ht="12.75">
      <c r="A187" s="30" t="s">
        <v>133</v>
      </c>
      <c r="B187" s="30">
        <v>8</v>
      </c>
      <c r="C187" s="5">
        <v>1956</v>
      </c>
      <c r="D187" s="5">
        <v>3</v>
      </c>
      <c r="E187" s="28">
        <v>25.7</v>
      </c>
      <c r="F187" s="28">
        <v>114.855669</v>
      </c>
    </row>
    <row r="188" spans="1:6" ht="12.75">
      <c r="A188" s="30" t="s">
        <v>133</v>
      </c>
      <c r="B188" s="30">
        <v>8</v>
      </c>
      <c r="C188" s="5">
        <v>1956</v>
      </c>
      <c r="D188" s="5">
        <v>4</v>
      </c>
      <c r="E188" s="28">
        <v>12.195</v>
      </c>
      <c r="F188" s="28">
        <v>96.978</v>
      </c>
    </row>
    <row r="189" spans="1:6" ht="12.75">
      <c r="A189" s="30" t="s">
        <v>133</v>
      </c>
      <c r="B189" s="30">
        <v>8</v>
      </c>
      <c r="C189" s="5">
        <v>1956</v>
      </c>
      <c r="D189" s="5">
        <v>5</v>
      </c>
      <c r="E189" s="28">
        <v>6.942</v>
      </c>
      <c r="F189" s="28">
        <v>61.892472</v>
      </c>
    </row>
    <row r="190" spans="1:6" ht="12.75">
      <c r="A190" s="30" t="s">
        <v>133</v>
      </c>
      <c r="B190" s="30">
        <v>8</v>
      </c>
      <c r="C190" s="5">
        <v>1956</v>
      </c>
      <c r="D190" s="5">
        <v>6</v>
      </c>
      <c r="E190" s="28">
        <v>2.632</v>
      </c>
      <c r="F190" s="28">
        <v>27.209000000000003</v>
      </c>
    </row>
    <row r="191" spans="1:6" ht="12.75">
      <c r="A191" s="30" t="s">
        <v>133</v>
      </c>
      <c r="B191" s="30">
        <v>8</v>
      </c>
      <c r="C191" s="5">
        <v>1956</v>
      </c>
      <c r="D191" s="5">
        <v>7</v>
      </c>
      <c r="E191" s="28">
        <v>2.026</v>
      </c>
      <c r="F191" s="28">
        <v>16.505</v>
      </c>
    </row>
    <row r="192" spans="1:6" ht="12.75">
      <c r="A192" s="30" t="s">
        <v>133</v>
      </c>
      <c r="B192" s="30">
        <v>8</v>
      </c>
      <c r="C192" s="5">
        <v>1956</v>
      </c>
      <c r="D192" s="5">
        <v>8</v>
      </c>
      <c r="E192" s="28">
        <v>1.742</v>
      </c>
      <c r="F192" s="28">
        <v>14.426</v>
      </c>
    </row>
    <row r="193" spans="1:6" ht="12.75">
      <c r="A193" s="30" t="s">
        <v>133</v>
      </c>
      <c r="B193" s="30">
        <v>8</v>
      </c>
      <c r="C193" s="5">
        <v>1956</v>
      </c>
      <c r="D193" s="5">
        <v>9</v>
      </c>
      <c r="E193" s="28">
        <v>2.275</v>
      </c>
      <c r="F193" s="28">
        <v>18.315</v>
      </c>
    </row>
    <row r="194" spans="1:6" ht="12.75">
      <c r="A194" s="30" t="s">
        <v>133</v>
      </c>
      <c r="B194" s="30">
        <v>8</v>
      </c>
      <c r="C194" s="5">
        <v>1956</v>
      </c>
      <c r="D194" s="5">
        <v>10</v>
      </c>
      <c r="E194" s="28">
        <v>1.694</v>
      </c>
      <c r="F194" s="28">
        <v>22.601786999999998</v>
      </c>
    </row>
    <row r="195" spans="1:6" ht="12.75">
      <c r="A195" s="30" t="s">
        <v>133</v>
      </c>
      <c r="B195" s="30">
        <v>8</v>
      </c>
      <c r="C195" s="5">
        <v>1956</v>
      </c>
      <c r="D195" s="5">
        <v>11</v>
      </c>
      <c r="E195" s="28">
        <v>2.327</v>
      </c>
      <c r="F195" s="28">
        <v>57.652989</v>
      </c>
    </row>
    <row r="196" spans="1:6" ht="12.75">
      <c r="A196" s="30" t="s">
        <v>133</v>
      </c>
      <c r="B196" s="30">
        <v>8</v>
      </c>
      <c r="C196" s="5">
        <v>1956</v>
      </c>
      <c r="D196" s="5">
        <v>12</v>
      </c>
      <c r="E196" s="28">
        <v>2.422</v>
      </c>
      <c r="F196" s="28">
        <v>53.315348</v>
      </c>
    </row>
    <row r="197" spans="1:6" ht="12.75">
      <c r="A197" s="30" t="s">
        <v>133</v>
      </c>
      <c r="B197" s="30">
        <v>8</v>
      </c>
      <c r="C197" s="5">
        <v>1957</v>
      </c>
      <c r="D197" s="5">
        <v>1</v>
      </c>
      <c r="E197" s="28">
        <v>0.975</v>
      </c>
      <c r="F197" s="28">
        <v>48.999652000000005</v>
      </c>
    </row>
    <row r="198" spans="1:6" ht="12.75">
      <c r="A198" s="30" t="s">
        <v>133</v>
      </c>
      <c r="B198" s="30">
        <v>8</v>
      </c>
      <c r="C198" s="5">
        <v>1957</v>
      </c>
      <c r="D198" s="5">
        <v>2</v>
      </c>
      <c r="E198" s="28">
        <v>7.336</v>
      </c>
      <c r="F198" s="28">
        <v>97.95200000000001</v>
      </c>
    </row>
    <row r="199" spans="1:6" ht="12.75">
      <c r="A199" s="30" t="s">
        <v>133</v>
      </c>
      <c r="B199" s="30">
        <v>8</v>
      </c>
      <c r="C199" s="5">
        <v>1957</v>
      </c>
      <c r="D199" s="5">
        <v>3</v>
      </c>
      <c r="E199" s="28">
        <v>5.305</v>
      </c>
      <c r="F199" s="28">
        <v>99.10446599999999</v>
      </c>
    </row>
    <row r="200" spans="1:6" ht="12.75">
      <c r="A200" s="30" t="s">
        <v>133</v>
      </c>
      <c r="B200" s="30">
        <v>8</v>
      </c>
      <c r="C200" s="5">
        <v>1957</v>
      </c>
      <c r="D200" s="5">
        <v>4</v>
      </c>
      <c r="E200" s="28">
        <v>4.113</v>
      </c>
      <c r="F200" s="28">
        <v>61.651050000000005</v>
      </c>
    </row>
    <row r="201" spans="1:6" ht="12.75">
      <c r="A201" s="30" t="s">
        <v>133</v>
      </c>
      <c r="B201" s="30">
        <v>8</v>
      </c>
      <c r="C201" s="5">
        <v>1957</v>
      </c>
      <c r="D201" s="5">
        <v>5</v>
      </c>
      <c r="E201" s="28">
        <v>1.632</v>
      </c>
      <c r="F201" s="28">
        <v>60.09</v>
      </c>
    </row>
    <row r="202" spans="1:6" ht="12.75">
      <c r="A202" s="30" t="s">
        <v>133</v>
      </c>
      <c r="B202" s="30">
        <v>8</v>
      </c>
      <c r="C202" s="5">
        <v>1957</v>
      </c>
      <c r="D202" s="5">
        <v>6</v>
      </c>
      <c r="E202" s="28">
        <v>2.862</v>
      </c>
      <c r="F202" s="28">
        <v>53.58899999999999</v>
      </c>
    </row>
    <row r="203" spans="1:6" ht="12.75">
      <c r="A203" s="30" t="s">
        <v>133</v>
      </c>
      <c r="B203" s="30">
        <v>8</v>
      </c>
      <c r="C203" s="5">
        <v>1957</v>
      </c>
      <c r="D203" s="5">
        <v>7</v>
      </c>
      <c r="E203" s="28">
        <v>0.991</v>
      </c>
      <c r="F203" s="28">
        <v>41.361866</v>
      </c>
    </row>
    <row r="204" spans="1:6" ht="12.75">
      <c r="A204" s="30" t="s">
        <v>133</v>
      </c>
      <c r="B204" s="30">
        <v>8</v>
      </c>
      <c r="C204" s="5">
        <v>1957</v>
      </c>
      <c r="D204" s="5">
        <v>8</v>
      </c>
      <c r="E204" s="28">
        <v>0.795</v>
      </c>
      <c r="F204" s="28">
        <v>36.321000000000005</v>
      </c>
    </row>
    <row r="205" spans="1:6" ht="12.75">
      <c r="A205" s="30" t="s">
        <v>133</v>
      </c>
      <c r="B205" s="30">
        <v>8</v>
      </c>
      <c r="C205" s="5">
        <v>1957</v>
      </c>
      <c r="D205" s="5">
        <v>9</v>
      </c>
      <c r="E205" s="28">
        <v>0.68</v>
      </c>
      <c r="F205" s="28">
        <v>37.205999999999996</v>
      </c>
    </row>
    <row r="206" spans="1:6" ht="12.75">
      <c r="A206" s="30" t="s">
        <v>133</v>
      </c>
      <c r="B206" s="30">
        <v>8</v>
      </c>
      <c r="C206" s="5">
        <v>1957</v>
      </c>
      <c r="D206" s="5">
        <v>10</v>
      </c>
      <c r="E206" s="28">
        <v>0.562</v>
      </c>
      <c r="F206" s="28">
        <v>12.21</v>
      </c>
    </row>
    <row r="207" spans="1:6" ht="12.75">
      <c r="A207" s="30" t="s">
        <v>133</v>
      </c>
      <c r="B207" s="30">
        <v>8</v>
      </c>
      <c r="C207" s="5">
        <v>1957</v>
      </c>
      <c r="D207" s="5">
        <v>11</v>
      </c>
      <c r="E207" s="28">
        <v>4.411</v>
      </c>
      <c r="F207" s="28">
        <v>54.491783999999996</v>
      </c>
    </row>
    <row r="208" spans="1:6" ht="12.75">
      <c r="A208" s="30" t="s">
        <v>133</v>
      </c>
      <c r="B208" s="30">
        <v>8</v>
      </c>
      <c r="C208" s="5">
        <v>1957</v>
      </c>
      <c r="D208" s="5">
        <v>12</v>
      </c>
      <c r="E208" s="28">
        <v>0.827</v>
      </c>
      <c r="F208" s="28">
        <v>26.315</v>
      </c>
    </row>
    <row r="209" spans="1:6" ht="12.75">
      <c r="A209" s="30" t="s">
        <v>133</v>
      </c>
      <c r="B209" s="30">
        <v>8</v>
      </c>
      <c r="C209" s="5">
        <v>1958</v>
      </c>
      <c r="D209" s="5">
        <v>1</v>
      </c>
      <c r="E209" s="28">
        <v>13.377</v>
      </c>
      <c r="F209" s="28">
        <v>130.74</v>
      </c>
    </row>
    <row r="210" spans="1:6" ht="12.75">
      <c r="A210" s="30" t="s">
        <v>133</v>
      </c>
      <c r="B210" s="30">
        <v>8</v>
      </c>
      <c r="C210" s="5">
        <v>1958</v>
      </c>
      <c r="D210" s="5">
        <v>2</v>
      </c>
      <c r="E210" s="28">
        <v>9.435</v>
      </c>
      <c r="F210" s="28">
        <v>176.807</v>
      </c>
    </row>
    <row r="211" spans="1:6" ht="12.75">
      <c r="A211" s="30" t="s">
        <v>133</v>
      </c>
      <c r="B211" s="30">
        <v>8</v>
      </c>
      <c r="C211" s="5">
        <v>1958</v>
      </c>
      <c r="D211" s="5">
        <v>3</v>
      </c>
      <c r="E211" s="28">
        <v>23.066</v>
      </c>
      <c r="F211" s="28">
        <v>166.476</v>
      </c>
    </row>
    <row r="212" spans="1:6" ht="12.75">
      <c r="A212" s="30" t="s">
        <v>133</v>
      </c>
      <c r="B212" s="30">
        <v>8</v>
      </c>
      <c r="C212" s="5">
        <v>1958</v>
      </c>
      <c r="D212" s="5">
        <v>4</v>
      </c>
      <c r="E212" s="28">
        <v>3.993</v>
      </c>
      <c r="F212" s="28">
        <v>154.09184</v>
      </c>
    </row>
    <row r="213" spans="1:6" ht="12.75">
      <c r="A213" s="30" t="s">
        <v>133</v>
      </c>
      <c r="B213" s="30">
        <v>8</v>
      </c>
      <c r="C213" s="5">
        <v>1958</v>
      </c>
      <c r="D213" s="5">
        <v>5</v>
      </c>
      <c r="E213" s="28">
        <v>6.623</v>
      </c>
      <c r="F213" s="28">
        <v>125.138</v>
      </c>
    </row>
    <row r="214" spans="1:6" ht="12.75">
      <c r="A214" s="30" t="s">
        <v>133</v>
      </c>
      <c r="B214" s="30">
        <v>8</v>
      </c>
      <c r="C214" s="5">
        <v>1958</v>
      </c>
      <c r="D214" s="5">
        <v>6</v>
      </c>
      <c r="E214" s="28">
        <v>7.728</v>
      </c>
      <c r="F214" s="28">
        <v>104.873</v>
      </c>
    </row>
    <row r="215" spans="1:6" ht="12.75">
      <c r="A215" s="30" t="s">
        <v>133</v>
      </c>
      <c r="B215" s="30">
        <v>8</v>
      </c>
      <c r="C215" s="5">
        <v>1958</v>
      </c>
      <c r="D215" s="5">
        <v>7</v>
      </c>
      <c r="E215" s="28">
        <v>1.833</v>
      </c>
      <c r="F215" s="28">
        <v>94.04490599999998</v>
      </c>
    </row>
    <row r="216" spans="1:6" ht="12.75">
      <c r="A216" s="30" t="s">
        <v>133</v>
      </c>
      <c r="B216" s="30">
        <v>8</v>
      </c>
      <c r="C216" s="5">
        <v>1958</v>
      </c>
      <c r="D216" s="5">
        <v>8</v>
      </c>
      <c r="E216" s="28">
        <v>1.635</v>
      </c>
      <c r="F216" s="28">
        <v>44.45399699999999</v>
      </c>
    </row>
    <row r="217" spans="1:6" ht="12.75">
      <c r="A217" s="30" t="s">
        <v>133</v>
      </c>
      <c r="B217" s="30">
        <v>8</v>
      </c>
      <c r="C217" s="5">
        <v>1958</v>
      </c>
      <c r="D217" s="5">
        <v>9</v>
      </c>
      <c r="E217" s="28">
        <v>1.237</v>
      </c>
      <c r="F217" s="28">
        <v>17.598572</v>
      </c>
    </row>
    <row r="218" spans="1:6" ht="12.75">
      <c r="A218" s="30" t="s">
        <v>133</v>
      </c>
      <c r="B218" s="30">
        <v>8</v>
      </c>
      <c r="C218" s="5">
        <v>1958</v>
      </c>
      <c r="D218" s="5">
        <v>10</v>
      </c>
      <c r="E218" s="28">
        <v>2.339</v>
      </c>
      <c r="F218" s="28">
        <v>20.09</v>
      </c>
    </row>
    <row r="219" spans="1:6" ht="12.75">
      <c r="A219" s="30" t="s">
        <v>133</v>
      </c>
      <c r="B219" s="30">
        <v>8</v>
      </c>
      <c r="C219" s="5">
        <v>1958</v>
      </c>
      <c r="D219" s="5">
        <v>11</v>
      </c>
      <c r="E219" s="28">
        <v>1.283</v>
      </c>
      <c r="F219" s="28">
        <v>27.259</v>
      </c>
    </row>
    <row r="220" spans="1:6" ht="12.75">
      <c r="A220" s="30" t="s">
        <v>133</v>
      </c>
      <c r="B220" s="30">
        <v>8</v>
      </c>
      <c r="C220" s="5">
        <v>1958</v>
      </c>
      <c r="D220" s="5">
        <v>12</v>
      </c>
      <c r="E220" s="28">
        <v>13.602</v>
      </c>
      <c r="F220" s="28">
        <v>83.049</v>
      </c>
    </row>
    <row r="221" spans="1:6" ht="12.75">
      <c r="A221" s="30" t="s">
        <v>133</v>
      </c>
      <c r="B221" s="30">
        <v>8</v>
      </c>
      <c r="C221" s="5">
        <v>1959</v>
      </c>
      <c r="D221" s="5">
        <v>1</v>
      </c>
      <c r="E221" s="28">
        <v>7.83</v>
      </c>
      <c r="F221" s="28">
        <v>73.119</v>
      </c>
    </row>
    <row r="222" spans="1:6" ht="12.75">
      <c r="A222" s="30" t="s">
        <v>133</v>
      </c>
      <c r="B222" s="30">
        <v>8</v>
      </c>
      <c r="C222" s="5">
        <v>1959</v>
      </c>
      <c r="D222" s="5">
        <v>2</v>
      </c>
      <c r="E222" s="28">
        <v>1.651</v>
      </c>
      <c r="F222" s="28">
        <v>43.47400000000001</v>
      </c>
    </row>
    <row r="223" spans="1:6" ht="12.75">
      <c r="A223" s="30" t="s">
        <v>133</v>
      </c>
      <c r="B223" s="30">
        <v>8</v>
      </c>
      <c r="C223" s="5">
        <v>1959</v>
      </c>
      <c r="D223" s="5">
        <v>3</v>
      </c>
      <c r="E223" s="28">
        <v>10.057</v>
      </c>
      <c r="F223" s="28">
        <v>92.972</v>
      </c>
    </row>
    <row r="224" spans="1:6" ht="12.75">
      <c r="A224" s="30" t="s">
        <v>133</v>
      </c>
      <c r="B224" s="30">
        <v>8</v>
      </c>
      <c r="C224" s="5">
        <v>1959</v>
      </c>
      <c r="D224" s="5">
        <v>4</v>
      </c>
      <c r="E224" s="28">
        <v>7.703</v>
      </c>
      <c r="F224" s="28">
        <v>146.179</v>
      </c>
    </row>
    <row r="225" spans="1:6" ht="12.75">
      <c r="A225" s="30" t="s">
        <v>133</v>
      </c>
      <c r="B225" s="30">
        <v>8</v>
      </c>
      <c r="C225" s="5">
        <v>1959</v>
      </c>
      <c r="D225" s="5">
        <v>5</v>
      </c>
      <c r="E225" s="28">
        <v>4.293</v>
      </c>
      <c r="F225" s="28">
        <v>94.875</v>
      </c>
    </row>
    <row r="226" spans="1:6" ht="12.75">
      <c r="A226" s="30" t="s">
        <v>133</v>
      </c>
      <c r="B226" s="30">
        <v>8</v>
      </c>
      <c r="C226" s="5">
        <v>1959</v>
      </c>
      <c r="D226" s="5">
        <v>6</v>
      </c>
      <c r="E226" s="28">
        <v>3.071</v>
      </c>
      <c r="F226" s="28">
        <v>33.089000000000006</v>
      </c>
    </row>
    <row r="227" spans="1:6" ht="12.75">
      <c r="A227" s="30" t="s">
        <v>133</v>
      </c>
      <c r="B227" s="30">
        <v>8</v>
      </c>
      <c r="C227" s="5">
        <v>1959</v>
      </c>
      <c r="D227" s="5">
        <v>7</v>
      </c>
      <c r="E227" s="28">
        <v>1.553</v>
      </c>
      <c r="F227" s="28">
        <v>24.900080000000003</v>
      </c>
    </row>
    <row r="228" spans="1:6" ht="12.75">
      <c r="A228" s="30" t="s">
        <v>133</v>
      </c>
      <c r="B228" s="30">
        <v>8</v>
      </c>
      <c r="C228" s="5">
        <v>1959</v>
      </c>
      <c r="D228" s="5">
        <v>8</v>
      </c>
      <c r="E228" s="28">
        <v>2.512</v>
      </c>
      <c r="F228" s="28">
        <v>30.866999999999997</v>
      </c>
    </row>
    <row r="229" spans="1:6" ht="12.75">
      <c r="A229" s="30" t="s">
        <v>133</v>
      </c>
      <c r="B229" s="30">
        <v>8</v>
      </c>
      <c r="C229" s="5">
        <v>1959</v>
      </c>
      <c r="D229" s="5">
        <v>9</v>
      </c>
      <c r="E229" s="28">
        <v>5.194</v>
      </c>
      <c r="F229" s="28">
        <v>42.101000000000006</v>
      </c>
    </row>
    <row r="230" spans="1:6" ht="12.75">
      <c r="A230" s="30" t="s">
        <v>133</v>
      </c>
      <c r="B230" s="30">
        <v>8</v>
      </c>
      <c r="C230" s="5">
        <v>1959</v>
      </c>
      <c r="D230" s="5">
        <v>10</v>
      </c>
      <c r="E230" s="28">
        <v>10.174</v>
      </c>
      <c r="F230" s="28">
        <v>83.82399999999998</v>
      </c>
    </row>
    <row r="231" spans="1:6" ht="12.75">
      <c r="A231" s="30" t="s">
        <v>133</v>
      </c>
      <c r="B231" s="30">
        <v>8</v>
      </c>
      <c r="C231" s="5">
        <v>1959</v>
      </c>
      <c r="D231" s="5">
        <v>11</v>
      </c>
      <c r="E231" s="28">
        <v>20.205</v>
      </c>
      <c r="F231" s="28">
        <v>134.91</v>
      </c>
    </row>
    <row r="232" spans="1:6" ht="12.75">
      <c r="A232" s="30" t="s">
        <v>133</v>
      </c>
      <c r="B232" s="30">
        <v>8</v>
      </c>
      <c r="C232" s="5">
        <v>1959</v>
      </c>
      <c r="D232" s="5">
        <v>12</v>
      </c>
      <c r="E232" s="28">
        <v>29.557</v>
      </c>
      <c r="F232" s="28">
        <v>195.99300000000002</v>
      </c>
    </row>
    <row r="233" spans="1:6" ht="12.75">
      <c r="A233" s="30" t="s">
        <v>133</v>
      </c>
      <c r="B233" s="30">
        <v>8</v>
      </c>
      <c r="C233" s="5">
        <v>1960</v>
      </c>
      <c r="D233" s="5">
        <v>1</v>
      </c>
      <c r="E233" s="28">
        <v>9</v>
      </c>
      <c r="F233" s="28">
        <v>88.571161</v>
      </c>
    </row>
    <row r="234" spans="1:6" ht="12.75">
      <c r="A234" s="30" t="s">
        <v>133</v>
      </c>
      <c r="B234" s="30">
        <v>8</v>
      </c>
      <c r="C234" s="5">
        <v>1960</v>
      </c>
      <c r="D234" s="5">
        <v>2</v>
      </c>
      <c r="E234" s="28">
        <v>12.245</v>
      </c>
      <c r="F234" s="28">
        <v>73.00599999999999</v>
      </c>
    </row>
    <row r="235" spans="1:6" ht="12.75">
      <c r="A235" s="30" t="s">
        <v>133</v>
      </c>
      <c r="B235" s="30">
        <v>8</v>
      </c>
      <c r="C235" s="5">
        <v>1960</v>
      </c>
      <c r="D235" s="5">
        <v>3</v>
      </c>
      <c r="E235" s="28">
        <v>11.218</v>
      </c>
      <c r="F235" s="28">
        <v>88.719</v>
      </c>
    </row>
    <row r="236" spans="1:6" ht="12.75">
      <c r="A236" s="30" t="s">
        <v>133</v>
      </c>
      <c r="B236" s="30">
        <v>8</v>
      </c>
      <c r="C236" s="5">
        <v>1960</v>
      </c>
      <c r="D236" s="5">
        <v>4</v>
      </c>
      <c r="E236" s="28">
        <v>4.301</v>
      </c>
      <c r="F236" s="28">
        <v>49.37</v>
      </c>
    </row>
    <row r="237" spans="1:6" ht="12.75">
      <c r="A237" s="30" t="s">
        <v>133</v>
      </c>
      <c r="B237" s="30">
        <v>8</v>
      </c>
      <c r="C237" s="5">
        <v>1960</v>
      </c>
      <c r="D237" s="5">
        <v>5</v>
      </c>
      <c r="E237" s="28">
        <v>9.235</v>
      </c>
      <c r="F237" s="28">
        <v>65.031</v>
      </c>
    </row>
    <row r="238" spans="1:6" ht="12.75">
      <c r="A238" s="30" t="s">
        <v>133</v>
      </c>
      <c r="B238" s="30">
        <v>8</v>
      </c>
      <c r="C238" s="5">
        <v>1960</v>
      </c>
      <c r="D238" s="5">
        <v>6</v>
      </c>
      <c r="E238" s="28">
        <v>2.589</v>
      </c>
      <c r="F238" s="28">
        <v>16.587</v>
      </c>
    </row>
    <row r="239" spans="1:6" ht="12.75">
      <c r="A239" s="30" t="s">
        <v>133</v>
      </c>
      <c r="B239" s="30">
        <v>8</v>
      </c>
      <c r="C239" s="5">
        <v>1960</v>
      </c>
      <c r="D239" s="5">
        <v>7</v>
      </c>
      <c r="E239" s="28">
        <v>1.952</v>
      </c>
      <c r="F239" s="28">
        <v>8.034</v>
      </c>
    </row>
    <row r="240" spans="1:6" ht="12.75">
      <c r="A240" s="30" t="s">
        <v>133</v>
      </c>
      <c r="B240" s="30">
        <v>8</v>
      </c>
      <c r="C240" s="5">
        <v>1960</v>
      </c>
      <c r="D240" s="5">
        <v>8</v>
      </c>
      <c r="E240" s="28">
        <v>1.574</v>
      </c>
      <c r="F240" s="28">
        <v>7.3</v>
      </c>
    </row>
    <row r="241" spans="1:6" ht="12.75">
      <c r="A241" s="30" t="s">
        <v>133</v>
      </c>
      <c r="B241" s="30">
        <v>8</v>
      </c>
      <c r="C241" s="5">
        <v>1960</v>
      </c>
      <c r="D241" s="5">
        <v>9</v>
      </c>
      <c r="E241" s="28">
        <v>1.908</v>
      </c>
      <c r="F241" s="28">
        <v>10.796999999999999</v>
      </c>
    </row>
    <row r="242" spans="1:6" ht="12.75">
      <c r="A242" s="30" t="s">
        <v>133</v>
      </c>
      <c r="B242" s="30">
        <v>8</v>
      </c>
      <c r="C242" s="5">
        <v>1960</v>
      </c>
      <c r="D242" s="5">
        <v>10</v>
      </c>
      <c r="E242" s="28">
        <v>20.883</v>
      </c>
      <c r="F242" s="28">
        <v>106.124</v>
      </c>
    </row>
    <row r="243" spans="1:6" ht="12.75">
      <c r="A243" s="30" t="s">
        <v>133</v>
      </c>
      <c r="B243" s="30">
        <v>8</v>
      </c>
      <c r="C243" s="5">
        <v>1960</v>
      </c>
      <c r="D243" s="5">
        <v>11</v>
      </c>
      <c r="E243" s="28">
        <v>17.058</v>
      </c>
      <c r="F243" s="28">
        <v>173.99099999999999</v>
      </c>
    </row>
    <row r="244" spans="1:6" ht="12.75">
      <c r="A244" s="30" t="s">
        <v>133</v>
      </c>
      <c r="B244" s="30">
        <v>8</v>
      </c>
      <c r="C244" s="5">
        <v>1960</v>
      </c>
      <c r="D244" s="5">
        <v>12</v>
      </c>
      <c r="E244" s="28">
        <v>7.281</v>
      </c>
      <c r="F244" s="28">
        <v>82.22</v>
      </c>
    </row>
    <row r="245" spans="1:6" ht="12.75">
      <c r="A245" s="30" t="s">
        <v>133</v>
      </c>
      <c r="B245" s="30">
        <v>8</v>
      </c>
      <c r="C245" s="5">
        <v>1961</v>
      </c>
      <c r="D245" s="5">
        <v>1</v>
      </c>
      <c r="E245" s="28">
        <v>6.761</v>
      </c>
      <c r="F245" s="28">
        <v>43.687000000000005</v>
      </c>
    </row>
    <row r="246" spans="1:6" ht="12.75">
      <c r="A246" s="30" t="s">
        <v>133</v>
      </c>
      <c r="B246" s="30">
        <v>8</v>
      </c>
      <c r="C246" s="5">
        <v>1961</v>
      </c>
      <c r="D246" s="5">
        <v>2</v>
      </c>
      <c r="E246" s="28">
        <v>7.409</v>
      </c>
      <c r="F246" s="28">
        <v>65.15899999999999</v>
      </c>
    </row>
    <row r="247" spans="1:6" ht="12.75">
      <c r="A247" s="30" t="s">
        <v>133</v>
      </c>
      <c r="B247" s="30">
        <v>8</v>
      </c>
      <c r="C247" s="5">
        <v>1961</v>
      </c>
      <c r="D247" s="5">
        <v>3</v>
      </c>
      <c r="E247" s="28">
        <v>3.547</v>
      </c>
      <c r="F247" s="28">
        <v>47.68299999999999</v>
      </c>
    </row>
    <row r="248" spans="1:6" ht="12.75">
      <c r="A248" s="30" t="s">
        <v>133</v>
      </c>
      <c r="B248" s="30">
        <v>8</v>
      </c>
      <c r="C248" s="5">
        <v>1961</v>
      </c>
      <c r="D248" s="5">
        <v>4</v>
      </c>
      <c r="E248" s="28">
        <v>6.153</v>
      </c>
      <c r="F248" s="28">
        <v>51.22724399999999</v>
      </c>
    </row>
    <row r="249" spans="1:6" ht="12.75">
      <c r="A249" s="30" t="s">
        <v>133</v>
      </c>
      <c r="B249" s="30">
        <v>8</v>
      </c>
      <c r="C249" s="5">
        <v>1961</v>
      </c>
      <c r="D249" s="5">
        <v>5</v>
      </c>
      <c r="E249" s="28">
        <v>4.166</v>
      </c>
      <c r="F249" s="28">
        <v>33.704</v>
      </c>
    </row>
    <row r="250" spans="1:6" ht="12.75">
      <c r="A250" s="30" t="s">
        <v>133</v>
      </c>
      <c r="B250" s="30">
        <v>8</v>
      </c>
      <c r="C250" s="5">
        <v>1961</v>
      </c>
      <c r="D250" s="5">
        <v>6</v>
      </c>
      <c r="E250" s="28">
        <v>3.236</v>
      </c>
      <c r="F250" s="28">
        <v>24.551679999999998</v>
      </c>
    </row>
    <row r="251" spans="1:6" ht="12.75">
      <c r="A251" s="30" t="s">
        <v>133</v>
      </c>
      <c r="B251" s="30">
        <v>8</v>
      </c>
      <c r="C251" s="5">
        <v>1961</v>
      </c>
      <c r="D251" s="5">
        <v>7</v>
      </c>
      <c r="E251" s="28">
        <v>1.887</v>
      </c>
      <c r="F251" s="28">
        <v>15.287947</v>
      </c>
    </row>
    <row r="252" spans="1:6" ht="12.75">
      <c r="A252" s="30" t="s">
        <v>133</v>
      </c>
      <c r="B252" s="30">
        <v>8</v>
      </c>
      <c r="C252" s="5">
        <v>1961</v>
      </c>
      <c r="D252" s="5">
        <v>8</v>
      </c>
      <c r="E252" s="28">
        <v>1.4</v>
      </c>
      <c r="F252" s="28">
        <v>9.777000000000001</v>
      </c>
    </row>
    <row r="253" spans="1:6" ht="12.75">
      <c r="A253" s="30" t="s">
        <v>133</v>
      </c>
      <c r="B253" s="30">
        <v>8</v>
      </c>
      <c r="C253" s="5">
        <v>1961</v>
      </c>
      <c r="D253" s="5">
        <v>9</v>
      </c>
      <c r="E253" s="28">
        <v>3.087</v>
      </c>
      <c r="F253" s="28">
        <v>16.318694</v>
      </c>
    </row>
    <row r="254" spans="1:6" ht="12.75">
      <c r="A254" s="30" t="s">
        <v>133</v>
      </c>
      <c r="B254" s="30">
        <v>8</v>
      </c>
      <c r="C254" s="5">
        <v>1961</v>
      </c>
      <c r="D254" s="5">
        <v>10</v>
      </c>
      <c r="E254" s="28">
        <v>6.701</v>
      </c>
      <c r="F254" s="28">
        <v>48.356</v>
      </c>
    </row>
    <row r="255" spans="1:6" ht="12.75">
      <c r="A255" s="30" t="s">
        <v>133</v>
      </c>
      <c r="B255" s="30">
        <v>8</v>
      </c>
      <c r="C255" s="5">
        <v>1961</v>
      </c>
      <c r="D255" s="5">
        <v>11</v>
      </c>
      <c r="E255" s="28">
        <v>16.752</v>
      </c>
      <c r="F255" s="28">
        <v>108.139458</v>
      </c>
    </row>
    <row r="256" spans="1:6" ht="12.75">
      <c r="A256" s="30" t="s">
        <v>133</v>
      </c>
      <c r="B256" s="30">
        <v>8</v>
      </c>
      <c r="C256" s="5">
        <v>1961</v>
      </c>
      <c r="D256" s="5">
        <v>12</v>
      </c>
      <c r="E256" s="28">
        <v>18.092</v>
      </c>
      <c r="F256" s="28">
        <v>98.470645</v>
      </c>
    </row>
    <row r="257" spans="1:6" ht="12.75">
      <c r="A257" s="30" t="s">
        <v>133</v>
      </c>
      <c r="B257" s="30">
        <v>8</v>
      </c>
      <c r="C257" s="5">
        <v>1962</v>
      </c>
      <c r="D257" s="5">
        <v>1</v>
      </c>
      <c r="E257" s="28">
        <v>9.635</v>
      </c>
      <c r="F257" s="28">
        <v>75.173599</v>
      </c>
    </row>
    <row r="258" spans="1:6" ht="12.75">
      <c r="A258" s="30" t="s">
        <v>133</v>
      </c>
      <c r="B258" s="30">
        <v>8</v>
      </c>
      <c r="C258" s="5">
        <v>1962</v>
      </c>
      <c r="D258" s="5">
        <v>2</v>
      </c>
      <c r="E258" s="28">
        <v>4.01</v>
      </c>
      <c r="F258" s="28">
        <v>30.23</v>
      </c>
    </row>
    <row r="259" spans="1:6" ht="12.75">
      <c r="A259" s="30" t="s">
        <v>133</v>
      </c>
      <c r="B259" s="30">
        <v>8</v>
      </c>
      <c r="C259" s="5">
        <v>1962</v>
      </c>
      <c r="D259" s="5">
        <v>3</v>
      </c>
      <c r="E259" s="28">
        <v>16.451</v>
      </c>
      <c r="F259" s="28">
        <v>99.88200000000002</v>
      </c>
    </row>
    <row r="260" spans="1:6" ht="12.75">
      <c r="A260" s="30" t="s">
        <v>133</v>
      </c>
      <c r="B260" s="30">
        <v>8</v>
      </c>
      <c r="C260" s="5">
        <v>1962</v>
      </c>
      <c r="D260" s="5">
        <v>4</v>
      </c>
      <c r="E260" s="28">
        <v>3.628</v>
      </c>
      <c r="F260" s="28">
        <v>54.7</v>
      </c>
    </row>
    <row r="261" spans="1:6" ht="12.75">
      <c r="A261" s="30" t="s">
        <v>133</v>
      </c>
      <c r="B261" s="30">
        <v>8</v>
      </c>
      <c r="C261" s="5">
        <v>1962</v>
      </c>
      <c r="D261" s="5">
        <v>5</v>
      </c>
      <c r="E261" s="28">
        <v>2.711</v>
      </c>
      <c r="F261" s="28">
        <v>28.08686</v>
      </c>
    </row>
    <row r="262" spans="1:6" ht="12.75">
      <c r="A262" s="30" t="s">
        <v>133</v>
      </c>
      <c r="B262" s="30">
        <v>8</v>
      </c>
      <c r="C262" s="5">
        <v>1962</v>
      </c>
      <c r="D262" s="5">
        <v>6</v>
      </c>
      <c r="E262" s="28">
        <v>2.147</v>
      </c>
      <c r="F262" s="28">
        <v>14.474046</v>
      </c>
    </row>
    <row r="263" spans="1:6" ht="12.75">
      <c r="A263" s="30" t="s">
        <v>133</v>
      </c>
      <c r="B263" s="30">
        <v>8</v>
      </c>
      <c r="C263" s="5">
        <v>1962</v>
      </c>
      <c r="D263" s="5">
        <v>7</v>
      </c>
      <c r="E263" s="28">
        <v>1.701</v>
      </c>
      <c r="F263" s="28">
        <v>10.735999999999999</v>
      </c>
    </row>
    <row r="264" spans="1:6" ht="12.75">
      <c r="A264" s="30" t="s">
        <v>133</v>
      </c>
      <c r="B264" s="30">
        <v>8</v>
      </c>
      <c r="C264" s="5">
        <v>1962</v>
      </c>
      <c r="D264" s="5">
        <v>8</v>
      </c>
      <c r="E264" s="28">
        <v>1.365</v>
      </c>
      <c r="F264" s="28">
        <v>8.805</v>
      </c>
    </row>
    <row r="265" spans="1:6" ht="12.75">
      <c r="A265" s="30" t="s">
        <v>133</v>
      </c>
      <c r="B265" s="30">
        <v>8</v>
      </c>
      <c r="C265" s="5">
        <v>1962</v>
      </c>
      <c r="D265" s="5">
        <v>9</v>
      </c>
      <c r="E265" s="28">
        <v>1.138</v>
      </c>
      <c r="F265" s="28">
        <v>7.93</v>
      </c>
    </row>
    <row r="266" spans="1:6" ht="12.75">
      <c r="A266" s="30" t="s">
        <v>133</v>
      </c>
      <c r="B266" s="30">
        <v>8</v>
      </c>
      <c r="C266" s="5">
        <v>1962</v>
      </c>
      <c r="D266" s="5">
        <v>10</v>
      </c>
      <c r="E266" s="28">
        <v>1.141</v>
      </c>
      <c r="F266" s="28">
        <v>7.635478999999999</v>
      </c>
    </row>
    <row r="267" spans="1:6" ht="12.75">
      <c r="A267" s="30" t="s">
        <v>133</v>
      </c>
      <c r="B267" s="30">
        <v>8</v>
      </c>
      <c r="C267" s="5">
        <v>1962</v>
      </c>
      <c r="D267" s="5">
        <v>11</v>
      </c>
      <c r="E267" s="28">
        <v>2.62</v>
      </c>
      <c r="F267" s="28">
        <v>19.576</v>
      </c>
    </row>
    <row r="268" spans="1:6" ht="12.75">
      <c r="A268" s="30" t="s">
        <v>133</v>
      </c>
      <c r="B268" s="30">
        <v>8</v>
      </c>
      <c r="C268" s="5">
        <v>1962</v>
      </c>
      <c r="D268" s="5">
        <v>12</v>
      </c>
      <c r="E268" s="28">
        <v>1.693</v>
      </c>
      <c r="F268" s="28">
        <v>50.519</v>
      </c>
    </row>
    <row r="269" spans="1:6" ht="12.75">
      <c r="A269" s="30" t="s">
        <v>133</v>
      </c>
      <c r="B269" s="30">
        <v>8</v>
      </c>
      <c r="C269" s="5">
        <v>1963</v>
      </c>
      <c r="D269" s="5">
        <v>1</v>
      </c>
      <c r="E269" s="28">
        <v>9.111</v>
      </c>
      <c r="F269" s="28">
        <v>78.935</v>
      </c>
    </row>
    <row r="270" spans="1:6" ht="12.75">
      <c r="A270" s="30" t="s">
        <v>133</v>
      </c>
      <c r="B270" s="30">
        <v>8</v>
      </c>
      <c r="C270" s="5">
        <v>1963</v>
      </c>
      <c r="D270" s="5">
        <v>2</v>
      </c>
      <c r="E270" s="28">
        <v>3.862</v>
      </c>
      <c r="F270" s="28">
        <v>20.776</v>
      </c>
    </row>
    <row r="271" spans="1:6" ht="12.75">
      <c r="A271" s="30" t="s">
        <v>133</v>
      </c>
      <c r="B271" s="30">
        <v>8</v>
      </c>
      <c r="C271" s="5">
        <v>1963</v>
      </c>
      <c r="D271" s="5">
        <v>3</v>
      </c>
      <c r="E271" s="28">
        <v>12.427</v>
      </c>
      <c r="F271" s="28">
        <v>112.173498</v>
      </c>
    </row>
    <row r="272" spans="1:6" ht="12.75">
      <c r="A272" s="30" t="s">
        <v>133</v>
      </c>
      <c r="B272" s="30">
        <v>8</v>
      </c>
      <c r="C272" s="5">
        <v>1963</v>
      </c>
      <c r="D272" s="5">
        <v>4</v>
      </c>
      <c r="E272" s="28">
        <v>10.691</v>
      </c>
      <c r="F272" s="28">
        <v>97.055</v>
      </c>
    </row>
    <row r="273" spans="1:6" ht="12.75">
      <c r="A273" s="30" t="s">
        <v>133</v>
      </c>
      <c r="B273" s="30">
        <v>8</v>
      </c>
      <c r="C273" s="5">
        <v>1963</v>
      </c>
      <c r="D273" s="5">
        <v>5</v>
      </c>
      <c r="E273" s="28">
        <v>3.125</v>
      </c>
      <c r="F273" s="28">
        <v>42.33066800000001</v>
      </c>
    </row>
    <row r="274" spans="1:6" ht="12.75">
      <c r="A274" s="30" t="s">
        <v>133</v>
      </c>
      <c r="B274" s="30">
        <v>8</v>
      </c>
      <c r="C274" s="5">
        <v>1963</v>
      </c>
      <c r="D274" s="5">
        <v>6</v>
      </c>
      <c r="E274" s="28">
        <v>3.427</v>
      </c>
      <c r="F274" s="28">
        <v>31.03509</v>
      </c>
    </row>
    <row r="275" spans="1:6" ht="12.75">
      <c r="A275" s="30" t="s">
        <v>133</v>
      </c>
      <c r="B275" s="30">
        <v>8</v>
      </c>
      <c r="C275" s="5">
        <v>1963</v>
      </c>
      <c r="D275" s="5">
        <v>7</v>
      </c>
      <c r="E275" s="28">
        <v>1.607</v>
      </c>
      <c r="F275" s="28">
        <v>12.121000000000002</v>
      </c>
    </row>
    <row r="276" spans="1:6" ht="12.75">
      <c r="A276" s="30" t="s">
        <v>133</v>
      </c>
      <c r="B276" s="30">
        <v>8</v>
      </c>
      <c r="C276" s="5">
        <v>1963</v>
      </c>
      <c r="D276" s="5">
        <v>8</v>
      </c>
      <c r="E276" s="28">
        <v>1.268</v>
      </c>
      <c r="F276" s="28">
        <v>10.043314</v>
      </c>
    </row>
    <row r="277" spans="1:6" ht="12.75">
      <c r="A277" s="30" t="s">
        <v>133</v>
      </c>
      <c r="B277" s="30">
        <v>8</v>
      </c>
      <c r="C277" s="5">
        <v>1963</v>
      </c>
      <c r="D277" s="5">
        <v>9</v>
      </c>
      <c r="E277" s="28">
        <v>1.699</v>
      </c>
      <c r="F277" s="28">
        <v>21.171</v>
      </c>
    </row>
    <row r="278" spans="1:6" ht="12.75">
      <c r="A278" s="30" t="s">
        <v>133</v>
      </c>
      <c r="B278" s="30">
        <v>8</v>
      </c>
      <c r="C278" s="5">
        <v>1963</v>
      </c>
      <c r="D278" s="5">
        <v>10</v>
      </c>
      <c r="E278" s="28">
        <v>1.693</v>
      </c>
      <c r="F278" s="28">
        <v>14.031149000000001</v>
      </c>
    </row>
    <row r="279" spans="1:6" ht="12.75">
      <c r="A279" s="30" t="s">
        <v>133</v>
      </c>
      <c r="B279" s="30">
        <v>8</v>
      </c>
      <c r="C279" s="5">
        <v>1963</v>
      </c>
      <c r="D279" s="5">
        <v>11</v>
      </c>
      <c r="E279" s="28">
        <v>19.027</v>
      </c>
      <c r="F279" s="28">
        <v>117.303</v>
      </c>
    </row>
    <row r="280" spans="1:6" ht="12.75">
      <c r="A280" s="30" t="s">
        <v>133</v>
      </c>
      <c r="B280" s="30">
        <v>8</v>
      </c>
      <c r="C280" s="5">
        <v>1963</v>
      </c>
      <c r="D280" s="5">
        <v>12</v>
      </c>
      <c r="E280" s="28">
        <v>2.266</v>
      </c>
      <c r="F280" s="28">
        <v>37.13</v>
      </c>
    </row>
    <row r="281" spans="1:6" ht="12.75">
      <c r="A281" s="30" t="s">
        <v>133</v>
      </c>
      <c r="B281" s="30">
        <v>8</v>
      </c>
      <c r="C281" s="5">
        <v>1964</v>
      </c>
      <c r="D281" s="5">
        <v>1</v>
      </c>
      <c r="E281" s="28">
        <v>3.269</v>
      </c>
      <c r="F281" s="28">
        <v>30.725706000000006</v>
      </c>
    </row>
    <row r="282" spans="1:6" ht="12.75">
      <c r="A282" s="30" t="s">
        <v>133</v>
      </c>
      <c r="B282" s="30">
        <v>8</v>
      </c>
      <c r="C282" s="5">
        <v>1964</v>
      </c>
      <c r="D282" s="5">
        <v>2</v>
      </c>
      <c r="E282" s="28">
        <v>14.014</v>
      </c>
      <c r="F282" s="28">
        <v>70.13300000000001</v>
      </c>
    </row>
    <row r="283" spans="1:6" ht="12.75">
      <c r="A283" s="30" t="s">
        <v>133</v>
      </c>
      <c r="B283" s="30">
        <v>8</v>
      </c>
      <c r="C283" s="5">
        <v>1964</v>
      </c>
      <c r="D283" s="5">
        <v>3</v>
      </c>
      <c r="E283" s="28">
        <v>14.883</v>
      </c>
      <c r="F283" s="28">
        <v>98.974</v>
      </c>
    </row>
    <row r="284" spans="1:6" ht="12.75">
      <c r="A284" s="30" t="s">
        <v>133</v>
      </c>
      <c r="B284" s="30">
        <v>8</v>
      </c>
      <c r="C284" s="5">
        <v>1964</v>
      </c>
      <c r="D284" s="5">
        <v>4</v>
      </c>
      <c r="E284" s="28">
        <v>5.417</v>
      </c>
      <c r="F284" s="28">
        <v>59.242</v>
      </c>
    </row>
    <row r="285" spans="1:6" ht="12.75">
      <c r="A285" s="30" t="s">
        <v>133</v>
      </c>
      <c r="B285" s="30">
        <v>8</v>
      </c>
      <c r="C285" s="5">
        <v>1964</v>
      </c>
      <c r="D285" s="5">
        <v>5</v>
      </c>
      <c r="E285" s="28">
        <v>4.07</v>
      </c>
      <c r="F285" s="28">
        <v>29.929000000000002</v>
      </c>
    </row>
    <row r="286" spans="1:6" ht="12.75">
      <c r="A286" s="30" t="s">
        <v>133</v>
      </c>
      <c r="B286" s="30">
        <v>8</v>
      </c>
      <c r="C286" s="5">
        <v>1964</v>
      </c>
      <c r="D286" s="5">
        <v>6</v>
      </c>
      <c r="E286" s="28">
        <v>4.314</v>
      </c>
      <c r="F286" s="28">
        <v>38.502334000000005</v>
      </c>
    </row>
    <row r="287" spans="1:6" ht="12.75">
      <c r="A287" s="30" t="s">
        <v>133</v>
      </c>
      <c r="B287" s="30">
        <v>8</v>
      </c>
      <c r="C287" s="5">
        <v>1964</v>
      </c>
      <c r="D287" s="5">
        <v>7</v>
      </c>
      <c r="E287" s="28">
        <v>1.913</v>
      </c>
      <c r="F287" s="28">
        <v>12.197</v>
      </c>
    </row>
    <row r="288" spans="1:6" ht="12.75">
      <c r="A288" s="30" t="s">
        <v>133</v>
      </c>
      <c r="B288" s="30">
        <v>8</v>
      </c>
      <c r="C288" s="5">
        <v>1964</v>
      </c>
      <c r="D288" s="5">
        <v>8</v>
      </c>
      <c r="E288" s="28">
        <v>1.582</v>
      </c>
      <c r="F288" s="28">
        <v>10.020999999999999</v>
      </c>
    </row>
    <row r="289" spans="1:6" ht="12.75">
      <c r="A289" s="30" t="s">
        <v>133</v>
      </c>
      <c r="B289" s="30">
        <v>8</v>
      </c>
      <c r="C289" s="5">
        <v>1964</v>
      </c>
      <c r="D289" s="5">
        <v>9</v>
      </c>
      <c r="E289" s="28">
        <v>1.665</v>
      </c>
      <c r="F289" s="28">
        <v>10.89</v>
      </c>
    </row>
    <row r="290" spans="1:6" ht="12.75">
      <c r="A290" s="30" t="s">
        <v>133</v>
      </c>
      <c r="B290" s="30">
        <v>8</v>
      </c>
      <c r="C290" s="5">
        <v>1964</v>
      </c>
      <c r="D290" s="5">
        <v>10</v>
      </c>
      <c r="E290" s="28">
        <v>2.043</v>
      </c>
      <c r="F290" s="28">
        <v>20.921999999999997</v>
      </c>
    </row>
    <row r="291" spans="1:6" ht="12.75">
      <c r="A291" s="30" t="s">
        <v>133</v>
      </c>
      <c r="B291" s="30">
        <v>8</v>
      </c>
      <c r="C291" s="5">
        <v>1964</v>
      </c>
      <c r="D291" s="5">
        <v>11</v>
      </c>
      <c r="E291" s="28">
        <v>1.47</v>
      </c>
      <c r="F291" s="28">
        <v>13.385164000000001</v>
      </c>
    </row>
    <row r="292" spans="1:6" ht="12.75">
      <c r="A292" s="30" t="s">
        <v>133</v>
      </c>
      <c r="B292" s="30">
        <v>8</v>
      </c>
      <c r="C292" s="5">
        <v>1964</v>
      </c>
      <c r="D292" s="5">
        <v>12</v>
      </c>
      <c r="E292" s="28">
        <v>1.228</v>
      </c>
      <c r="F292" s="28">
        <v>19.503999999999998</v>
      </c>
    </row>
    <row r="293" spans="1:6" ht="12.75">
      <c r="A293" s="30" t="s">
        <v>133</v>
      </c>
      <c r="B293" s="30">
        <v>8</v>
      </c>
      <c r="C293" s="5">
        <v>1965</v>
      </c>
      <c r="D293" s="5">
        <v>1</v>
      </c>
      <c r="E293" s="28">
        <v>3.458</v>
      </c>
      <c r="F293" s="28">
        <v>39.436</v>
      </c>
    </row>
    <row r="294" spans="1:6" ht="12.75">
      <c r="A294" s="30" t="s">
        <v>133</v>
      </c>
      <c r="B294" s="30">
        <v>8</v>
      </c>
      <c r="C294" s="5">
        <v>1965</v>
      </c>
      <c r="D294" s="5">
        <v>2</v>
      </c>
      <c r="E294" s="28">
        <v>1.795</v>
      </c>
      <c r="F294" s="28">
        <v>28.747999999999998</v>
      </c>
    </row>
    <row r="295" spans="1:6" ht="12.75">
      <c r="A295" s="30" t="s">
        <v>133</v>
      </c>
      <c r="B295" s="30">
        <v>8</v>
      </c>
      <c r="C295" s="5">
        <v>1965</v>
      </c>
      <c r="D295" s="5">
        <v>3</v>
      </c>
      <c r="E295" s="28">
        <v>9.201</v>
      </c>
      <c r="F295" s="28">
        <v>82.93900000000001</v>
      </c>
    </row>
    <row r="296" spans="1:6" ht="12.75">
      <c r="A296" s="30" t="s">
        <v>133</v>
      </c>
      <c r="B296" s="30">
        <v>8</v>
      </c>
      <c r="C296" s="5">
        <v>1965</v>
      </c>
      <c r="D296" s="5">
        <v>4</v>
      </c>
      <c r="E296" s="28">
        <v>3.146</v>
      </c>
      <c r="F296" s="28">
        <v>54.068</v>
      </c>
    </row>
    <row r="297" spans="1:6" ht="12.75">
      <c r="A297" s="30" t="s">
        <v>133</v>
      </c>
      <c r="B297" s="30">
        <v>8</v>
      </c>
      <c r="C297" s="5">
        <v>1965</v>
      </c>
      <c r="D297" s="5">
        <v>5</v>
      </c>
      <c r="E297" s="28">
        <v>1.431</v>
      </c>
      <c r="F297" s="28">
        <v>26.547798000000004</v>
      </c>
    </row>
    <row r="298" spans="1:6" ht="12.75">
      <c r="A298" s="30" t="s">
        <v>133</v>
      </c>
      <c r="B298" s="30">
        <v>8</v>
      </c>
      <c r="C298" s="5">
        <v>1965</v>
      </c>
      <c r="D298" s="5">
        <v>6</v>
      </c>
      <c r="E298" s="28">
        <v>1.022</v>
      </c>
      <c r="F298" s="28">
        <v>11.334000000000001</v>
      </c>
    </row>
    <row r="299" spans="1:6" ht="12.75">
      <c r="A299" s="30" t="s">
        <v>133</v>
      </c>
      <c r="B299" s="30">
        <v>8</v>
      </c>
      <c r="C299" s="5">
        <v>1965</v>
      </c>
      <c r="D299" s="5">
        <v>7</v>
      </c>
      <c r="E299" s="28">
        <v>0.793</v>
      </c>
      <c r="F299" s="28">
        <v>7.492538000000001</v>
      </c>
    </row>
    <row r="300" spans="1:6" ht="12.75">
      <c r="A300" s="30" t="s">
        <v>133</v>
      </c>
      <c r="B300" s="30">
        <v>8</v>
      </c>
      <c r="C300" s="5">
        <v>1965</v>
      </c>
      <c r="D300" s="5">
        <v>8</v>
      </c>
      <c r="E300" s="28">
        <v>0.632</v>
      </c>
      <c r="F300" s="28">
        <v>6.797486999999999</v>
      </c>
    </row>
    <row r="301" spans="1:6" ht="12.75">
      <c r="A301" s="30" t="s">
        <v>133</v>
      </c>
      <c r="B301" s="30">
        <v>8</v>
      </c>
      <c r="C301" s="5">
        <v>1965</v>
      </c>
      <c r="D301" s="5">
        <v>9</v>
      </c>
      <c r="E301" s="28">
        <v>2.233</v>
      </c>
      <c r="F301" s="28">
        <v>15.18</v>
      </c>
    </row>
    <row r="302" spans="1:6" ht="12.75">
      <c r="A302" s="30" t="s">
        <v>133</v>
      </c>
      <c r="B302" s="30">
        <v>8</v>
      </c>
      <c r="C302" s="5">
        <v>1965</v>
      </c>
      <c r="D302" s="5">
        <v>10</v>
      </c>
      <c r="E302" s="28">
        <v>2.18</v>
      </c>
      <c r="F302" s="28">
        <v>22.017</v>
      </c>
    </row>
    <row r="303" spans="1:6" ht="12.75">
      <c r="A303" s="30" t="s">
        <v>133</v>
      </c>
      <c r="B303" s="30">
        <v>8</v>
      </c>
      <c r="C303" s="5">
        <v>1965</v>
      </c>
      <c r="D303" s="5">
        <v>11</v>
      </c>
      <c r="E303" s="28">
        <v>5.854</v>
      </c>
      <c r="F303" s="28">
        <v>59.759829</v>
      </c>
    </row>
    <row r="304" spans="1:6" ht="12.75">
      <c r="A304" s="30" t="s">
        <v>133</v>
      </c>
      <c r="B304" s="30">
        <v>8</v>
      </c>
      <c r="C304" s="5">
        <v>1965</v>
      </c>
      <c r="D304" s="5">
        <v>12</v>
      </c>
      <c r="E304" s="28">
        <v>5.5</v>
      </c>
      <c r="F304" s="28">
        <v>58.678999999999995</v>
      </c>
    </row>
    <row r="305" spans="1:6" ht="12.75">
      <c r="A305" s="30" t="s">
        <v>133</v>
      </c>
      <c r="B305" s="30">
        <v>8</v>
      </c>
      <c r="C305" s="5">
        <v>1966</v>
      </c>
      <c r="D305" s="5">
        <v>1</v>
      </c>
      <c r="E305" s="28">
        <v>9.776</v>
      </c>
      <c r="F305" s="28">
        <v>65.120991</v>
      </c>
    </row>
    <row r="306" spans="1:6" ht="12.75">
      <c r="A306" s="30" t="s">
        <v>133</v>
      </c>
      <c r="B306" s="30">
        <v>8</v>
      </c>
      <c r="C306" s="5">
        <v>1966</v>
      </c>
      <c r="D306" s="5">
        <v>2</v>
      </c>
      <c r="E306" s="28">
        <v>22.856</v>
      </c>
      <c r="F306" s="28">
        <v>145.966165</v>
      </c>
    </row>
    <row r="307" spans="1:6" ht="12.75">
      <c r="A307" s="30" t="s">
        <v>133</v>
      </c>
      <c r="B307" s="30">
        <v>8</v>
      </c>
      <c r="C307" s="5">
        <v>1966</v>
      </c>
      <c r="D307" s="5">
        <v>3</v>
      </c>
      <c r="E307" s="28">
        <v>4.002</v>
      </c>
      <c r="F307" s="28">
        <v>45.547000000000004</v>
      </c>
    </row>
    <row r="308" spans="1:6" ht="12.75">
      <c r="A308" s="30" t="s">
        <v>133</v>
      </c>
      <c r="B308" s="30">
        <v>8</v>
      </c>
      <c r="C308" s="5">
        <v>1966</v>
      </c>
      <c r="D308" s="5">
        <v>4</v>
      </c>
      <c r="E308" s="28">
        <v>6.73</v>
      </c>
      <c r="F308" s="28">
        <v>66.775</v>
      </c>
    </row>
    <row r="309" spans="1:6" ht="12.75">
      <c r="A309" s="30" t="s">
        <v>133</v>
      </c>
      <c r="B309" s="30">
        <v>8</v>
      </c>
      <c r="C309" s="5">
        <v>1966</v>
      </c>
      <c r="D309" s="5">
        <v>5</v>
      </c>
      <c r="E309" s="28">
        <v>2.878</v>
      </c>
      <c r="F309" s="28">
        <v>22.745</v>
      </c>
    </row>
    <row r="310" spans="1:6" ht="12.75">
      <c r="A310" s="30" t="s">
        <v>133</v>
      </c>
      <c r="B310" s="30">
        <v>8</v>
      </c>
      <c r="C310" s="5">
        <v>1966</v>
      </c>
      <c r="D310" s="5">
        <v>6</v>
      </c>
      <c r="E310" s="28">
        <v>2.749</v>
      </c>
      <c r="F310" s="28">
        <v>28.207912999999998</v>
      </c>
    </row>
    <row r="311" spans="1:6" ht="12.75">
      <c r="A311" s="30" t="s">
        <v>133</v>
      </c>
      <c r="B311" s="30">
        <v>8</v>
      </c>
      <c r="C311" s="5">
        <v>1966</v>
      </c>
      <c r="D311" s="5">
        <v>7</v>
      </c>
      <c r="E311" s="28">
        <v>1.839</v>
      </c>
      <c r="F311" s="28">
        <v>9.47</v>
      </c>
    </row>
    <row r="312" spans="1:6" ht="12.75">
      <c r="A312" s="30" t="s">
        <v>133</v>
      </c>
      <c r="B312" s="30">
        <v>8</v>
      </c>
      <c r="C312" s="5">
        <v>1966</v>
      </c>
      <c r="D312" s="5">
        <v>8</v>
      </c>
      <c r="E312" s="28">
        <v>1.46</v>
      </c>
      <c r="F312" s="28">
        <v>7.486999999999999</v>
      </c>
    </row>
    <row r="313" spans="1:6" ht="12.75">
      <c r="A313" s="30" t="s">
        <v>133</v>
      </c>
      <c r="B313" s="30">
        <v>8</v>
      </c>
      <c r="C313" s="5">
        <v>1966</v>
      </c>
      <c r="D313" s="5">
        <v>9</v>
      </c>
      <c r="E313" s="28">
        <v>1.199</v>
      </c>
      <c r="F313" s="28">
        <v>6.195657000000001</v>
      </c>
    </row>
    <row r="314" spans="1:6" ht="12.75">
      <c r="A314" s="30" t="s">
        <v>133</v>
      </c>
      <c r="B314" s="30">
        <v>8</v>
      </c>
      <c r="C314" s="5">
        <v>1966</v>
      </c>
      <c r="D314" s="5">
        <v>10</v>
      </c>
      <c r="E314" s="28">
        <v>10.719</v>
      </c>
      <c r="F314" s="28">
        <v>59.91100000000001</v>
      </c>
    </row>
    <row r="315" spans="1:6" ht="12.75">
      <c r="A315" s="30" t="s">
        <v>133</v>
      </c>
      <c r="B315" s="30">
        <v>8</v>
      </c>
      <c r="C315" s="5">
        <v>1966</v>
      </c>
      <c r="D315" s="5">
        <v>11</v>
      </c>
      <c r="E315" s="28">
        <v>5.059</v>
      </c>
      <c r="F315" s="28">
        <v>52.980939000000006</v>
      </c>
    </row>
    <row r="316" spans="1:6" ht="12.75">
      <c r="A316" s="30" t="s">
        <v>133</v>
      </c>
      <c r="B316" s="30">
        <v>8</v>
      </c>
      <c r="C316" s="5">
        <v>1966</v>
      </c>
      <c r="D316" s="5">
        <v>12</v>
      </c>
      <c r="E316" s="28">
        <v>1.742</v>
      </c>
      <c r="F316" s="28">
        <v>43.949075</v>
      </c>
    </row>
    <row r="317" spans="1:6" ht="12.75">
      <c r="A317" s="30" t="s">
        <v>133</v>
      </c>
      <c r="B317" s="30">
        <v>8</v>
      </c>
      <c r="C317" s="5">
        <v>1967</v>
      </c>
      <c r="D317" s="5">
        <v>1</v>
      </c>
      <c r="E317" s="28">
        <v>2.822</v>
      </c>
      <c r="F317" s="28">
        <v>30.136736999999997</v>
      </c>
    </row>
    <row r="318" spans="1:6" ht="12.75">
      <c r="A318" s="30" t="s">
        <v>133</v>
      </c>
      <c r="B318" s="30">
        <v>8</v>
      </c>
      <c r="C318" s="5">
        <v>1967</v>
      </c>
      <c r="D318" s="5">
        <v>2</v>
      </c>
      <c r="E318" s="28">
        <v>4.565</v>
      </c>
      <c r="F318" s="28">
        <v>34.074</v>
      </c>
    </row>
    <row r="319" spans="1:6" ht="12.75">
      <c r="A319" s="30" t="s">
        <v>133</v>
      </c>
      <c r="B319" s="30">
        <v>8</v>
      </c>
      <c r="C319" s="5">
        <v>1967</v>
      </c>
      <c r="D319" s="5">
        <v>3</v>
      </c>
      <c r="E319" s="28">
        <v>3.697</v>
      </c>
      <c r="F319" s="28">
        <v>53.623000000000005</v>
      </c>
    </row>
    <row r="320" spans="1:6" ht="12.75">
      <c r="A320" s="30" t="s">
        <v>133</v>
      </c>
      <c r="B320" s="30">
        <v>8</v>
      </c>
      <c r="C320" s="5">
        <v>1967</v>
      </c>
      <c r="D320" s="5">
        <v>4</v>
      </c>
      <c r="E320" s="28">
        <v>1.536</v>
      </c>
      <c r="F320" s="28">
        <v>23.334094000000004</v>
      </c>
    </row>
    <row r="321" spans="1:6" ht="12.75">
      <c r="A321" s="30" t="s">
        <v>133</v>
      </c>
      <c r="B321" s="30">
        <v>8</v>
      </c>
      <c r="C321" s="5">
        <v>1967</v>
      </c>
      <c r="D321" s="5">
        <v>5</v>
      </c>
      <c r="E321" s="28">
        <v>7.782</v>
      </c>
      <c r="F321" s="28">
        <v>57.650999999999996</v>
      </c>
    </row>
    <row r="322" spans="1:6" ht="12.75">
      <c r="A322" s="30" t="s">
        <v>133</v>
      </c>
      <c r="B322" s="30">
        <v>8</v>
      </c>
      <c r="C322" s="5">
        <v>1967</v>
      </c>
      <c r="D322" s="5">
        <v>6</v>
      </c>
      <c r="E322" s="28">
        <v>1.409</v>
      </c>
      <c r="F322" s="28">
        <v>14.055</v>
      </c>
    </row>
    <row r="323" spans="1:6" ht="12.75">
      <c r="A323" s="30" t="s">
        <v>133</v>
      </c>
      <c r="B323" s="30">
        <v>8</v>
      </c>
      <c r="C323" s="5">
        <v>1967</v>
      </c>
      <c r="D323" s="5">
        <v>7</v>
      </c>
      <c r="E323" s="28">
        <v>1.085</v>
      </c>
      <c r="F323" s="28">
        <v>10.265</v>
      </c>
    </row>
    <row r="324" spans="1:6" ht="12.75">
      <c r="A324" s="30" t="s">
        <v>133</v>
      </c>
      <c r="B324" s="30">
        <v>8</v>
      </c>
      <c r="C324" s="5">
        <v>1967</v>
      </c>
      <c r="D324" s="5">
        <v>8</v>
      </c>
      <c r="E324" s="28">
        <v>0.881</v>
      </c>
      <c r="F324" s="28">
        <v>7.111</v>
      </c>
    </row>
    <row r="325" spans="1:6" ht="12.75">
      <c r="A325" s="30" t="s">
        <v>133</v>
      </c>
      <c r="B325" s="30">
        <v>8</v>
      </c>
      <c r="C325" s="5">
        <v>1967</v>
      </c>
      <c r="D325" s="5">
        <v>9</v>
      </c>
      <c r="E325" s="28">
        <v>0.771</v>
      </c>
      <c r="F325" s="28">
        <v>6.196585</v>
      </c>
    </row>
    <row r="326" spans="1:6" ht="12.75">
      <c r="A326" s="30" t="s">
        <v>133</v>
      </c>
      <c r="B326" s="30">
        <v>8</v>
      </c>
      <c r="C326" s="5">
        <v>1967</v>
      </c>
      <c r="D326" s="5">
        <v>10</v>
      </c>
      <c r="E326" s="28">
        <v>0.678</v>
      </c>
      <c r="F326" s="28">
        <v>6.348</v>
      </c>
    </row>
    <row r="327" spans="1:6" ht="12.75">
      <c r="A327" s="30" t="s">
        <v>133</v>
      </c>
      <c r="B327" s="30">
        <v>8</v>
      </c>
      <c r="C327" s="5">
        <v>1967</v>
      </c>
      <c r="D327" s="5">
        <v>11</v>
      </c>
      <c r="E327" s="28">
        <v>4.085</v>
      </c>
      <c r="F327" s="28">
        <v>25.69</v>
      </c>
    </row>
    <row r="328" spans="1:6" ht="12.75">
      <c r="A328" s="30" t="s">
        <v>133</v>
      </c>
      <c r="B328" s="30">
        <v>8</v>
      </c>
      <c r="C328" s="5">
        <v>1967</v>
      </c>
      <c r="D328" s="5">
        <v>12</v>
      </c>
      <c r="E328" s="28">
        <v>3.393</v>
      </c>
      <c r="F328" s="28">
        <v>34.598</v>
      </c>
    </row>
    <row r="329" spans="1:6" ht="12.75">
      <c r="A329" s="30" t="s">
        <v>133</v>
      </c>
      <c r="B329" s="30">
        <v>8</v>
      </c>
      <c r="C329" s="5">
        <v>1968</v>
      </c>
      <c r="D329" s="5">
        <v>1</v>
      </c>
      <c r="E329" s="28">
        <v>2.003</v>
      </c>
      <c r="F329" s="28">
        <v>39.31100000000001</v>
      </c>
    </row>
    <row r="330" spans="1:6" ht="12.75">
      <c r="A330" s="30" t="s">
        <v>133</v>
      </c>
      <c r="B330" s="30">
        <v>8</v>
      </c>
      <c r="C330" s="5">
        <v>1968</v>
      </c>
      <c r="D330" s="5">
        <v>2</v>
      </c>
      <c r="E330" s="28">
        <v>10.555</v>
      </c>
      <c r="F330" s="28">
        <v>56.349</v>
      </c>
    </row>
    <row r="331" spans="1:6" ht="12.75">
      <c r="A331" s="30" t="s">
        <v>133</v>
      </c>
      <c r="B331" s="30">
        <v>8</v>
      </c>
      <c r="C331" s="5">
        <v>1968</v>
      </c>
      <c r="D331" s="5">
        <v>3</v>
      </c>
      <c r="E331" s="28">
        <v>2.755</v>
      </c>
      <c r="F331" s="28">
        <v>35.718999999999994</v>
      </c>
    </row>
    <row r="332" spans="1:6" ht="12.75">
      <c r="A332" s="30" t="s">
        <v>133</v>
      </c>
      <c r="B332" s="30">
        <v>8</v>
      </c>
      <c r="C332" s="5">
        <v>1968</v>
      </c>
      <c r="D332" s="5">
        <v>4</v>
      </c>
      <c r="E332" s="28">
        <v>13.109</v>
      </c>
      <c r="F332" s="28">
        <v>84.21399999999998</v>
      </c>
    </row>
    <row r="333" spans="1:6" ht="12.75">
      <c r="A333" s="30" t="s">
        <v>133</v>
      </c>
      <c r="B333" s="30">
        <v>8</v>
      </c>
      <c r="C333" s="5">
        <v>1968</v>
      </c>
      <c r="D333" s="5">
        <v>5</v>
      </c>
      <c r="E333" s="28">
        <v>4.753</v>
      </c>
      <c r="F333" s="28">
        <v>46.492999999999995</v>
      </c>
    </row>
    <row r="334" spans="1:6" ht="12.75">
      <c r="A334" s="30" t="s">
        <v>133</v>
      </c>
      <c r="B334" s="30">
        <v>8</v>
      </c>
      <c r="C334" s="5">
        <v>1968</v>
      </c>
      <c r="D334" s="5">
        <v>6</v>
      </c>
      <c r="E334" s="28">
        <v>1.786</v>
      </c>
      <c r="F334" s="28">
        <v>23.805</v>
      </c>
    </row>
    <row r="335" spans="1:6" ht="12.75">
      <c r="A335" s="30" t="s">
        <v>133</v>
      </c>
      <c r="B335" s="30">
        <v>8</v>
      </c>
      <c r="C335" s="5">
        <v>1968</v>
      </c>
      <c r="D335" s="5">
        <v>7</v>
      </c>
      <c r="E335" s="28">
        <v>1.393</v>
      </c>
      <c r="F335" s="28">
        <v>27.775</v>
      </c>
    </row>
    <row r="336" spans="1:6" ht="12.75">
      <c r="A336" s="30" t="s">
        <v>133</v>
      </c>
      <c r="B336" s="30">
        <v>8</v>
      </c>
      <c r="C336" s="5">
        <v>1968</v>
      </c>
      <c r="D336" s="5">
        <v>8</v>
      </c>
      <c r="E336" s="28">
        <v>1.141</v>
      </c>
      <c r="F336" s="28">
        <v>30.449</v>
      </c>
    </row>
    <row r="337" spans="1:6" ht="12.75">
      <c r="A337" s="30" t="s">
        <v>133</v>
      </c>
      <c r="B337" s="30">
        <v>8</v>
      </c>
      <c r="C337" s="5">
        <v>1968</v>
      </c>
      <c r="D337" s="5">
        <v>9</v>
      </c>
      <c r="E337" s="28">
        <v>1.013</v>
      </c>
      <c r="F337" s="28">
        <v>29.438672</v>
      </c>
    </row>
    <row r="338" spans="1:6" ht="12.75">
      <c r="A338" s="30" t="s">
        <v>133</v>
      </c>
      <c r="B338" s="30">
        <v>8</v>
      </c>
      <c r="C338" s="5">
        <v>1968</v>
      </c>
      <c r="D338" s="5">
        <v>10</v>
      </c>
      <c r="E338" s="28">
        <v>3.746</v>
      </c>
      <c r="F338" s="28">
        <v>15.374</v>
      </c>
    </row>
    <row r="339" spans="1:6" ht="12.75">
      <c r="A339" s="30" t="s">
        <v>133</v>
      </c>
      <c r="B339" s="30">
        <v>8</v>
      </c>
      <c r="C339" s="5">
        <v>1968</v>
      </c>
      <c r="D339" s="5">
        <v>11</v>
      </c>
      <c r="E339" s="28">
        <v>5.006</v>
      </c>
      <c r="F339" s="28">
        <v>27.627571999999997</v>
      </c>
    </row>
    <row r="340" spans="1:6" ht="12.75">
      <c r="A340" s="30" t="s">
        <v>133</v>
      </c>
      <c r="B340" s="30">
        <v>8</v>
      </c>
      <c r="C340" s="5">
        <v>1968</v>
      </c>
      <c r="D340" s="5">
        <v>12</v>
      </c>
      <c r="E340" s="28">
        <v>3.524</v>
      </c>
      <c r="F340" s="28">
        <v>20.391000000000002</v>
      </c>
    </row>
    <row r="341" spans="1:6" ht="12.75">
      <c r="A341" s="30" t="s">
        <v>133</v>
      </c>
      <c r="B341" s="30">
        <v>8</v>
      </c>
      <c r="C341" s="5">
        <v>1969</v>
      </c>
      <c r="D341" s="5">
        <v>1</v>
      </c>
      <c r="E341" s="28">
        <v>8.854</v>
      </c>
      <c r="F341" s="28">
        <v>39.532</v>
      </c>
    </row>
    <row r="342" spans="1:6" ht="12.75">
      <c r="A342" s="30" t="s">
        <v>133</v>
      </c>
      <c r="B342" s="30">
        <v>8</v>
      </c>
      <c r="C342" s="5">
        <v>1969</v>
      </c>
      <c r="D342" s="5">
        <v>2</v>
      </c>
      <c r="E342" s="28">
        <v>5.79</v>
      </c>
      <c r="F342" s="28">
        <v>29.742304999999995</v>
      </c>
    </row>
    <row r="343" spans="1:6" ht="12.75">
      <c r="A343" s="30" t="s">
        <v>133</v>
      </c>
      <c r="B343" s="30">
        <v>8</v>
      </c>
      <c r="C343" s="5">
        <v>1969</v>
      </c>
      <c r="D343" s="5">
        <v>3</v>
      </c>
      <c r="E343" s="28">
        <v>16.899</v>
      </c>
      <c r="F343" s="28">
        <v>72.584</v>
      </c>
    </row>
    <row r="344" spans="1:6" ht="12.75">
      <c r="A344" s="30" t="s">
        <v>133</v>
      </c>
      <c r="B344" s="30">
        <v>8</v>
      </c>
      <c r="C344" s="5">
        <v>1969</v>
      </c>
      <c r="D344" s="5">
        <v>4</v>
      </c>
      <c r="E344" s="28">
        <v>4.359</v>
      </c>
      <c r="F344" s="28">
        <v>41.734812</v>
      </c>
    </row>
    <row r="345" spans="1:6" ht="12.75">
      <c r="A345" s="30" t="s">
        <v>133</v>
      </c>
      <c r="B345" s="30">
        <v>8</v>
      </c>
      <c r="C345" s="5">
        <v>1969</v>
      </c>
      <c r="D345" s="5">
        <v>5</v>
      </c>
      <c r="E345" s="28">
        <v>10.114</v>
      </c>
      <c r="F345" s="28">
        <v>50.362</v>
      </c>
    </row>
    <row r="346" spans="1:6" ht="12.75">
      <c r="A346" s="30" t="s">
        <v>133</v>
      </c>
      <c r="B346" s="30">
        <v>8</v>
      </c>
      <c r="C346" s="5">
        <v>1969</v>
      </c>
      <c r="D346" s="5">
        <v>6</v>
      </c>
      <c r="E346" s="28">
        <v>3.736</v>
      </c>
      <c r="F346" s="28">
        <v>27.568</v>
      </c>
    </row>
    <row r="347" spans="1:6" ht="12.75">
      <c r="A347" s="30" t="s">
        <v>133</v>
      </c>
      <c r="B347" s="30">
        <v>8</v>
      </c>
      <c r="C347" s="5">
        <v>1969</v>
      </c>
      <c r="D347" s="5">
        <v>7</v>
      </c>
      <c r="E347" s="28">
        <v>1.912</v>
      </c>
      <c r="F347" s="28">
        <v>25.699</v>
      </c>
    </row>
    <row r="348" spans="1:6" ht="12.75">
      <c r="A348" s="30" t="s">
        <v>133</v>
      </c>
      <c r="B348" s="30">
        <v>8</v>
      </c>
      <c r="C348" s="5">
        <v>1969</v>
      </c>
      <c r="D348" s="5">
        <v>8</v>
      </c>
      <c r="E348" s="28">
        <v>1.49</v>
      </c>
      <c r="F348" s="28">
        <v>28.611499000000002</v>
      </c>
    </row>
    <row r="349" spans="1:6" ht="12.75">
      <c r="A349" s="30" t="s">
        <v>133</v>
      </c>
      <c r="B349" s="30">
        <v>8</v>
      </c>
      <c r="C349" s="5">
        <v>1969</v>
      </c>
      <c r="D349" s="5">
        <v>9</v>
      </c>
      <c r="E349" s="28">
        <v>3.498</v>
      </c>
      <c r="F349" s="28">
        <v>25.382457000000002</v>
      </c>
    </row>
    <row r="350" spans="1:6" ht="12.75">
      <c r="A350" s="30" t="s">
        <v>133</v>
      </c>
      <c r="B350" s="30">
        <v>8</v>
      </c>
      <c r="C350" s="5">
        <v>1969</v>
      </c>
      <c r="D350" s="5">
        <v>10</v>
      </c>
      <c r="E350" s="28">
        <v>1.402</v>
      </c>
      <c r="F350" s="28">
        <v>11.229745999999999</v>
      </c>
    </row>
    <row r="351" spans="1:6" ht="12.75">
      <c r="A351" s="30" t="s">
        <v>133</v>
      </c>
      <c r="B351" s="30">
        <v>8</v>
      </c>
      <c r="C351" s="5">
        <v>1969</v>
      </c>
      <c r="D351" s="5">
        <v>11</v>
      </c>
      <c r="E351" s="28">
        <v>3.436</v>
      </c>
      <c r="F351" s="28">
        <v>21.130076</v>
      </c>
    </row>
    <row r="352" spans="1:6" ht="12.75">
      <c r="A352" s="30" t="s">
        <v>133</v>
      </c>
      <c r="B352" s="30">
        <v>8</v>
      </c>
      <c r="C352" s="5">
        <v>1969</v>
      </c>
      <c r="D352" s="5">
        <v>12</v>
      </c>
      <c r="E352" s="28">
        <v>2.714</v>
      </c>
      <c r="F352" s="28">
        <v>39.632076</v>
      </c>
    </row>
    <row r="353" spans="1:6" ht="12.75">
      <c r="A353" s="30" t="s">
        <v>133</v>
      </c>
      <c r="B353" s="30">
        <v>8</v>
      </c>
      <c r="C353" s="5">
        <v>1970</v>
      </c>
      <c r="D353" s="5">
        <v>1</v>
      </c>
      <c r="E353" s="28">
        <v>24.174</v>
      </c>
      <c r="F353" s="28">
        <v>105.63300000000001</v>
      </c>
    </row>
    <row r="354" spans="1:6" ht="12.75">
      <c r="A354" s="30" t="s">
        <v>133</v>
      </c>
      <c r="B354" s="30">
        <v>8</v>
      </c>
      <c r="C354" s="5">
        <v>1970</v>
      </c>
      <c r="D354" s="5">
        <v>2</v>
      </c>
      <c r="E354" s="28">
        <v>4.719</v>
      </c>
      <c r="F354" s="28">
        <v>33.412090000000006</v>
      </c>
    </row>
    <row r="355" spans="1:6" ht="12.75">
      <c r="A355" s="30" t="s">
        <v>133</v>
      </c>
      <c r="B355" s="30">
        <v>8</v>
      </c>
      <c r="C355" s="5">
        <v>1970</v>
      </c>
      <c r="D355" s="5">
        <v>3</v>
      </c>
      <c r="E355" s="28">
        <v>2.77</v>
      </c>
      <c r="F355" s="28">
        <v>34.064</v>
      </c>
    </row>
    <row r="356" spans="1:6" ht="12.75">
      <c r="A356" s="30" t="s">
        <v>133</v>
      </c>
      <c r="B356" s="30">
        <v>8</v>
      </c>
      <c r="C356" s="5">
        <v>1970</v>
      </c>
      <c r="D356" s="5">
        <v>4</v>
      </c>
      <c r="E356" s="28">
        <v>2.921</v>
      </c>
      <c r="F356" s="28">
        <v>47.698</v>
      </c>
    </row>
    <row r="357" spans="1:6" ht="12.75">
      <c r="A357" s="30" t="s">
        <v>133</v>
      </c>
      <c r="B357" s="30">
        <v>8</v>
      </c>
      <c r="C357" s="5">
        <v>1970</v>
      </c>
      <c r="D357" s="5">
        <v>5</v>
      </c>
      <c r="E357" s="28">
        <v>5.496</v>
      </c>
      <c r="F357" s="28">
        <v>80.38900000000001</v>
      </c>
    </row>
    <row r="358" spans="1:6" ht="12.75">
      <c r="A358" s="30" t="s">
        <v>133</v>
      </c>
      <c r="B358" s="30">
        <v>8</v>
      </c>
      <c r="C358" s="5">
        <v>1970</v>
      </c>
      <c r="D358" s="5">
        <v>6</v>
      </c>
      <c r="E358" s="28">
        <v>2.075</v>
      </c>
      <c r="F358" s="28">
        <v>23.871247999999998</v>
      </c>
    </row>
    <row r="359" spans="1:6" ht="12.75">
      <c r="A359" s="30" t="s">
        <v>133</v>
      </c>
      <c r="B359" s="30">
        <v>8</v>
      </c>
      <c r="C359" s="5">
        <v>1970</v>
      </c>
      <c r="D359" s="5">
        <v>7</v>
      </c>
      <c r="E359" s="28">
        <v>1.386</v>
      </c>
      <c r="F359" s="28">
        <v>12.174</v>
      </c>
    </row>
    <row r="360" spans="1:6" ht="12.75">
      <c r="A360" s="30" t="s">
        <v>133</v>
      </c>
      <c r="B360" s="30">
        <v>8</v>
      </c>
      <c r="C360" s="5">
        <v>1970</v>
      </c>
      <c r="D360" s="5">
        <v>8</v>
      </c>
      <c r="E360" s="28">
        <v>1.152</v>
      </c>
      <c r="F360" s="28">
        <v>11.507</v>
      </c>
    </row>
    <row r="361" spans="1:6" ht="12.75">
      <c r="A361" s="30" t="s">
        <v>133</v>
      </c>
      <c r="B361" s="30">
        <v>8</v>
      </c>
      <c r="C361" s="5">
        <v>1970</v>
      </c>
      <c r="D361" s="5">
        <v>9</v>
      </c>
      <c r="E361" s="28">
        <v>0.894</v>
      </c>
      <c r="F361" s="28">
        <v>10.593</v>
      </c>
    </row>
    <row r="362" spans="1:6" ht="12.75">
      <c r="A362" s="30" t="s">
        <v>133</v>
      </c>
      <c r="B362" s="30">
        <v>8</v>
      </c>
      <c r="C362" s="5">
        <v>1970</v>
      </c>
      <c r="D362" s="5">
        <v>10</v>
      </c>
      <c r="E362" s="28">
        <v>0.711</v>
      </c>
      <c r="F362" s="28">
        <v>7.2954550000000005</v>
      </c>
    </row>
    <row r="363" spans="1:6" ht="12.75">
      <c r="A363" s="30" t="s">
        <v>133</v>
      </c>
      <c r="B363" s="30">
        <v>8</v>
      </c>
      <c r="C363" s="5">
        <v>1970</v>
      </c>
      <c r="D363" s="5">
        <v>11</v>
      </c>
      <c r="E363" s="28">
        <v>4.362</v>
      </c>
      <c r="F363" s="28">
        <v>32.724</v>
      </c>
    </row>
    <row r="364" spans="1:6" ht="12.75">
      <c r="A364" s="30" t="s">
        <v>133</v>
      </c>
      <c r="B364" s="30">
        <v>8</v>
      </c>
      <c r="C364" s="5">
        <v>1970</v>
      </c>
      <c r="D364" s="5">
        <v>12</v>
      </c>
      <c r="E364" s="28">
        <v>0.871</v>
      </c>
      <c r="F364" s="28">
        <v>15.759337000000002</v>
      </c>
    </row>
    <row r="365" spans="1:6" ht="12.75">
      <c r="A365" s="30" t="s">
        <v>133</v>
      </c>
      <c r="B365" s="30">
        <v>8</v>
      </c>
      <c r="C365" s="5">
        <v>1971</v>
      </c>
      <c r="D365" s="5">
        <v>1</v>
      </c>
      <c r="E365" s="28">
        <v>2.126</v>
      </c>
      <c r="F365" s="28">
        <v>16.945</v>
      </c>
    </row>
    <row r="366" spans="1:6" ht="12.75">
      <c r="A366" s="30" t="s">
        <v>133</v>
      </c>
      <c r="B366" s="30">
        <v>8</v>
      </c>
      <c r="C366" s="5">
        <v>1971</v>
      </c>
      <c r="D366" s="5">
        <v>2</v>
      </c>
      <c r="E366" s="28">
        <v>2.79</v>
      </c>
      <c r="F366" s="28">
        <v>25.161</v>
      </c>
    </row>
    <row r="367" spans="1:6" ht="12.75">
      <c r="A367" s="30" t="s">
        <v>133</v>
      </c>
      <c r="B367" s="30">
        <v>8</v>
      </c>
      <c r="C367" s="5">
        <v>1971</v>
      </c>
      <c r="D367" s="5">
        <v>3</v>
      </c>
      <c r="E367" s="28">
        <v>5.084</v>
      </c>
      <c r="F367" s="28">
        <v>32.803</v>
      </c>
    </row>
    <row r="368" spans="1:6" ht="12.75">
      <c r="A368" s="30" t="s">
        <v>133</v>
      </c>
      <c r="B368" s="30">
        <v>8</v>
      </c>
      <c r="C368" s="5">
        <v>1971</v>
      </c>
      <c r="D368" s="5">
        <v>4</v>
      </c>
      <c r="E368" s="28">
        <v>12.254</v>
      </c>
      <c r="F368" s="28">
        <v>91.91411300000001</v>
      </c>
    </row>
    <row r="369" spans="1:6" ht="12.75">
      <c r="A369" s="30" t="s">
        <v>133</v>
      </c>
      <c r="B369" s="30">
        <v>8</v>
      </c>
      <c r="C369" s="5">
        <v>1971</v>
      </c>
      <c r="D369" s="5">
        <v>5</v>
      </c>
      <c r="E369" s="28">
        <v>13.452</v>
      </c>
      <c r="F369" s="28">
        <v>84.32519099999999</v>
      </c>
    </row>
    <row r="370" spans="1:6" ht="12.75">
      <c r="A370" s="30" t="s">
        <v>133</v>
      </c>
      <c r="B370" s="30">
        <v>8</v>
      </c>
      <c r="C370" s="5">
        <v>1971</v>
      </c>
      <c r="D370" s="5">
        <v>6</v>
      </c>
      <c r="E370" s="28">
        <v>5.091</v>
      </c>
      <c r="F370" s="28">
        <v>41.764872999999994</v>
      </c>
    </row>
    <row r="371" spans="1:6" ht="12.75">
      <c r="A371" s="30" t="s">
        <v>133</v>
      </c>
      <c r="B371" s="30">
        <v>8</v>
      </c>
      <c r="C371" s="5">
        <v>1971</v>
      </c>
      <c r="D371" s="5">
        <v>7</v>
      </c>
      <c r="E371" s="28">
        <v>3.735</v>
      </c>
      <c r="F371" s="28">
        <v>20.090039</v>
      </c>
    </row>
    <row r="372" spans="1:6" ht="12.75">
      <c r="A372" s="30" t="s">
        <v>133</v>
      </c>
      <c r="B372" s="30">
        <v>8</v>
      </c>
      <c r="C372" s="5">
        <v>1971</v>
      </c>
      <c r="D372" s="5">
        <v>8</v>
      </c>
      <c r="E372" s="28">
        <v>1.686</v>
      </c>
      <c r="F372" s="28">
        <v>10.535</v>
      </c>
    </row>
    <row r="373" spans="1:6" ht="12.75">
      <c r="A373" s="30" t="s">
        <v>133</v>
      </c>
      <c r="B373" s="30">
        <v>8</v>
      </c>
      <c r="C373" s="5">
        <v>1971</v>
      </c>
      <c r="D373" s="5">
        <v>9</v>
      </c>
      <c r="E373" s="28">
        <v>1.33</v>
      </c>
      <c r="F373" s="28">
        <v>8.474</v>
      </c>
    </row>
    <row r="374" spans="1:6" ht="12.75">
      <c r="A374" s="30" t="s">
        <v>133</v>
      </c>
      <c r="B374" s="30">
        <v>8</v>
      </c>
      <c r="C374" s="5">
        <v>1971</v>
      </c>
      <c r="D374" s="5">
        <v>10</v>
      </c>
      <c r="E374" s="28">
        <v>1.23</v>
      </c>
      <c r="F374" s="28">
        <v>8.218</v>
      </c>
    </row>
    <row r="375" spans="1:6" ht="12.75">
      <c r="A375" s="30" t="s">
        <v>133</v>
      </c>
      <c r="B375" s="30">
        <v>8</v>
      </c>
      <c r="C375" s="5">
        <v>1971</v>
      </c>
      <c r="D375" s="5">
        <v>11</v>
      </c>
      <c r="E375" s="28">
        <v>3.281</v>
      </c>
      <c r="F375" s="28">
        <v>17.084</v>
      </c>
    </row>
    <row r="376" spans="1:6" ht="12.75">
      <c r="A376" s="30" t="s">
        <v>133</v>
      </c>
      <c r="B376" s="30">
        <v>8</v>
      </c>
      <c r="C376" s="5">
        <v>1971</v>
      </c>
      <c r="D376" s="5">
        <v>12</v>
      </c>
      <c r="E376" s="28">
        <v>1.996</v>
      </c>
      <c r="F376" s="28">
        <v>21.988999999999997</v>
      </c>
    </row>
    <row r="377" spans="1:6" ht="12.75">
      <c r="A377" s="30" t="s">
        <v>133</v>
      </c>
      <c r="B377" s="30">
        <v>8</v>
      </c>
      <c r="C377" s="5">
        <v>1972</v>
      </c>
      <c r="D377" s="5">
        <v>1</v>
      </c>
      <c r="E377" s="28">
        <v>4.334</v>
      </c>
      <c r="F377" s="28">
        <v>27.054</v>
      </c>
    </row>
    <row r="378" spans="1:6" ht="12.75">
      <c r="A378" s="30" t="s">
        <v>133</v>
      </c>
      <c r="B378" s="30">
        <v>8</v>
      </c>
      <c r="C378" s="5">
        <v>1972</v>
      </c>
      <c r="D378" s="5">
        <v>2</v>
      </c>
      <c r="E378" s="28">
        <v>12.322</v>
      </c>
      <c r="F378" s="28">
        <v>66.56953399999999</v>
      </c>
    </row>
    <row r="379" spans="1:6" ht="12.75">
      <c r="A379" s="30" t="s">
        <v>133</v>
      </c>
      <c r="B379" s="30">
        <v>8</v>
      </c>
      <c r="C379" s="5">
        <v>1972</v>
      </c>
      <c r="D379" s="5">
        <v>3</v>
      </c>
      <c r="E379" s="28">
        <v>7.84</v>
      </c>
      <c r="F379" s="28">
        <v>62.998</v>
      </c>
    </row>
    <row r="380" spans="1:6" ht="12.75">
      <c r="A380" s="30" t="s">
        <v>133</v>
      </c>
      <c r="B380" s="30">
        <v>8</v>
      </c>
      <c r="C380" s="5">
        <v>1972</v>
      </c>
      <c r="D380" s="5">
        <v>4</v>
      </c>
      <c r="E380" s="28">
        <v>4.162</v>
      </c>
      <c r="F380" s="28">
        <v>92.995</v>
      </c>
    </row>
    <row r="381" spans="1:6" ht="12.75">
      <c r="A381" s="30" t="s">
        <v>133</v>
      </c>
      <c r="B381" s="30">
        <v>8</v>
      </c>
      <c r="C381" s="5">
        <v>1972</v>
      </c>
      <c r="D381" s="5">
        <v>5</v>
      </c>
      <c r="E381" s="28">
        <v>2.72</v>
      </c>
      <c r="F381" s="28">
        <v>102.753401</v>
      </c>
    </row>
    <row r="382" spans="1:6" ht="12.75">
      <c r="A382" s="30" t="s">
        <v>133</v>
      </c>
      <c r="B382" s="30">
        <v>8</v>
      </c>
      <c r="C382" s="5">
        <v>1972</v>
      </c>
      <c r="D382" s="5">
        <v>6</v>
      </c>
      <c r="E382" s="28">
        <v>1.559</v>
      </c>
      <c r="F382" s="28">
        <v>59.58699999999999</v>
      </c>
    </row>
    <row r="383" spans="1:6" ht="12.75">
      <c r="A383" s="30" t="s">
        <v>133</v>
      </c>
      <c r="B383" s="30">
        <v>8</v>
      </c>
      <c r="C383" s="5">
        <v>1972</v>
      </c>
      <c r="D383" s="5">
        <v>7</v>
      </c>
      <c r="E383" s="28">
        <v>1.273</v>
      </c>
      <c r="F383" s="28">
        <v>20.304327</v>
      </c>
    </row>
    <row r="384" spans="1:6" ht="12.75">
      <c r="A384" s="30" t="s">
        <v>133</v>
      </c>
      <c r="B384" s="30">
        <v>8</v>
      </c>
      <c r="C384" s="5">
        <v>1972</v>
      </c>
      <c r="D384" s="5">
        <v>8</v>
      </c>
      <c r="E384" s="28">
        <v>1.003</v>
      </c>
      <c r="F384" s="28">
        <v>13.348063000000002</v>
      </c>
    </row>
    <row r="385" spans="1:6" ht="12.75">
      <c r="A385" s="30" t="s">
        <v>133</v>
      </c>
      <c r="B385" s="30">
        <v>8</v>
      </c>
      <c r="C385" s="5">
        <v>1972</v>
      </c>
      <c r="D385" s="5">
        <v>9</v>
      </c>
      <c r="E385" s="28">
        <v>1.339</v>
      </c>
      <c r="F385" s="28">
        <v>15.38814</v>
      </c>
    </row>
    <row r="386" spans="1:6" ht="12.75">
      <c r="A386" s="30" t="s">
        <v>133</v>
      </c>
      <c r="B386" s="30">
        <v>8</v>
      </c>
      <c r="C386" s="5">
        <v>1972</v>
      </c>
      <c r="D386" s="5">
        <v>10</v>
      </c>
      <c r="E386" s="28">
        <v>4.209</v>
      </c>
      <c r="F386" s="28">
        <v>26.192</v>
      </c>
    </row>
    <row r="387" spans="1:6" ht="12.75">
      <c r="A387" s="30" t="s">
        <v>133</v>
      </c>
      <c r="B387" s="30">
        <v>8</v>
      </c>
      <c r="C387" s="5">
        <v>1972</v>
      </c>
      <c r="D387" s="5">
        <v>11</v>
      </c>
      <c r="E387" s="28">
        <v>1.569</v>
      </c>
      <c r="F387" s="28">
        <v>18.030649</v>
      </c>
    </row>
    <row r="388" spans="1:6" ht="12.75">
      <c r="A388" s="30" t="s">
        <v>133</v>
      </c>
      <c r="B388" s="30">
        <v>8</v>
      </c>
      <c r="C388" s="5">
        <v>1972</v>
      </c>
      <c r="D388" s="5">
        <v>12</v>
      </c>
      <c r="E388" s="28">
        <v>7.204</v>
      </c>
      <c r="F388" s="28">
        <v>42.779</v>
      </c>
    </row>
    <row r="389" spans="1:6" ht="12.75">
      <c r="A389" s="30" t="s">
        <v>133</v>
      </c>
      <c r="B389" s="30">
        <v>8</v>
      </c>
      <c r="C389" s="5">
        <v>1973</v>
      </c>
      <c r="D389" s="5">
        <v>1</v>
      </c>
      <c r="E389" s="28">
        <v>9.068</v>
      </c>
      <c r="F389" s="28">
        <v>43.421</v>
      </c>
    </row>
    <row r="390" spans="1:6" ht="12.75">
      <c r="A390" s="30" t="s">
        <v>133</v>
      </c>
      <c r="B390" s="30">
        <v>8</v>
      </c>
      <c r="C390" s="5">
        <v>1973</v>
      </c>
      <c r="D390" s="5">
        <v>2</v>
      </c>
      <c r="E390" s="28">
        <v>2.823</v>
      </c>
      <c r="F390" s="28">
        <v>38.991083999999994</v>
      </c>
    </row>
    <row r="391" spans="1:6" ht="12.75">
      <c r="A391" s="30" t="s">
        <v>133</v>
      </c>
      <c r="B391" s="30">
        <v>8</v>
      </c>
      <c r="C391" s="5">
        <v>1973</v>
      </c>
      <c r="D391" s="5">
        <v>3</v>
      </c>
      <c r="E391" s="28">
        <v>1.791</v>
      </c>
      <c r="F391" s="28">
        <v>32.388</v>
      </c>
    </row>
    <row r="392" spans="1:6" ht="12.75">
      <c r="A392" s="30" t="s">
        <v>133</v>
      </c>
      <c r="B392" s="30">
        <v>8</v>
      </c>
      <c r="C392" s="5">
        <v>1973</v>
      </c>
      <c r="D392" s="5">
        <v>4</v>
      </c>
      <c r="E392" s="28">
        <v>3.648</v>
      </c>
      <c r="F392" s="28">
        <v>58.668000000000006</v>
      </c>
    </row>
    <row r="393" spans="1:6" ht="12.75">
      <c r="A393" s="30" t="s">
        <v>133</v>
      </c>
      <c r="B393" s="30">
        <v>8</v>
      </c>
      <c r="C393" s="5">
        <v>1973</v>
      </c>
      <c r="D393" s="5">
        <v>5</v>
      </c>
      <c r="E393" s="28">
        <v>12.215</v>
      </c>
      <c r="F393" s="28">
        <v>110.285</v>
      </c>
    </row>
    <row r="394" spans="1:6" ht="12.75">
      <c r="A394" s="30" t="s">
        <v>133</v>
      </c>
      <c r="B394" s="30">
        <v>8</v>
      </c>
      <c r="C394" s="5">
        <v>1973</v>
      </c>
      <c r="D394" s="5">
        <v>6</v>
      </c>
      <c r="E394" s="28">
        <v>1.894</v>
      </c>
      <c r="F394" s="28">
        <v>21.316371</v>
      </c>
    </row>
    <row r="395" spans="1:6" ht="12.75">
      <c r="A395" s="30" t="s">
        <v>133</v>
      </c>
      <c r="B395" s="30">
        <v>8</v>
      </c>
      <c r="C395" s="5">
        <v>1973</v>
      </c>
      <c r="D395" s="5">
        <v>7</v>
      </c>
      <c r="E395" s="28">
        <v>1.518</v>
      </c>
      <c r="F395" s="28">
        <v>14.985</v>
      </c>
    </row>
    <row r="396" spans="1:6" ht="12.75">
      <c r="A396" s="30" t="s">
        <v>133</v>
      </c>
      <c r="B396" s="30">
        <v>8</v>
      </c>
      <c r="C396" s="5">
        <v>1973</v>
      </c>
      <c r="D396" s="5">
        <v>8</v>
      </c>
      <c r="E396" s="28">
        <v>1.197</v>
      </c>
      <c r="F396" s="28">
        <v>8.995</v>
      </c>
    </row>
    <row r="397" spans="1:6" ht="12.75">
      <c r="A397" s="30" t="s">
        <v>133</v>
      </c>
      <c r="B397" s="30">
        <v>8</v>
      </c>
      <c r="C397" s="5">
        <v>1973</v>
      </c>
      <c r="D397" s="5">
        <v>9</v>
      </c>
      <c r="E397" s="28">
        <v>0.99</v>
      </c>
      <c r="F397" s="28">
        <v>10.04974</v>
      </c>
    </row>
    <row r="398" spans="1:6" ht="12.75">
      <c r="A398" s="30" t="s">
        <v>133</v>
      </c>
      <c r="B398" s="30">
        <v>8</v>
      </c>
      <c r="C398" s="5">
        <v>1973</v>
      </c>
      <c r="D398" s="5">
        <v>10</v>
      </c>
      <c r="E398" s="28">
        <v>3.908</v>
      </c>
      <c r="F398" s="28">
        <v>39.789301</v>
      </c>
    </row>
    <row r="399" spans="1:6" ht="12.75">
      <c r="A399" s="30" t="s">
        <v>133</v>
      </c>
      <c r="B399" s="30">
        <v>8</v>
      </c>
      <c r="C399" s="5">
        <v>1973</v>
      </c>
      <c r="D399" s="5">
        <v>11</v>
      </c>
      <c r="E399" s="28">
        <v>2.473</v>
      </c>
      <c r="F399" s="28">
        <v>30.167</v>
      </c>
    </row>
    <row r="400" spans="1:6" ht="12.75">
      <c r="A400" s="30" t="s">
        <v>133</v>
      </c>
      <c r="B400" s="30">
        <v>8</v>
      </c>
      <c r="C400" s="5">
        <v>1973</v>
      </c>
      <c r="D400" s="5">
        <v>12</v>
      </c>
      <c r="E400" s="28">
        <v>2.955</v>
      </c>
      <c r="F400" s="28">
        <v>30.702111</v>
      </c>
    </row>
    <row r="401" spans="1:6" ht="12.75">
      <c r="A401" s="30" t="s">
        <v>133</v>
      </c>
      <c r="B401" s="30">
        <v>8</v>
      </c>
      <c r="C401" s="5">
        <v>1974</v>
      </c>
      <c r="D401" s="5">
        <v>1</v>
      </c>
      <c r="E401" s="28">
        <v>15.397</v>
      </c>
      <c r="F401" s="28">
        <v>66.39</v>
      </c>
    </row>
    <row r="402" spans="1:6" ht="12.75">
      <c r="A402" s="30" t="s">
        <v>133</v>
      </c>
      <c r="B402" s="30">
        <v>8</v>
      </c>
      <c r="C402" s="5">
        <v>1974</v>
      </c>
      <c r="D402" s="5">
        <v>2</v>
      </c>
      <c r="E402" s="28">
        <v>7.174</v>
      </c>
      <c r="F402" s="28">
        <v>39.378</v>
      </c>
    </row>
    <row r="403" spans="1:6" ht="12.75">
      <c r="A403" s="30" t="s">
        <v>133</v>
      </c>
      <c r="B403" s="30">
        <v>8</v>
      </c>
      <c r="C403" s="5">
        <v>1974</v>
      </c>
      <c r="D403" s="5">
        <v>3</v>
      </c>
      <c r="E403" s="28">
        <v>4.68</v>
      </c>
      <c r="F403" s="28">
        <v>53.7</v>
      </c>
    </row>
    <row r="404" spans="1:6" ht="12.75">
      <c r="A404" s="30" t="s">
        <v>133</v>
      </c>
      <c r="B404" s="30">
        <v>8</v>
      </c>
      <c r="C404" s="5">
        <v>1974</v>
      </c>
      <c r="D404" s="5">
        <v>4</v>
      </c>
      <c r="E404" s="28">
        <v>2.906</v>
      </c>
      <c r="F404" s="28">
        <v>50.432797</v>
      </c>
    </row>
    <row r="405" spans="1:6" ht="12.75">
      <c r="A405" s="30" t="s">
        <v>133</v>
      </c>
      <c r="B405" s="30">
        <v>8</v>
      </c>
      <c r="C405" s="5">
        <v>1974</v>
      </c>
      <c r="D405" s="5">
        <v>5</v>
      </c>
      <c r="E405" s="28">
        <v>2.369</v>
      </c>
      <c r="F405" s="28">
        <v>32.003</v>
      </c>
    </row>
    <row r="406" spans="1:6" ht="12.75">
      <c r="A406" s="30" t="s">
        <v>133</v>
      </c>
      <c r="B406" s="30">
        <v>8</v>
      </c>
      <c r="C406" s="5">
        <v>1974</v>
      </c>
      <c r="D406" s="5">
        <v>6</v>
      </c>
      <c r="E406" s="28">
        <v>6.203</v>
      </c>
      <c r="F406" s="28">
        <v>36.349900999999996</v>
      </c>
    </row>
    <row r="407" spans="1:6" ht="12.75">
      <c r="A407" s="30" t="s">
        <v>133</v>
      </c>
      <c r="B407" s="30">
        <v>8</v>
      </c>
      <c r="C407" s="5">
        <v>1974</v>
      </c>
      <c r="D407" s="5">
        <v>7</v>
      </c>
      <c r="E407" s="28">
        <v>1.526</v>
      </c>
      <c r="F407" s="28">
        <v>18.155591</v>
      </c>
    </row>
    <row r="408" spans="1:6" ht="12.75">
      <c r="A408" s="30" t="s">
        <v>133</v>
      </c>
      <c r="B408" s="30">
        <v>8</v>
      </c>
      <c r="C408" s="5">
        <v>1974</v>
      </c>
      <c r="D408" s="5">
        <v>8</v>
      </c>
      <c r="E408" s="28">
        <v>1.19</v>
      </c>
      <c r="F408" s="28">
        <v>9.417000000000002</v>
      </c>
    </row>
    <row r="409" spans="1:6" ht="12.75">
      <c r="A409" s="30" t="s">
        <v>133</v>
      </c>
      <c r="B409" s="30">
        <v>8</v>
      </c>
      <c r="C409" s="5">
        <v>1974</v>
      </c>
      <c r="D409" s="5">
        <v>9</v>
      </c>
      <c r="E409" s="28">
        <v>0.96</v>
      </c>
      <c r="F409" s="28">
        <v>7.090999999999999</v>
      </c>
    </row>
    <row r="410" spans="1:6" ht="12.75">
      <c r="A410" s="30" t="s">
        <v>133</v>
      </c>
      <c r="B410" s="30">
        <v>8</v>
      </c>
      <c r="C410" s="5">
        <v>1974</v>
      </c>
      <c r="D410" s="5">
        <v>10</v>
      </c>
      <c r="E410" s="28">
        <v>1.578</v>
      </c>
      <c r="F410" s="28">
        <v>24.35</v>
      </c>
    </row>
    <row r="411" spans="1:6" ht="12.75">
      <c r="A411" s="30" t="s">
        <v>133</v>
      </c>
      <c r="B411" s="30">
        <v>8</v>
      </c>
      <c r="C411" s="5">
        <v>1974</v>
      </c>
      <c r="D411" s="5">
        <v>11</v>
      </c>
      <c r="E411" s="28">
        <v>7.186</v>
      </c>
      <c r="F411" s="28">
        <v>66.455</v>
      </c>
    </row>
    <row r="412" spans="1:6" ht="12.75">
      <c r="A412" s="30" t="s">
        <v>133</v>
      </c>
      <c r="B412" s="30">
        <v>8</v>
      </c>
      <c r="C412" s="5">
        <v>1974</v>
      </c>
      <c r="D412" s="5">
        <v>12</v>
      </c>
      <c r="E412" s="28">
        <v>1.34</v>
      </c>
      <c r="F412" s="28">
        <v>19.227458</v>
      </c>
    </row>
    <row r="413" spans="1:6" ht="12.75">
      <c r="A413" s="30" t="s">
        <v>133</v>
      </c>
      <c r="B413" s="30">
        <v>8</v>
      </c>
      <c r="C413" s="5">
        <v>1975</v>
      </c>
      <c r="D413" s="5">
        <v>1</v>
      </c>
      <c r="E413" s="28">
        <v>3.293</v>
      </c>
      <c r="F413" s="28">
        <v>35.589557</v>
      </c>
    </row>
    <row r="414" spans="1:6" ht="12.75">
      <c r="A414" s="30" t="s">
        <v>133</v>
      </c>
      <c r="B414" s="30">
        <v>8</v>
      </c>
      <c r="C414" s="5">
        <v>1975</v>
      </c>
      <c r="D414" s="5">
        <v>2</v>
      </c>
      <c r="E414" s="28">
        <v>4.084</v>
      </c>
      <c r="F414" s="28">
        <v>31.387999999999998</v>
      </c>
    </row>
    <row r="415" spans="1:6" ht="12.75">
      <c r="A415" s="30" t="s">
        <v>133</v>
      </c>
      <c r="B415" s="30">
        <v>8</v>
      </c>
      <c r="C415" s="5">
        <v>1975</v>
      </c>
      <c r="D415" s="5">
        <v>3</v>
      </c>
      <c r="E415" s="28">
        <v>5.404</v>
      </c>
      <c r="F415" s="28">
        <v>43.64</v>
      </c>
    </row>
    <row r="416" spans="1:6" ht="12.75">
      <c r="A416" s="30" t="s">
        <v>133</v>
      </c>
      <c r="B416" s="30">
        <v>8</v>
      </c>
      <c r="C416" s="5">
        <v>1975</v>
      </c>
      <c r="D416" s="5">
        <v>4</v>
      </c>
      <c r="E416" s="28">
        <v>1.789</v>
      </c>
      <c r="F416" s="28">
        <v>42.765</v>
      </c>
    </row>
    <row r="417" spans="1:6" ht="12.75">
      <c r="A417" s="30" t="s">
        <v>133</v>
      </c>
      <c r="B417" s="30">
        <v>8</v>
      </c>
      <c r="C417" s="5">
        <v>1975</v>
      </c>
      <c r="D417" s="5">
        <v>5</v>
      </c>
      <c r="E417" s="28">
        <v>3.193</v>
      </c>
      <c r="F417" s="28">
        <v>34.821468</v>
      </c>
    </row>
    <row r="418" spans="1:6" ht="12.75">
      <c r="A418" s="30" t="s">
        <v>133</v>
      </c>
      <c r="B418" s="30">
        <v>8</v>
      </c>
      <c r="C418" s="5">
        <v>1975</v>
      </c>
      <c r="D418" s="5">
        <v>6</v>
      </c>
      <c r="E418" s="28">
        <v>1.509</v>
      </c>
      <c r="F418" s="28">
        <v>19.544</v>
      </c>
    </row>
    <row r="419" spans="1:6" ht="12.75">
      <c r="A419" s="30" t="s">
        <v>133</v>
      </c>
      <c r="B419" s="30">
        <v>8</v>
      </c>
      <c r="C419" s="5">
        <v>1975</v>
      </c>
      <c r="D419" s="5">
        <v>7</v>
      </c>
      <c r="E419" s="28">
        <v>1.033</v>
      </c>
      <c r="F419" s="28">
        <v>13.62</v>
      </c>
    </row>
    <row r="420" spans="1:6" ht="12.75">
      <c r="A420" s="30" t="s">
        <v>133</v>
      </c>
      <c r="B420" s="30">
        <v>8</v>
      </c>
      <c r="C420" s="5">
        <v>1975</v>
      </c>
      <c r="D420" s="5">
        <v>8</v>
      </c>
      <c r="E420" s="28">
        <v>0.966</v>
      </c>
      <c r="F420" s="28">
        <v>15.501999999999999</v>
      </c>
    </row>
    <row r="421" spans="1:6" ht="12.75">
      <c r="A421" s="30" t="s">
        <v>133</v>
      </c>
      <c r="B421" s="30">
        <v>8</v>
      </c>
      <c r="C421" s="5">
        <v>1975</v>
      </c>
      <c r="D421" s="5">
        <v>9</v>
      </c>
      <c r="E421" s="28">
        <v>5.743</v>
      </c>
      <c r="F421" s="28">
        <v>35.446000000000005</v>
      </c>
    </row>
    <row r="422" spans="1:6" ht="12.75">
      <c r="A422" s="30" t="s">
        <v>133</v>
      </c>
      <c r="B422" s="30">
        <v>8</v>
      </c>
      <c r="C422" s="5">
        <v>1975</v>
      </c>
      <c r="D422" s="5">
        <v>10</v>
      </c>
      <c r="E422" s="28">
        <v>1.277</v>
      </c>
      <c r="F422" s="28">
        <v>23.605</v>
      </c>
    </row>
    <row r="423" spans="1:6" ht="12.75">
      <c r="A423" s="30" t="s">
        <v>133</v>
      </c>
      <c r="B423" s="30">
        <v>8</v>
      </c>
      <c r="C423" s="5">
        <v>1975</v>
      </c>
      <c r="D423" s="5">
        <v>11</v>
      </c>
      <c r="E423" s="28">
        <v>4.441</v>
      </c>
      <c r="F423" s="28">
        <v>40.907000000000004</v>
      </c>
    </row>
    <row r="424" spans="1:6" ht="12.75">
      <c r="A424" s="30" t="s">
        <v>133</v>
      </c>
      <c r="B424" s="30">
        <v>8</v>
      </c>
      <c r="C424" s="5">
        <v>1975</v>
      </c>
      <c r="D424" s="5">
        <v>12</v>
      </c>
      <c r="E424" s="28">
        <v>1.026</v>
      </c>
      <c r="F424" s="28">
        <v>20.811791</v>
      </c>
    </row>
    <row r="425" spans="1:6" ht="12.75">
      <c r="A425" s="30" t="s">
        <v>133</v>
      </c>
      <c r="B425" s="30">
        <v>8</v>
      </c>
      <c r="C425" s="5">
        <v>1976</v>
      </c>
      <c r="D425" s="5">
        <v>1</v>
      </c>
      <c r="E425" s="28">
        <v>2.922</v>
      </c>
      <c r="F425" s="28">
        <v>19.198117</v>
      </c>
    </row>
    <row r="426" spans="1:6" ht="12.75">
      <c r="A426" s="30" t="s">
        <v>133</v>
      </c>
      <c r="B426" s="30">
        <v>8</v>
      </c>
      <c r="C426" s="5">
        <v>1976</v>
      </c>
      <c r="D426" s="5">
        <v>2</v>
      </c>
      <c r="E426" s="28">
        <v>2.316</v>
      </c>
      <c r="F426" s="28">
        <v>28.833755999999997</v>
      </c>
    </row>
    <row r="427" spans="1:6" ht="12.75">
      <c r="A427" s="30" t="s">
        <v>133</v>
      </c>
      <c r="B427" s="30">
        <v>8</v>
      </c>
      <c r="C427" s="5">
        <v>1976</v>
      </c>
      <c r="D427" s="5">
        <v>3</v>
      </c>
      <c r="E427" s="28">
        <v>1.906</v>
      </c>
      <c r="F427" s="28">
        <v>35.117</v>
      </c>
    </row>
    <row r="428" spans="1:6" ht="12.75">
      <c r="A428" s="30" t="s">
        <v>133</v>
      </c>
      <c r="B428" s="30">
        <v>8</v>
      </c>
      <c r="C428" s="5">
        <v>1976</v>
      </c>
      <c r="D428" s="5">
        <v>4</v>
      </c>
      <c r="E428" s="28">
        <v>2.371</v>
      </c>
      <c r="F428" s="28">
        <v>45.733</v>
      </c>
    </row>
    <row r="429" spans="1:6" ht="12.75">
      <c r="A429" s="30" t="s">
        <v>133</v>
      </c>
      <c r="B429" s="30">
        <v>8</v>
      </c>
      <c r="C429" s="5">
        <v>1976</v>
      </c>
      <c r="D429" s="5">
        <v>5</v>
      </c>
      <c r="E429" s="28">
        <v>1.033</v>
      </c>
      <c r="F429" s="28">
        <v>29.657</v>
      </c>
    </row>
    <row r="430" spans="1:6" ht="12.75">
      <c r="A430" s="30" t="s">
        <v>133</v>
      </c>
      <c r="B430" s="30">
        <v>8</v>
      </c>
      <c r="C430" s="5">
        <v>1976</v>
      </c>
      <c r="D430" s="5">
        <v>6</v>
      </c>
      <c r="E430" s="28">
        <v>0.923</v>
      </c>
      <c r="F430" s="28">
        <v>15.488</v>
      </c>
    </row>
    <row r="431" spans="1:6" ht="12.75">
      <c r="A431" s="30" t="s">
        <v>133</v>
      </c>
      <c r="B431" s="30">
        <v>8</v>
      </c>
      <c r="C431" s="5">
        <v>1976</v>
      </c>
      <c r="D431" s="5">
        <v>7</v>
      </c>
      <c r="E431" s="28">
        <v>0.889</v>
      </c>
      <c r="F431" s="28">
        <v>14.408</v>
      </c>
    </row>
    <row r="432" spans="1:6" ht="12.75">
      <c r="A432" s="30" t="s">
        <v>133</v>
      </c>
      <c r="B432" s="30">
        <v>8</v>
      </c>
      <c r="C432" s="5">
        <v>1976</v>
      </c>
      <c r="D432" s="5">
        <v>8</v>
      </c>
      <c r="E432" s="28">
        <v>1.65</v>
      </c>
      <c r="F432" s="28">
        <v>18.408</v>
      </c>
    </row>
    <row r="433" spans="1:6" ht="12.75">
      <c r="A433" s="30" t="s">
        <v>133</v>
      </c>
      <c r="B433" s="30">
        <v>8</v>
      </c>
      <c r="C433" s="5">
        <v>1976</v>
      </c>
      <c r="D433" s="5">
        <v>9</v>
      </c>
      <c r="E433" s="28">
        <v>1.319</v>
      </c>
      <c r="F433" s="28">
        <v>16.305</v>
      </c>
    </row>
    <row r="434" spans="1:6" ht="12.75">
      <c r="A434" s="30" t="s">
        <v>133</v>
      </c>
      <c r="B434" s="30">
        <v>8</v>
      </c>
      <c r="C434" s="5">
        <v>1976</v>
      </c>
      <c r="D434" s="5">
        <v>10</v>
      </c>
      <c r="E434" s="28">
        <v>3.08</v>
      </c>
      <c r="F434" s="28">
        <v>22.723</v>
      </c>
    </row>
    <row r="435" spans="1:6" ht="12.75">
      <c r="A435" s="30" t="s">
        <v>133</v>
      </c>
      <c r="B435" s="30">
        <v>8</v>
      </c>
      <c r="C435" s="5">
        <v>1976</v>
      </c>
      <c r="D435" s="5">
        <v>11</v>
      </c>
      <c r="E435" s="28">
        <v>3.692</v>
      </c>
      <c r="F435" s="28">
        <v>43.714</v>
      </c>
    </row>
    <row r="436" spans="1:6" ht="12.75">
      <c r="A436" s="30" t="s">
        <v>133</v>
      </c>
      <c r="B436" s="30">
        <v>8</v>
      </c>
      <c r="C436" s="5">
        <v>1976</v>
      </c>
      <c r="D436" s="5">
        <v>12</v>
      </c>
      <c r="E436" s="28">
        <v>2.83</v>
      </c>
      <c r="F436" s="28">
        <v>31.33</v>
      </c>
    </row>
    <row r="437" spans="1:6" ht="12.75">
      <c r="A437" s="30" t="s">
        <v>133</v>
      </c>
      <c r="B437" s="30">
        <v>8</v>
      </c>
      <c r="C437" s="5">
        <v>1977</v>
      </c>
      <c r="D437" s="5">
        <v>1</v>
      </c>
      <c r="E437" s="28">
        <v>7.659</v>
      </c>
      <c r="F437" s="28">
        <v>45.65200000000001</v>
      </c>
    </row>
    <row r="438" spans="1:6" ht="12.75">
      <c r="A438" s="30" t="s">
        <v>133</v>
      </c>
      <c r="B438" s="30">
        <v>8</v>
      </c>
      <c r="C438" s="5">
        <v>1977</v>
      </c>
      <c r="D438" s="5">
        <v>2</v>
      </c>
      <c r="E438" s="28">
        <v>12.567</v>
      </c>
      <c r="F438" s="28">
        <v>70.38300000000001</v>
      </c>
    </row>
    <row r="439" spans="1:6" ht="12.75">
      <c r="A439" s="30" t="s">
        <v>133</v>
      </c>
      <c r="B439" s="30">
        <v>8</v>
      </c>
      <c r="C439" s="5">
        <v>1977</v>
      </c>
      <c r="D439" s="5">
        <v>3</v>
      </c>
      <c r="E439" s="28">
        <v>3.202</v>
      </c>
      <c r="F439" s="28">
        <v>27.529161000000006</v>
      </c>
    </row>
    <row r="440" spans="1:6" ht="12.75">
      <c r="A440" s="30" t="s">
        <v>133</v>
      </c>
      <c r="B440" s="30">
        <v>8</v>
      </c>
      <c r="C440" s="5">
        <v>1977</v>
      </c>
      <c r="D440" s="5">
        <v>4</v>
      </c>
      <c r="E440" s="28">
        <v>2.331</v>
      </c>
      <c r="F440" s="28">
        <v>30.1</v>
      </c>
    </row>
    <row r="441" spans="1:6" ht="12.75">
      <c r="A441" s="30" t="s">
        <v>133</v>
      </c>
      <c r="B441" s="30">
        <v>8</v>
      </c>
      <c r="C441" s="5">
        <v>1977</v>
      </c>
      <c r="D441" s="5">
        <v>5</v>
      </c>
      <c r="E441" s="28">
        <v>6.389</v>
      </c>
      <c r="F441" s="28">
        <v>47.696000000000005</v>
      </c>
    </row>
    <row r="442" spans="1:6" ht="12.75">
      <c r="A442" s="30" t="s">
        <v>133</v>
      </c>
      <c r="B442" s="30">
        <v>8</v>
      </c>
      <c r="C442" s="5">
        <v>1977</v>
      </c>
      <c r="D442" s="5">
        <v>6</v>
      </c>
      <c r="E442" s="28">
        <v>2.433</v>
      </c>
      <c r="F442" s="28">
        <v>31.035441000000002</v>
      </c>
    </row>
    <row r="443" spans="1:6" ht="12.75">
      <c r="A443" s="30" t="s">
        <v>133</v>
      </c>
      <c r="B443" s="30">
        <v>8</v>
      </c>
      <c r="C443" s="5">
        <v>1977</v>
      </c>
      <c r="D443" s="5">
        <v>7</v>
      </c>
      <c r="E443" s="28">
        <v>1.869</v>
      </c>
      <c r="F443" s="28">
        <v>23.407</v>
      </c>
    </row>
    <row r="444" spans="1:6" ht="12.75">
      <c r="A444" s="30" t="s">
        <v>133</v>
      </c>
      <c r="B444" s="30">
        <v>8</v>
      </c>
      <c r="C444" s="5">
        <v>1977</v>
      </c>
      <c r="D444" s="5">
        <v>8</v>
      </c>
      <c r="E444" s="28">
        <v>1.339</v>
      </c>
      <c r="F444" s="28">
        <v>15.555</v>
      </c>
    </row>
    <row r="445" spans="1:6" ht="12.75">
      <c r="A445" s="30" t="s">
        <v>133</v>
      </c>
      <c r="B445" s="30">
        <v>8</v>
      </c>
      <c r="C445" s="5">
        <v>1977</v>
      </c>
      <c r="D445" s="5">
        <v>9</v>
      </c>
      <c r="E445" s="28">
        <v>1.059</v>
      </c>
      <c r="F445" s="28">
        <v>9.894</v>
      </c>
    </row>
    <row r="446" spans="1:6" ht="12.75">
      <c r="A446" s="30" t="s">
        <v>133</v>
      </c>
      <c r="B446" s="30">
        <v>8</v>
      </c>
      <c r="C446" s="5">
        <v>1977</v>
      </c>
      <c r="D446" s="5">
        <v>10</v>
      </c>
      <c r="E446" s="28">
        <v>3.332</v>
      </c>
      <c r="F446" s="28">
        <v>25.602</v>
      </c>
    </row>
    <row r="447" spans="1:6" ht="12.75">
      <c r="A447" s="30" t="s">
        <v>133</v>
      </c>
      <c r="B447" s="30">
        <v>8</v>
      </c>
      <c r="C447" s="5">
        <v>1977</v>
      </c>
      <c r="D447" s="5">
        <v>11</v>
      </c>
      <c r="E447" s="28">
        <v>1.028</v>
      </c>
      <c r="F447" s="28">
        <v>10.307241999999999</v>
      </c>
    </row>
    <row r="448" spans="1:6" ht="12.75">
      <c r="A448" s="30" t="s">
        <v>133</v>
      </c>
      <c r="B448" s="30">
        <v>8</v>
      </c>
      <c r="C448" s="5">
        <v>1977</v>
      </c>
      <c r="D448" s="5">
        <v>12</v>
      </c>
      <c r="E448" s="28">
        <v>16.462</v>
      </c>
      <c r="F448" s="28">
        <v>71.906</v>
      </c>
    </row>
    <row r="449" spans="1:6" ht="12.75">
      <c r="A449" s="30" t="s">
        <v>133</v>
      </c>
      <c r="B449" s="30">
        <v>8</v>
      </c>
      <c r="C449" s="5">
        <v>1978</v>
      </c>
      <c r="D449" s="5">
        <v>1</v>
      </c>
      <c r="E449" s="28">
        <v>8.271</v>
      </c>
      <c r="F449" s="28">
        <v>37.043000000000006</v>
      </c>
    </row>
    <row r="450" spans="1:6" ht="12.75">
      <c r="A450" s="30" t="s">
        <v>133</v>
      </c>
      <c r="B450" s="30">
        <v>8</v>
      </c>
      <c r="C450" s="5">
        <v>1978</v>
      </c>
      <c r="D450" s="5">
        <v>2</v>
      </c>
      <c r="E450" s="28">
        <v>15.517</v>
      </c>
      <c r="F450" s="28">
        <v>115.40199999999999</v>
      </c>
    </row>
    <row r="451" spans="1:6" ht="12.75">
      <c r="A451" s="30" t="s">
        <v>133</v>
      </c>
      <c r="B451" s="30">
        <v>8</v>
      </c>
      <c r="C451" s="5">
        <v>1978</v>
      </c>
      <c r="D451" s="5">
        <v>3</v>
      </c>
      <c r="E451" s="28">
        <v>5.271</v>
      </c>
      <c r="F451" s="28">
        <v>79.059</v>
      </c>
    </row>
    <row r="452" spans="1:6" ht="12.75">
      <c r="A452" s="30" t="s">
        <v>133</v>
      </c>
      <c r="B452" s="30">
        <v>8</v>
      </c>
      <c r="C452" s="5">
        <v>1978</v>
      </c>
      <c r="D452" s="5">
        <v>4</v>
      </c>
      <c r="E452" s="28">
        <v>6.443</v>
      </c>
      <c r="F452" s="28">
        <v>61.54</v>
      </c>
    </row>
    <row r="453" spans="1:6" ht="12.75">
      <c r="A453" s="30" t="s">
        <v>133</v>
      </c>
      <c r="B453" s="30">
        <v>8</v>
      </c>
      <c r="C453" s="5">
        <v>1978</v>
      </c>
      <c r="D453" s="5">
        <v>5</v>
      </c>
      <c r="E453" s="28">
        <v>4.317</v>
      </c>
      <c r="F453" s="28">
        <v>105.119717</v>
      </c>
    </row>
    <row r="454" spans="1:6" ht="12.75">
      <c r="A454" s="30" t="s">
        <v>133</v>
      </c>
      <c r="B454" s="30">
        <v>8</v>
      </c>
      <c r="C454" s="5">
        <v>1978</v>
      </c>
      <c r="D454" s="5">
        <v>6</v>
      </c>
      <c r="E454" s="28">
        <v>2.896</v>
      </c>
      <c r="F454" s="28">
        <v>67.736</v>
      </c>
    </row>
    <row r="455" spans="1:6" ht="12.75">
      <c r="A455" s="30" t="s">
        <v>133</v>
      </c>
      <c r="B455" s="30">
        <v>8</v>
      </c>
      <c r="C455" s="5">
        <v>1978</v>
      </c>
      <c r="D455" s="5">
        <v>7</v>
      </c>
      <c r="E455" s="28">
        <v>1.851</v>
      </c>
      <c r="F455" s="28">
        <v>29.000555</v>
      </c>
    </row>
    <row r="456" spans="1:6" ht="12.75">
      <c r="A456" s="30" t="s">
        <v>133</v>
      </c>
      <c r="B456" s="30">
        <v>8</v>
      </c>
      <c r="C456" s="5">
        <v>1978</v>
      </c>
      <c r="D456" s="5">
        <v>8</v>
      </c>
      <c r="E456" s="28">
        <v>1.465</v>
      </c>
      <c r="F456" s="28">
        <v>21.890166999999995</v>
      </c>
    </row>
    <row r="457" spans="1:6" ht="12.75">
      <c r="A457" s="30" t="s">
        <v>133</v>
      </c>
      <c r="B457" s="30">
        <v>8</v>
      </c>
      <c r="C457" s="5">
        <v>1978</v>
      </c>
      <c r="D457" s="5">
        <v>9</v>
      </c>
      <c r="E457" s="28">
        <v>1.168</v>
      </c>
      <c r="F457" s="28">
        <v>19.945</v>
      </c>
    </row>
    <row r="458" spans="1:6" ht="12.75">
      <c r="A458" s="30" t="s">
        <v>133</v>
      </c>
      <c r="B458" s="30">
        <v>8</v>
      </c>
      <c r="C458" s="5">
        <v>1978</v>
      </c>
      <c r="D458" s="5">
        <v>10</v>
      </c>
      <c r="E458" s="28">
        <v>1.174</v>
      </c>
      <c r="F458" s="28">
        <v>11.258</v>
      </c>
    </row>
    <row r="459" spans="1:6" ht="12.75">
      <c r="A459" s="30" t="s">
        <v>133</v>
      </c>
      <c r="B459" s="30">
        <v>8</v>
      </c>
      <c r="C459" s="5">
        <v>1978</v>
      </c>
      <c r="D459" s="5">
        <v>11</v>
      </c>
      <c r="E459" s="28">
        <v>5.151</v>
      </c>
      <c r="F459" s="28">
        <v>32.737235</v>
      </c>
    </row>
    <row r="460" spans="1:6" ht="12.75">
      <c r="A460" s="30" t="s">
        <v>133</v>
      </c>
      <c r="B460" s="30">
        <v>8</v>
      </c>
      <c r="C460" s="5">
        <v>1978</v>
      </c>
      <c r="D460" s="5">
        <v>12</v>
      </c>
      <c r="E460" s="28">
        <v>26.683</v>
      </c>
      <c r="F460" s="28">
        <v>132.655</v>
      </c>
    </row>
    <row r="461" spans="1:6" ht="12.75">
      <c r="A461" s="30" t="s">
        <v>133</v>
      </c>
      <c r="B461" s="30">
        <v>8</v>
      </c>
      <c r="C461" s="5">
        <v>1979</v>
      </c>
      <c r="D461" s="5">
        <v>1</v>
      </c>
      <c r="E461" s="28">
        <v>14.299</v>
      </c>
      <c r="F461" s="28">
        <v>93.91199999999999</v>
      </c>
    </row>
    <row r="462" spans="1:6" ht="12.75">
      <c r="A462" s="30" t="s">
        <v>133</v>
      </c>
      <c r="B462" s="30">
        <v>8</v>
      </c>
      <c r="C462" s="5">
        <v>1979</v>
      </c>
      <c r="D462" s="5">
        <v>2</v>
      </c>
      <c r="E462" s="28">
        <v>20.939</v>
      </c>
      <c r="F462" s="28">
        <v>108.295254</v>
      </c>
    </row>
    <row r="463" spans="1:6" ht="12.75">
      <c r="A463" s="30" t="s">
        <v>133</v>
      </c>
      <c r="B463" s="30">
        <v>8</v>
      </c>
      <c r="C463" s="5">
        <v>1979</v>
      </c>
      <c r="D463" s="5">
        <v>3</v>
      </c>
      <c r="E463" s="28">
        <v>15.794</v>
      </c>
      <c r="F463" s="28">
        <v>83.458</v>
      </c>
    </row>
    <row r="464" spans="1:6" ht="12.75">
      <c r="A464" s="30" t="s">
        <v>133</v>
      </c>
      <c r="B464" s="30">
        <v>8</v>
      </c>
      <c r="C464" s="5">
        <v>1979</v>
      </c>
      <c r="D464" s="5">
        <v>4</v>
      </c>
      <c r="E464" s="28">
        <v>7.808</v>
      </c>
      <c r="F464" s="28">
        <v>87.97199999999998</v>
      </c>
    </row>
    <row r="465" spans="1:6" ht="12.75">
      <c r="A465" s="30" t="s">
        <v>133</v>
      </c>
      <c r="B465" s="30">
        <v>8</v>
      </c>
      <c r="C465" s="5">
        <v>1979</v>
      </c>
      <c r="D465" s="5">
        <v>5</v>
      </c>
      <c r="E465" s="28">
        <v>5.337</v>
      </c>
      <c r="F465" s="28">
        <v>53.416999999999994</v>
      </c>
    </row>
    <row r="466" spans="1:6" ht="12.75">
      <c r="A466" s="30" t="s">
        <v>133</v>
      </c>
      <c r="B466" s="30">
        <v>8</v>
      </c>
      <c r="C466" s="5">
        <v>1979</v>
      </c>
      <c r="D466" s="5">
        <v>6</v>
      </c>
      <c r="E466" s="28">
        <v>2.881</v>
      </c>
      <c r="F466" s="28">
        <v>26.13</v>
      </c>
    </row>
    <row r="467" spans="1:6" ht="12.75">
      <c r="A467" s="30" t="s">
        <v>133</v>
      </c>
      <c r="B467" s="30">
        <v>8</v>
      </c>
      <c r="C467" s="5">
        <v>1979</v>
      </c>
      <c r="D467" s="5">
        <v>7</v>
      </c>
      <c r="E467" s="28">
        <v>2.339</v>
      </c>
      <c r="F467" s="28">
        <v>16.949105000000003</v>
      </c>
    </row>
    <row r="468" spans="1:6" ht="12.75">
      <c r="A468" s="30" t="s">
        <v>133</v>
      </c>
      <c r="B468" s="30">
        <v>8</v>
      </c>
      <c r="C468" s="5">
        <v>1979</v>
      </c>
      <c r="D468" s="5">
        <v>8</v>
      </c>
      <c r="E468" s="28">
        <v>1.7</v>
      </c>
      <c r="F468" s="28">
        <v>12.047999999999998</v>
      </c>
    </row>
    <row r="469" spans="1:6" ht="12.75">
      <c r="A469" s="30" t="s">
        <v>133</v>
      </c>
      <c r="B469" s="30">
        <v>8</v>
      </c>
      <c r="C469" s="5">
        <v>1979</v>
      </c>
      <c r="D469" s="5">
        <v>9</v>
      </c>
      <c r="E469" s="28">
        <v>1.384</v>
      </c>
      <c r="F469" s="28">
        <v>13.322</v>
      </c>
    </row>
    <row r="470" spans="1:6" ht="12.75">
      <c r="A470" s="30" t="s">
        <v>133</v>
      </c>
      <c r="B470" s="30">
        <v>8</v>
      </c>
      <c r="C470" s="5">
        <v>1979</v>
      </c>
      <c r="D470" s="5">
        <v>10</v>
      </c>
      <c r="E470" s="28">
        <v>9.96</v>
      </c>
      <c r="F470" s="28">
        <v>50.29770299999999</v>
      </c>
    </row>
    <row r="471" spans="1:6" ht="12.75">
      <c r="A471" s="30" t="s">
        <v>133</v>
      </c>
      <c r="B471" s="30">
        <v>8</v>
      </c>
      <c r="C471" s="5">
        <v>1979</v>
      </c>
      <c r="D471" s="5">
        <v>11</v>
      </c>
      <c r="E471" s="28">
        <v>5.096</v>
      </c>
      <c r="F471" s="28">
        <v>54.468999999999994</v>
      </c>
    </row>
    <row r="472" spans="1:6" ht="12.75">
      <c r="A472" s="30" t="s">
        <v>133</v>
      </c>
      <c r="B472" s="30">
        <v>8</v>
      </c>
      <c r="C472" s="5">
        <v>1979</v>
      </c>
      <c r="D472" s="5">
        <v>12</v>
      </c>
      <c r="E472" s="28">
        <v>4.851</v>
      </c>
      <c r="F472" s="28">
        <v>35.274</v>
      </c>
    </row>
    <row r="473" spans="1:6" ht="12.75">
      <c r="A473" s="30" t="s">
        <v>133</v>
      </c>
      <c r="B473" s="30">
        <v>8</v>
      </c>
      <c r="C473" s="5">
        <v>1980</v>
      </c>
      <c r="D473" s="5">
        <v>1</v>
      </c>
      <c r="E473" s="28">
        <v>7.589</v>
      </c>
      <c r="F473" s="28">
        <v>53.181</v>
      </c>
    </row>
    <row r="474" spans="1:6" ht="12.75">
      <c r="A474" s="30" t="s">
        <v>133</v>
      </c>
      <c r="B474" s="30">
        <v>8</v>
      </c>
      <c r="C474" s="5">
        <v>1980</v>
      </c>
      <c r="D474" s="5">
        <v>2</v>
      </c>
      <c r="E474" s="28">
        <v>6.058</v>
      </c>
      <c r="F474" s="28">
        <v>46.102000000000004</v>
      </c>
    </row>
    <row r="475" spans="1:6" ht="12.75">
      <c r="A475" s="30" t="s">
        <v>133</v>
      </c>
      <c r="B475" s="30">
        <v>8</v>
      </c>
      <c r="C475" s="5">
        <v>1980</v>
      </c>
      <c r="D475" s="5">
        <v>3</v>
      </c>
      <c r="E475" s="28">
        <v>7.865</v>
      </c>
      <c r="F475" s="28">
        <v>45.951414</v>
      </c>
    </row>
    <row r="476" spans="1:6" ht="12.75">
      <c r="A476" s="30" t="s">
        <v>133</v>
      </c>
      <c r="B476" s="30">
        <v>8</v>
      </c>
      <c r="C476" s="5">
        <v>1980</v>
      </c>
      <c r="D476" s="5">
        <v>4</v>
      </c>
      <c r="E476" s="28">
        <v>7.083</v>
      </c>
      <c r="F476" s="28">
        <v>55.922</v>
      </c>
    </row>
    <row r="477" spans="1:6" ht="12.75">
      <c r="A477" s="30" t="s">
        <v>133</v>
      </c>
      <c r="B477" s="30">
        <v>8</v>
      </c>
      <c r="C477" s="5">
        <v>1980</v>
      </c>
      <c r="D477" s="5">
        <v>5</v>
      </c>
      <c r="E477" s="28">
        <v>4.244</v>
      </c>
      <c r="F477" s="28">
        <v>37.58</v>
      </c>
    </row>
    <row r="478" spans="1:6" ht="12.75">
      <c r="A478" s="30" t="s">
        <v>133</v>
      </c>
      <c r="B478" s="30">
        <v>8</v>
      </c>
      <c r="C478" s="5">
        <v>1980</v>
      </c>
      <c r="D478" s="5">
        <v>6</v>
      </c>
      <c r="E478" s="28">
        <v>2.01</v>
      </c>
      <c r="F478" s="28">
        <v>22.078</v>
      </c>
    </row>
    <row r="479" spans="1:6" ht="12.75">
      <c r="A479" s="30" t="s">
        <v>133</v>
      </c>
      <c r="B479" s="30">
        <v>8</v>
      </c>
      <c r="C479" s="5">
        <v>1980</v>
      </c>
      <c r="D479" s="5">
        <v>7</v>
      </c>
      <c r="E479" s="28">
        <v>1.484</v>
      </c>
      <c r="F479" s="28">
        <v>16.910999999999998</v>
      </c>
    </row>
    <row r="480" spans="1:6" ht="12.75">
      <c r="A480" s="30" t="s">
        <v>133</v>
      </c>
      <c r="B480" s="30">
        <v>8</v>
      </c>
      <c r="C480" s="5">
        <v>1980</v>
      </c>
      <c r="D480" s="5">
        <v>8</v>
      </c>
      <c r="E480" s="28">
        <v>1.194</v>
      </c>
      <c r="F480" s="28">
        <v>7.041</v>
      </c>
    </row>
    <row r="481" spans="1:6" ht="12.75">
      <c r="A481" s="30" t="s">
        <v>133</v>
      </c>
      <c r="B481" s="30">
        <v>8</v>
      </c>
      <c r="C481" s="5">
        <v>1980</v>
      </c>
      <c r="D481" s="5">
        <v>9</v>
      </c>
      <c r="E481" s="28">
        <v>0.999</v>
      </c>
      <c r="F481" s="28">
        <v>8.826999999999998</v>
      </c>
    </row>
    <row r="482" spans="1:6" ht="12.75">
      <c r="A482" s="30" t="s">
        <v>133</v>
      </c>
      <c r="B482" s="30">
        <v>8</v>
      </c>
      <c r="C482" s="5">
        <v>1980</v>
      </c>
      <c r="D482" s="5">
        <v>10</v>
      </c>
      <c r="E482" s="28">
        <v>1.758</v>
      </c>
      <c r="F482" s="28">
        <v>23.699</v>
      </c>
    </row>
    <row r="483" spans="1:6" ht="12.75">
      <c r="A483" s="30" t="s">
        <v>133</v>
      </c>
      <c r="B483" s="30">
        <v>8</v>
      </c>
      <c r="C483" s="5">
        <v>1980</v>
      </c>
      <c r="D483" s="5">
        <v>11</v>
      </c>
      <c r="E483" s="28">
        <v>1.829</v>
      </c>
      <c r="F483" s="28">
        <v>23.11</v>
      </c>
    </row>
    <row r="484" spans="1:6" ht="12.75">
      <c r="A484" s="30" t="s">
        <v>133</v>
      </c>
      <c r="B484" s="30">
        <v>8</v>
      </c>
      <c r="C484" s="5">
        <v>1980</v>
      </c>
      <c r="D484" s="5">
        <v>12</v>
      </c>
      <c r="E484" s="28">
        <v>1.99</v>
      </c>
      <c r="F484" s="28">
        <v>40.81447099999999</v>
      </c>
    </row>
    <row r="485" spans="1:6" ht="12.75">
      <c r="A485" s="30" t="s">
        <v>133</v>
      </c>
      <c r="B485" s="30">
        <v>8</v>
      </c>
      <c r="C485" s="5">
        <v>1981</v>
      </c>
      <c r="D485" s="5">
        <v>1</v>
      </c>
      <c r="E485" s="28">
        <v>2.677</v>
      </c>
      <c r="F485" s="28">
        <v>35.455999999999996</v>
      </c>
    </row>
    <row r="486" spans="1:6" ht="12.75">
      <c r="A486" s="30" t="s">
        <v>133</v>
      </c>
      <c r="B486" s="30">
        <v>8</v>
      </c>
      <c r="C486" s="5">
        <v>1981</v>
      </c>
      <c r="D486" s="5">
        <v>2</v>
      </c>
      <c r="E486" s="28">
        <v>1.902</v>
      </c>
      <c r="F486" s="28">
        <v>21.433</v>
      </c>
    </row>
    <row r="487" spans="1:6" ht="12.75">
      <c r="A487" s="30" t="s">
        <v>133</v>
      </c>
      <c r="B487" s="30">
        <v>8</v>
      </c>
      <c r="C487" s="5">
        <v>1981</v>
      </c>
      <c r="D487" s="5">
        <v>3</v>
      </c>
      <c r="E487" s="28">
        <v>3.524</v>
      </c>
      <c r="F487" s="28">
        <v>48.531000000000006</v>
      </c>
    </row>
    <row r="488" spans="1:6" ht="12.75">
      <c r="A488" s="30" t="s">
        <v>133</v>
      </c>
      <c r="B488" s="30">
        <v>8</v>
      </c>
      <c r="C488" s="5">
        <v>1981</v>
      </c>
      <c r="D488" s="5">
        <v>4</v>
      </c>
      <c r="E488" s="28">
        <v>2.989</v>
      </c>
      <c r="F488" s="28">
        <v>45.461</v>
      </c>
    </row>
    <row r="489" spans="1:6" ht="12.75">
      <c r="A489" s="30" t="s">
        <v>133</v>
      </c>
      <c r="B489" s="30">
        <v>8</v>
      </c>
      <c r="C489" s="5">
        <v>1981</v>
      </c>
      <c r="D489" s="5">
        <v>5</v>
      </c>
      <c r="E489" s="28">
        <v>3.311</v>
      </c>
      <c r="F489" s="28">
        <v>46.392585000000004</v>
      </c>
    </row>
    <row r="490" spans="1:6" ht="12.75">
      <c r="A490" s="30" t="s">
        <v>133</v>
      </c>
      <c r="B490" s="30">
        <v>8</v>
      </c>
      <c r="C490" s="5">
        <v>1981</v>
      </c>
      <c r="D490" s="5">
        <v>6</v>
      </c>
      <c r="E490" s="28">
        <v>1.281</v>
      </c>
      <c r="F490" s="28">
        <v>21.539</v>
      </c>
    </row>
    <row r="491" spans="1:6" ht="12.75">
      <c r="A491" s="30" t="s">
        <v>133</v>
      </c>
      <c r="B491" s="30">
        <v>8</v>
      </c>
      <c r="C491" s="5">
        <v>1981</v>
      </c>
      <c r="D491" s="5">
        <v>7</v>
      </c>
      <c r="E491" s="28">
        <v>1.024</v>
      </c>
      <c r="F491" s="28">
        <v>18.469</v>
      </c>
    </row>
    <row r="492" spans="1:6" ht="12.75">
      <c r="A492" s="30" t="s">
        <v>133</v>
      </c>
      <c r="B492" s="30">
        <v>8</v>
      </c>
      <c r="C492" s="5">
        <v>1981</v>
      </c>
      <c r="D492" s="5">
        <v>8</v>
      </c>
      <c r="E492" s="28">
        <v>0.833</v>
      </c>
      <c r="F492" s="28">
        <v>14.705</v>
      </c>
    </row>
    <row r="493" spans="1:6" ht="12.75">
      <c r="A493" s="30" t="s">
        <v>133</v>
      </c>
      <c r="B493" s="30">
        <v>8</v>
      </c>
      <c r="C493" s="5">
        <v>1981</v>
      </c>
      <c r="D493" s="5">
        <v>9</v>
      </c>
      <c r="E493" s="28">
        <v>1.003</v>
      </c>
      <c r="F493" s="28">
        <v>11.578862999999998</v>
      </c>
    </row>
    <row r="494" spans="1:6" ht="12.75">
      <c r="A494" s="30" t="s">
        <v>133</v>
      </c>
      <c r="B494" s="30">
        <v>8</v>
      </c>
      <c r="C494" s="5">
        <v>1981</v>
      </c>
      <c r="D494" s="5">
        <v>10</v>
      </c>
      <c r="E494" s="28">
        <v>5.931</v>
      </c>
      <c r="F494" s="28">
        <v>37.95799999999999</v>
      </c>
    </row>
    <row r="495" spans="1:6" ht="12.75">
      <c r="A495" s="30" t="s">
        <v>133</v>
      </c>
      <c r="B495" s="30">
        <v>8</v>
      </c>
      <c r="C495" s="5">
        <v>1981</v>
      </c>
      <c r="D495" s="5">
        <v>11</v>
      </c>
      <c r="E495" s="28">
        <v>0.93</v>
      </c>
      <c r="F495" s="28">
        <v>10.052000000000001</v>
      </c>
    </row>
    <row r="496" spans="1:6" ht="12.75">
      <c r="A496" s="30" t="s">
        <v>133</v>
      </c>
      <c r="B496" s="30">
        <v>8</v>
      </c>
      <c r="C496" s="5">
        <v>1981</v>
      </c>
      <c r="D496" s="5">
        <v>12</v>
      </c>
      <c r="E496" s="28">
        <v>10.429</v>
      </c>
      <c r="F496" s="28">
        <v>48.235</v>
      </c>
    </row>
    <row r="497" spans="1:6" ht="12.75">
      <c r="A497" s="30" t="s">
        <v>133</v>
      </c>
      <c r="B497" s="30">
        <v>8</v>
      </c>
      <c r="C497" s="5">
        <v>1982</v>
      </c>
      <c r="D497" s="5">
        <v>1</v>
      </c>
      <c r="E497" s="28">
        <v>4.661</v>
      </c>
      <c r="F497" s="28">
        <v>54.09799999999999</v>
      </c>
    </row>
    <row r="498" spans="1:6" ht="12.75">
      <c r="A498" s="30" t="s">
        <v>133</v>
      </c>
      <c r="B498" s="30">
        <v>8</v>
      </c>
      <c r="C498" s="5">
        <v>1982</v>
      </c>
      <c r="D498" s="5">
        <v>2</v>
      </c>
      <c r="E498" s="28">
        <v>4.695</v>
      </c>
      <c r="F498" s="28">
        <v>36.292</v>
      </c>
    </row>
    <row r="499" spans="1:6" ht="12.75">
      <c r="A499" s="30" t="s">
        <v>133</v>
      </c>
      <c r="B499" s="30">
        <v>8</v>
      </c>
      <c r="C499" s="5">
        <v>1982</v>
      </c>
      <c r="D499" s="5">
        <v>3</v>
      </c>
      <c r="E499" s="28">
        <v>1.676</v>
      </c>
      <c r="F499" s="28">
        <v>40.894</v>
      </c>
    </row>
    <row r="500" spans="1:6" ht="12.75">
      <c r="A500" s="30" t="s">
        <v>133</v>
      </c>
      <c r="B500" s="30">
        <v>8</v>
      </c>
      <c r="C500" s="5">
        <v>1982</v>
      </c>
      <c r="D500" s="5">
        <v>4</v>
      </c>
      <c r="E500" s="28">
        <v>1.571</v>
      </c>
      <c r="F500" s="28">
        <v>23.372000000000003</v>
      </c>
    </row>
    <row r="501" spans="1:6" ht="12.75">
      <c r="A501" s="30" t="s">
        <v>133</v>
      </c>
      <c r="B501" s="30">
        <v>8</v>
      </c>
      <c r="C501" s="5">
        <v>1982</v>
      </c>
      <c r="D501" s="5">
        <v>5</v>
      </c>
      <c r="E501" s="28">
        <v>1.849</v>
      </c>
      <c r="F501" s="28">
        <v>17.724148</v>
      </c>
    </row>
    <row r="502" spans="1:6" ht="12.75">
      <c r="A502" s="30" t="s">
        <v>133</v>
      </c>
      <c r="B502" s="30">
        <v>8</v>
      </c>
      <c r="C502" s="5">
        <v>1982</v>
      </c>
      <c r="D502" s="5">
        <v>6</v>
      </c>
      <c r="E502" s="28">
        <v>1.016</v>
      </c>
      <c r="F502" s="28">
        <v>17.375</v>
      </c>
    </row>
    <row r="503" spans="1:6" ht="12.75">
      <c r="A503" s="30" t="s">
        <v>133</v>
      </c>
      <c r="B503" s="30">
        <v>8</v>
      </c>
      <c r="C503" s="5">
        <v>1982</v>
      </c>
      <c r="D503" s="5">
        <v>7</v>
      </c>
      <c r="E503" s="28">
        <v>0.804</v>
      </c>
      <c r="F503" s="28">
        <v>15.127</v>
      </c>
    </row>
    <row r="504" spans="1:6" ht="12.75">
      <c r="A504" s="30" t="s">
        <v>133</v>
      </c>
      <c r="B504" s="30">
        <v>8</v>
      </c>
      <c r="C504" s="5">
        <v>1982</v>
      </c>
      <c r="D504" s="5">
        <v>8</v>
      </c>
      <c r="E504" s="28">
        <v>0.642</v>
      </c>
      <c r="F504" s="28">
        <v>15.123000000000001</v>
      </c>
    </row>
    <row r="505" spans="1:6" ht="12.75">
      <c r="A505" s="30" t="s">
        <v>133</v>
      </c>
      <c r="B505" s="30">
        <v>8</v>
      </c>
      <c r="C505" s="5">
        <v>1982</v>
      </c>
      <c r="D505" s="5">
        <v>9</v>
      </c>
      <c r="E505" s="28">
        <v>2.475</v>
      </c>
      <c r="F505" s="28">
        <v>17.779</v>
      </c>
    </row>
    <row r="506" spans="1:6" ht="12.75">
      <c r="A506" s="30" t="s">
        <v>133</v>
      </c>
      <c r="B506" s="30">
        <v>8</v>
      </c>
      <c r="C506" s="5">
        <v>1982</v>
      </c>
      <c r="D506" s="5">
        <v>10</v>
      </c>
      <c r="E506" s="28">
        <v>2.443</v>
      </c>
      <c r="F506" s="28">
        <v>20.624</v>
      </c>
    </row>
    <row r="507" spans="1:6" ht="12.75">
      <c r="A507" s="30" t="s">
        <v>133</v>
      </c>
      <c r="B507" s="30">
        <v>8</v>
      </c>
      <c r="C507" s="5">
        <v>1982</v>
      </c>
      <c r="D507" s="5">
        <v>11</v>
      </c>
      <c r="E507" s="28">
        <v>9.416</v>
      </c>
      <c r="F507" s="28">
        <v>58.02899999999999</v>
      </c>
    </row>
    <row r="508" spans="1:6" ht="12.75">
      <c r="A508" s="30" t="s">
        <v>133</v>
      </c>
      <c r="B508" s="30">
        <v>8</v>
      </c>
      <c r="C508" s="5">
        <v>1982</v>
      </c>
      <c r="D508" s="5">
        <v>12</v>
      </c>
      <c r="E508" s="28">
        <v>10.544</v>
      </c>
      <c r="F508" s="28">
        <v>63.35900000000001</v>
      </c>
    </row>
    <row r="509" spans="1:6" ht="12.75">
      <c r="A509" s="30" t="s">
        <v>133</v>
      </c>
      <c r="B509" s="30">
        <v>8</v>
      </c>
      <c r="C509" s="5">
        <v>1983</v>
      </c>
      <c r="D509" s="5">
        <v>1</v>
      </c>
      <c r="E509" s="28">
        <v>1.387</v>
      </c>
      <c r="F509" s="28">
        <v>17.521</v>
      </c>
    </row>
    <row r="510" spans="1:6" ht="12.75">
      <c r="A510" s="30" t="s">
        <v>133</v>
      </c>
      <c r="B510" s="30">
        <v>8</v>
      </c>
      <c r="C510" s="5">
        <v>1983</v>
      </c>
      <c r="D510" s="5">
        <v>2</v>
      </c>
      <c r="E510" s="28">
        <v>5.102</v>
      </c>
      <c r="F510" s="28">
        <v>44.191902</v>
      </c>
    </row>
    <row r="511" spans="1:6" ht="12.75">
      <c r="A511" s="30" t="s">
        <v>133</v>
      </c>
      <c r="B511" s="30">
        <v>8</v>
      </c>
      <c r="C511" s="5">
        <v>1983</v>
      </c>
      <c r="D511" s="5">
        <v>3</v>
      </c>
      <c r="E511" s="28">
        <v>2.922</v>
      </c>
      <c r="F511" s="28">
        <v>46.170418</v>
      </c>
    </row>
    <row r="512" spans="1:6" ht="12.75">
      <c r="A512" s="30" t="s">
        <v>133</v>
      </c>
      <c r="B512" s="30">
        <v>8</v>
      </c>
      <c r="C512" s="5">
        <v>1983</v>
      </c>
      <c r="D512" s="5">
        <v>4</v>
      </c>
      <c r="E512" s="28">
        <v>15.925</v>
      </c>
      <c r="F512" s="28">
        <v>109.21399999999998</v>
      </c>
    </row>
    <row r="513" spans="1:6" ht="12.75">
      <c r="A513" s="30" t="s">
        <v>133</v>
      </c>
      <c r="B513" s="30">
        <v>8</v>
      </c>
      <c r="C513" s="5">
        <v>1983</v>
      </c>
      <c r="D513" s="5">
        <v>5</v>
      </c>
      <c r="E513" s="28">
        <v>5.804</v>
      </c>
      <c r="F513" s="28">
        <v>86.111155</v>
      </c>
    </row>
    <row r="514" spans="1:6" ht="12.75">
      <c r="A514" s="30" t="s">
        <v>133</v>
      </c>
      <c r="B514" s="30">
        <v>8</v>
      </c>
      <c r="C514" s="5">
        <v>1983</v>
      </c>
      <c r="D514" s="5">
        <v>6</v>
      </c>
      <c r="E514" s="28">
        <v>1.992</v>
      </c>
      <c r="F514" s="28">
        <v>28.892</v>
      </c>
    </row>
    <row r="515" spans="1:6" ht="12.75">
      <c r="A515" s="30" t="s">
        <v>133</v>
      </c>
      <c r="B515" s="30">
        <v>8</v>
      </c>
      <c r="C515" s="5">
        <v>1983</v>
      </c>
      <c r="D515" s="5">
        <v>7</v>
      </c>
      <c r="E515" s="28">
        <v>1.996</v>
      </c>
      <c r="F515" s="28">
        <v>20.44</v>
      </c>
    </row>
    <row r="516" spans="1:6" ht="12.75">
      <c r="A516" s="30" t="s">
        <v>133</v>
      </c>
      <c r="B516" s="30">
        <v>8</v>
      </c>
      <c r="C516" s="5">
        <v>1983</v>
      </c>
      <c r="D516" s="5">
        <v>8</v>
      </c>
      <c r="E516" s="28">
        <v>1.713</v>
      </c>
      <c r="F516" s="28">
        <v>20.235</v>
      </c>
    </row>
    <row r="517" spans="1:6" ht="12.75">
      <c r="A517" s="30" t="s">
        <v>133</v>
      </c>
      <c r="B517" s="30">
        <v>8</v>
      </c>
      <c r="C517" s="5">
        <v>1983</v>
      </c>
      <c r="D517" s="5">
        <v>9</v>
      </c>
      <c r="E517" s="28">
        <v>1.185</v>
      </c>
      <c r="F517" s="28">
        <v>12.421000000000001</v>
      </c>
    </row>
    <row r="518" spans="1:6" ht="12.75">
      <c r="A518" s="30" t="s">
        <v>133</v>
      </c>
      <c r="B518" s="30">
        <v>8</v>
      </c>
      <c r="C518" s="5">
        <v>1983</v>
      </c>
      <c r="D518" s="5">
        <v>10</v>
      </c>
      <c r="E518" s="28">
        <v>1.051</v>
      </c>
      <c r="F518" s="28">
        <v>11.335</v>
      </c>
    </row>
    <row r="519" spans="1:6" ht="12.75">
      <c r="A519" s="30" t="s">
        <v>133</v>
      </c>
      <c r="B519" s="30">
        <v>8</v>
      </c>
      <c r="C519" s="5">
        <v>1983</v>
      </c>
      <c r="D519" s="5">
        <v>11</v>
      </c>
      <c r="E519" s="28">
        <v>3.932</v>
      </c>
      <c r="F519" s="28">
        <v>20.987030999999998</v>
      </c>
    </row>
    <row r="520" spans="1:6" ht="12.75">
      <c r="A520" s="30" t="s">
        <v>133</v>
      </c>
      <c r="B520" s="30">
        <v>8</v>
      </c>
      <c r="C520" s="5">
        <v>1983</v>
      </c>
      <c r="D520" s="5">
        <v>12</v>
      </c>
      <c r="E520" s="28">
        <v>8.675</v>
      </c>
      <c r="F520" s="28">
        <v>38.094</v>
      </c>
    </row>
    <row r="521" spans="1:6" ht="12.75">
      <c r="A521" s="30" t="s">
        <v>133</v>
      </c>
      <c r="B521" s="30">
        <v>8</v>
      </c>
      <c r="C521" s="5">
        <v>1984</v>
      </c>
      <c r="D521" s="5">
        <v>1</v>
      </c>
      <c r="E521" s="28">
        <v>3.246</v>
      </c>
      <c r="F521" s="28">
        <v>48.459031</v>
      </c>
    </row>
    <row r="522" spans="1:6" ht="12.75">
      <c r="A522" s="30" t="s">
        <v>133</v>
      </c>
      <c r="B522" s="30">
        <v>8</v>
      </c>
      <c r="C522" s="5">
        <v>1984</v>
      </c>
      <c r="D522" s="5">
        <v>2</v>
      </c>
      <c r="E522" s="28">
        <v>5.045</v>
      </c>
      <c r="F522" s="28">
        <v>56.542</v>
      </c>
    </row>
    <row r="523" spans="1:6" ht="12.75">
      <c r="A523" s="30" t="s">
        <v>133</v>
      </c>
      <c r="B523" s="30">
        <v>8</v>
      </c>
      <c r="C523" s="5">
        <v>1984</v>
      </c>
      <c r="D523" s="5">
        <v>3</v>
      </c>
      <c r="E523" s="28">
        <v>5.435</v>
      </c>
      <c r="F523" s="28">
        <v>49.605</v>
      </c>
    </row>
    <row r="524" spans="1:6" ht="12.75">
      <c r="A524" s="30" t="s">
        <v>133</v>
      </c>
      <c r="B524" s="30">
        <v>8</v>
      </c>
      <c r="C524" s="5">
        <v>1984</v>
      </c>
      <c r="D524" s="5">
        <v>4</v>
      </c>
      <c r="E524" s="28">
        <v>2.701</v>
      </c>
      <c r="F524" s="28">
        <v>81.203</v>
      </c>
    </row>
    <row r="525" spans="1:6" ht="12.75">
      <c r="A525" s="30" t="s">
        <v>133</v>
      </c>
      <c r="B525" s="30">
        <v>8</v>
      </c>
      <c r="C525" s="5">
        <v>1984</v>
      </c>
      <c r="D525" s="5">
        <v>5</v>
      </c>
      <c r="E525" s="28">
        <v>5.246</v>
      </c>
      <c r="F525" s="28">
        <v>54.349087000000004</v>
      </c>
    </row>
    <row r="526" spans="1:6" ht="12.75">
      <c r="A526" s="30" t="s">
        <v>133</v>
      </c>
      <c r="B526" s="30">
        <v>8</v>
      </c>
      <c r="C526" s="5">
        <v>1984</v>
      </c>
      <c r="D526" s="5">
        <v>6</v>
      </c>
      <c r="E526" s="28">
        <v>3.972</v>
      </c>
      <c r="F526" s="28">
        <v>39.707</v>
      </c>
    </row>
    <row r="527" spans="1:6" ht="12.75">
      <c r="A527" s="30" t="s">
        <v>133</v>
      </c>
      <c r="B527" s="30">
        <v>8</v>
      </c>
      <c r="C527" s="5">
        <v>1984</v>
      </c>
      <c r="D527" s="5">
        <v>7</v>
      </c>
      <c r="E527" s="28">
        <v>1.423</v>
      </c>
      <c r="F527" s="28">
        <v>16.352752</v>
      </c>
    </row>
    <row r="528" spans="1:6" ht="12.75">
      <c r="A528" s="30" t="s">
        <v>133</v>
      </c>
      <c r="B528" s="30">
        <v>8</v>
      </c>
      <c r="C528" s="5">
        <v>1984</v>
      </c>
      <c r="D528" s="5">
        <v>8</v>
      </c>
      <c r="E528" s="28">
        <v>1.216</v>
      </c>
      <c r="F528" s="28">
        <v>15.883</v>
      </c>
    </row>
    <row r="529" spans="1:6" ht="12.75">
      <c r="A529" s="30" t="s">
        <v>133</v>
      </c>
      <c r="B529" s="30">
        <v>8</v>
      </c>
      <c r="C529" s="5">
        <v>1984</v>
      </c>
      <c r="D529" s="5">
        <v>9</v>
      </c>
      <c r="E529" s="28">
        <v>1.078</v>
      </c>
      <c r="F529" s="28">
        <v>12.395</v>
      </c>
    </row>
    <row r="530" spans="1:6" ht="12.75">
      <c r="A530" s="30" t="s">
        <v>133</v>
      </c>
      <c r="B530" s="30">
        <v>8</v>
      </c>
      <c r="C530" s="5">
        <v>1984</v>
      </c>
      <c r="D530" s="5">
        <v>10</v>
      </c>
      <c r="E530" s="28">
        <v>8.284</v>
      </c>
      <c r="F530" s="28">
        <v>45.658</v>
      </c>
    </row>
    <row r="531" spans="1:6" ht="12.75">
      <c r="A531" s="30" t="s">
        <v>133</v>
      </c>
      <c r="B531" s="30">
        <v>8</v>
      </c>
      <c r="C531" s="5">
        <v>1984</v>
      </c>
      <c r="D531" s="5">
        <v>11</v>
      </c>
      <c r="E531" s="28">
        <v>28.971</v>
      </c>
      <c r="F531" s="28">
        <v>106.91600000000001</v>
      </c>
    </row>
    <row r="532" spans="1:6" ht="12.75">
      <c r="A532" s="30" t="s">
        <v>133</v>
      </c>
      <c r="B532" s="30">
        <v>8</v>
      </c>
      <c r="C532" s="5">
        <v>1984</v>
      </c>
      <c r="D532" s="5">
        <v>12</v>
      </c>
      <c r="E532" s="28">
        <v>3.426</v>
      </c>
      <c r="F532" s="28">
        <v>42.181</v>
      </c>
    </row>
    <row r="533" spans="1:6" ht="12.75">
      <c r="A533" s="30" t="s">
        <v>133</v>
      </c>
      <c r="B533" s="30">
        <v>8</v>
      </c>
      <c r="C533" s="5">
        <v>1985</v>
      </c>
      <c r="D533" s="5">
        <v>1</v>
      </c>
      <c r="E533" s="28">
        <v>3.29</v>
      </c>
      <c r="F533" s="28">
        <v>31.379</v>
      </c>
    </row>
    <row r="534" spans="1:6" ht="12.75">
      <c r="A534" s="30" t="s">
        <v>133</v>
      </c>
      <c r="B534" s="30">
        <v>8</v>
      </c>
      <c r="C534" s="5">
        <v>1985</v>
      </c>
      <c r="D534" s="5">
        <v>2</v>
      </c>
      <c r="E534" s="28">
        <v>21.09</v>
      </c>
      <c r="F534" s="28">
        <v>93.985</v>
      </c>
    </row>
    <row r="535" spans="1:6" ht="12.75">
      <c r="A535" s="30" t="s">
        <v>133</v>
      </c>
      <c r="B535" s="30">
        <v>8</v>
      </c>
      <c r="C535" s="5">
        <v>1985</v>
      </c>
      <c r="D535" s="5">
        <v>3</v>
      </c>
      <c r="E535" s="28">
        <v>4.093</v>
      </c>
      <c r="F535" s="28">
        <v>43.81100000000001</v>
      </c>
    </row>
    <row r="536" spans="1:6" ht="12.75">
      <c r="A536" s="30" t="s">
        <v>133</v>
      </c>
      <c r="B536" s="30">
        <v>8</v>
      </c>
      <c r="C536" s="5">
        <v>1985</v>
      </c>
      <c r="D536" s="5">
        <v>4</v>
      </c>
      <c r="E536" s="28">
        <v>13.131</v>
      </c>
      <c r="F536" s="28">
        <v>86.976</v>
      </c>
    </row>
    <row r="537" spans="1:6" ht="12.75">
      <c r="A537" s="30" t="s">
        <v>133</v>
      </c>
      <c r="B537" s="30">
        <v>8</v>
      </c>
      <c r="C537" s="5">
        <v>1985</v>
      </c>
      <c r="D537" s="5">
        <v>5</v>
      </c>
      <c r="E537" s="28">
        <v>5.164</v>
      </c>
      <c r="F537" s="28">
        <v>47.60900000000001</v>
      </c>
    </row>
    <row r="538" spans="1:6" ht="12.75">
      <c r="A538" s="30" t="s">
        <v>133</v>
      </c>
      <c r="B538" s="30">
        <v>8</v>
      </c>
      <c r="C538" s="5">
        <v>1985</v>
      </c>
      <c r="D538" s="5">
        <v>6</v>
      </c>
      <c r="E538" s="28">
        <v>2.492</v>
      </c>
      <c r="F538" s="28">
        <v>28.638000000000005</v>
      </c>
    </row>
    <row r="539" spans="1:6" ht="12.75">
      <c r="A539" s="30" t="s">
        <v>133</v>
      </c>
      <c r="B539" s="30">
        <v>8</v>
      </c>
      <c r="C539" s="5">
        <v>1985</v>
      </c>
      <c r="D539" s="5">
        <v>7</v>
      </c>
      <c r="E539" s="28">
        <v>1.963</v>
      </c>
      <c r="F539" s="28">
        <v>18.189000000000004</v>
      </c>
    </row>
    <row r="540" spans="1:6" ht="12.75">
      <c r="A540" s="30" t="s">
        <v>133</v>
      </c>
      <c r="B540" s="30">
        <v>8</v>
      </c>
      <c r="C540" s="5">
        <v>1985</v>
      </c>
      <c r="D540" s="5">
        <v>8</v>
      </c>
      <c r="E540" s="28">
        <v>1.509</v>
      </c>
      <c r="F540" s="28">
        <v>17.856</v>
      </c>
    </row>
    <row r="541" spans="1:6" ht="12.75">
      <c r="A541" s="30" t="s">
        <v>133</v>
      </c>
      <c r="B541" s="30">
        <v>8</v>
      </c>
      <c r="C541" s="5">
        <v>1985</v>
      </c>
      <c r="D541" s="5">
        <v>9</v>
      </c>
      <c r="E541" s="28">
        <v>1.203</v>
      </c>
      <c r="F541" s="28">
        <v>14.83</v>
      </c>
    </row>
    <row r="542" spans="1:6" ht="12.75">
      <c r="A542" s="30" t="s">
        <v>133</v>
      </c>
      <c r="B542" s="30">
        <v>8</v>
      </c>
      <c r="C542" s="5">
        <v>1985</v>
      </c>
      <c r="D542" s="5">
        <v>10</v>
      </c>
      <c r="E542" s="28">
        <v>0.948</v>
      </c>
      <c r="F542" s="28">
        <v>9.709</v>
      </c>
    </row>
    <row r="543" spans="1:6" ht="12.75">
      <c r="A543" s="30" t="s">
        <v>133</v>
      </c>
      <c r="B543" s="30">
        <v>8</v>
      </c>
      <c r="C543" s="5">
        <v>1985</v>
      </c>
      <c r="D543" s="5">
        <v>11</v>
      </c>
      <c r="E543" s="28">
        <v>3.423</v>
      </c>
      <c r="F543" s="28">
        <v>15.799</v>
      </c>
    </row>
    <row r="544" spans="1:6" ht="12.75">
      <c r="A544" s="30" t="s">
        <v>133</v>
      </c>
      <c r="B544" s="30">
        <v>8</v>
      </c>
      <c r="C544" s="5">
        <v>1985</v>
      </c>
      <c r="D544" s="5">
        <v>12</v>
      </c>
      <c r="E544" s="28">
        <v>10.296</v>
      </c>
      <c r="F544" s="28">
        <v>40.231</v>
      </c>
    </row>
    <row r="545" spans="1:6" ht="12.75">
      <c r="A545" s="30" t="s">
        <v>133</v>
      </c>
      <c r="B545" s="30">
        <v>8</v>
      </c>
      <c r="C545" s="5">
        <v>1986</v>
      </c>
      <c r="D545" s="5">
        <v>1</v>
      </c>
      <c r="E545" s="28">
        <v>4.307</v>
      </c>
      <c r="F545" s="28">
        <v>40.351</v>
      </c>
    </row>
    <row r="546" spans="1:6" ht="12.75">
      <c r="A546" s="30" t="s">
        <v>133</v>
      </c>
      <c r="B546" s="30">
        <v>8</v>
      </c>
      <c r="C546" s="5">
        <v>1986</v>
      </c>
      <c r="D546" s="5">
        <v>2</v>
      </c>
      <c r="E546" s="28">
        <v>6.706</v>
      </c>
      <c r="F546" s="28">
        <v>40.742</v>
      </c>
    </row>
    <row r="547" spans="1:6" ht="12.75">
      <c r="A547" s="30" t="s">
        <v>133</v>
      </c>
      <c r="B547" s="30">
        <v>8</v>
      </c>
      <c r="C547" s="5">
        <v>1986</v>
      </c>
      <c r="D547" s="5">
        <v>3</v>
      </c>
      <c r="E547" s="28">
        <v>3.131</v>
      </c>
      <c r="F547" s="28">
        <v>69.71383000000002</v>
      </c>
    </row>
    <row r="548" spans="1:6" ht="12.75">
      <c r="A548" s="30" t="s">
        <v>133</v>
      </c>
      <c r="B548" s="30">
        <v>8</v>
      </c>
      <c r="C548" s="5">
        <v>1986</v>
      </c>
      <c r="D548" s="5">
        <v>4</v>
      </c>
      <c r="E548" s="28">
        <v>2.37</v>
      </c>
      <c r="F548" s="28">
        <v>45.626</v>
      </c>
    </row>
    <row r="549" spans="1:6" ht="12.75">
      <c r="A549" s="30" t="s">
        <v>133</v>
      </c>
      <c r="B549" s="30">
        <v>8</v>
      </c>
      <c r="C549" s="5">
        <v>1986</v>
      </c>
      <c r="D549" s="5">
        <v>5</v>
      </c>
      <c r="E549" s="28">
        <v>2.419</v>
      </c>
      <c r="F549" s="28">
        <v>61.228</v>
      </c>
    </row>
    <row r="550" spans="1:6" ht="12.75">
      <c r="A550" s="30" t="s">
        <v>133</v>
      </c>
      <c r="B550" s="30">
        <v>8</v>
      </c>
      <c r="C550" s="5">
        <v>1986</v>
      </c>
      <c r="D550" s="5">
        <v>6</v>
      </c>
      <c r="E550" s="28">
        <v>1.588</v>
      </c>
      <c r="F550" s="28">
        <v>23.971000000000004</v>
      </c>
    </row>
    <row r="551" spans="1:6" ht="12.75">
      <c r="A551" s="30" t="s">
        <v>133</v>
      </c>
      <c r="B551" s="30">
        <v>8</v>
      </c>
      <c r="C551" s="5">
        <v>1986</v>
      </c>
      <c r="D551" s="5">
        <v>7</v>
      </c>
      <c r="E551" s="28">
        <v>1.065</v>
      </c>
      <c r="F551" s="28">
        <v>16.615378999999997</v>
      </c>
    </row>
    <row r="552" spans="1:6" ht="12.75">
      <c r="A552" s="30" t="s">
        <v>133</v>
      </c>
      <c r="B552" s="30">
        <v>8</v>
      </c>
      <c r="C552" s="5">
        <v>1986</v>
      </c>
      <c r="D552" s="5">
        <v>8</v>
      </c>
      <c r="E552" s="28">
        <v>0.867</v>
      </c>
      <c r="F552" s="28">
        <v>14.517776000000003</v>
      </c>
    </row>
    <row r="553" spans="1:6" ht="12.75">
      <c r="A553" s="30" t="s">
        <v>133</v>
      </c>
      <c r="B553" s="30">
        <v>8</v>
      </c>
      <c r="C553" s="5">
        <v>1986</v>
      </c>
      <c r="D553" s="5">
        <v>9</v>
      </c>
      <c r="E553" s="28">
        <v>4.833</v>
      </c>
      <c r="F553" s="28">
        <v>33.003</v>
      </c>
    </row>
    <row r="554" spans="1:6" ht="12.75">
      <c r="A554" s="30" t="s">
        <v>133</v>
      </c>
      <c r="B554" s="30">
        <v>8</v>
      </c>
      <c r="C554" s="5">
        <v>1986</v>
      </c>
      <c r="D554" s="5">
        <v>10</v>
      </c>
      <c r="E554" s="28">
        <v>0.942</v>
      </c>
      <c r="F554" s="28">
        <v>16.27</v>
      </c>
    </row>
    <row r="555" spans="1:6" ht="12.75">
      <c r="A555" s="30" t="s">
        <v>133</v>
      </c>
      <c r="B555" s="30">
        <v>8</v>
      </c>
      <c r="C555" s="5">
        <v>1986</v>
      </c>
      <c r="D555" s="5">
        <v>11</v>
      </c>
      <c r="E555" s="28">
        <v>2.431</v>
      </c>
      <c r="F555" s="28">
        <v>22.954</v>
      </c>
    </row>
    <row r="556" spans="1:6" ht="12.75">
      <c r="A556" s="30" t="s">
        <v>133</v>
      </c>
      <c r="B556" s="30">
        <v>8</v>
      </c>
      <c r="C556" s="5">
        <v>1986</v>
      </c>
      <c r="D556" s="5">
        <v>12</v>
      </c>
      <c r="E556" s="28">
        <v>1.385</v>
      </c>
      <c r="F556" s="28">
        <v>26.799000000000003</v>
      </c>
    </row>
    <row r="557" spans="1:6" ht="12.75">
      <c r="A557" s="30" t="s">
        <v>133</v>
      </c>
      <c r="B557" s="30">
        <v>8</v>
      </c>
      <c r="C557" s="5">
        <v>1987</v>
      </c>
      <c r="D557" s="5">
        <v>1</v>
      </c>
      <c r="E557" s="28">
        <v>4.275</v>
      </c>
      <c r="F557" s="28">
        <v>35.335</v>
      </c>
    </row>
    <row r="558" spans="1:6" ht="12.75">
      <c r="A558" s="30" t="s">
        <v>133</v>
      </c>
      <c r="B558" s="30">
        <v>8</v>
      </c>
      <c r="C558" s="5">
        <v>1987</v>
      </c>
      <c r="D558" s="5">
        <v>2</v>
      </c>
      <c r="E558" s="28">
        <v>6.933</v>
      </c>
      <c r="F558" s="28">
        <v>51.892</v>
      </c>
    </row>
    <row r="559" spans="1:6" ht="12.75">
      <c r="A559" s="30" t="s">
        <v>133</v>
      </c>
      <c r="B559" s="30">
        <v>8</v>
      </c>
      <c r="C559" s="5">
        <v>1987</v>
      </c>
      <c r="D559" s="5">
        <v>3</v>
      </c>
      <c r="E559" s="28">
        <v>4.116</v>
      </c>
      <c r="F559" s="28">
        <v>51.19321899999999</v>
      </c>
    </row>
    <row r="560" spans="1:6" ht="12.75">
      <c r="A560" s="30" t="s">
        <v>133</v>
      </c>
      <c r="B560" s="30">
        <v>8</v>
      </c>
      <c r="C560" s="5">
        <v>1987</v>
      </c>
      <c r="D560" s="5">
        <v>4</v>
      </c>
      <c r="E560" s="28">
        <v>6.09</v>
      </c>
      <c r="F560" s="28">
        <v>60.834</v>
      </c>
    </row>
    <row r="561" spans="1:6" ht="12.75">
      <c r="A561" s="30" t="s">
        <v>133</v>
      </c>
      <c r="B561" s="30">
        <v>8</v>
      </c>
      <c r="C561" s="5">
        <v>1987</v>
      </c>
      <c r="D561" s="5">
        <v>5</v>
      </c>
      <c r="E561" s="28">
        <v>1.452</v>
      </c>
      <c r="F561" s="28">
        <v>21.550257000000002</v>
      </c>
    </row>
    <row r="562" spans="1:6" ht="12.75">
      <c r="A562" s="30" t="s">
        <v>133</v>
      </c>
      <c r="B562" s="30">
        <v>8</v>
      </c>
      <c r="C562" s="5">
        <v>1987</v>
      </c>
      <c r="D562" s="5">
        <v>6</v>
      </c>
      <c r="E562" s="28">
        <v>1.325</v>
      </c>
      <c r="F562" s="28">
        <v>16.795</v>
      </c>
    </row>
    <row r="563" spans="1:6" ht="12.75">
      <c r="A563" s="30" t="s">
        <v>133</v>
      </c>
      <c r="B563" s="30">
        <v>8</v>
      </c>
      <c r="C563" s="5">
        <v>1987</v>
      </c>
      <c r="D563" s="5">
        <v>7</v>
      </c>
      <c r="E563" s="28">
        <v>1.352</v>
      </c>
      <c r="F563" s="28">
        <v>16.797708</v>
      </c>
    </row>
    <row r="564" spans="1:6" ht="12.75">
      <c r="A564" s="30" t="s">
        <v>133</v>
      </c>
      <c r="B564" s="30">
        <v>8</v>
      </c>
      <c r="C564" s="5">
        <v>1987</v>
      </c>
      <c r="D564" s="5">
        <v>8</v>
      </c>
      <c r="E564" s="28">
        <v>0.895</v>
      </c>
      <c r="F564" s="28">
        <v>11.845</v>
      </c>
    </row>
    <row r="565" spans="1:6" ht="12.75">
      <c r="A565" s="30" t="s">
        <v>133</v>
      </c>
      <c r="B565" s="30">
        <v>8</v>
      </c>
      <c r="C565" s="5">
        <v>1987</v>
      </c>
      <c r="D565" s="5">
        <v>9</v>
      </c>
      <c r="E565" s="28">
        <v>3.022</v>
      </c>
      <c r="F565" s="28">
        <v>15.897791</v>
      </c>
    </row>
    <row r="566" spans="1:6" ht="12.75">
      <c r="A566" s="30" t="s">
        <v>133</v>
      </c>
      <c r="B566" s="30">
        <v>8</v>
      </c>
      <c r="C566" s="5">
        <v>1987</v>
      </c>
      <c r="D566" s="5">
        <v>10</v>
      </c>
      <c r="E566" s="28">
        <v>18.015</v>
      </c>
      <c r="F566" s="28">
        <v>81.44800000000001</v>
      </c>
    </row>
    <row r="567" spans="1:6" ht="12.75">
      <c r="A567" s="30" t="s">
        <v>133</v>
      </c>
      <c r="B567" s="30">
        <v>8</v>
      </c>
      <c r="C567" s="5">
        <v>1987</v>
      </c>
      <c r="D567" s="5">
        <v>11</v>
      </c>
      <c r="E567" s="28">
        <v>4.78</v>
      </c>
      <c r="F567" s="28">
        <v>34.940027</v>
      </c>
    </row>
    <row r="568" spans="1:6" ht="12.75">
      <c r="A568" s="30" t="s">
        <v>133</v>
      </c>
      <c r="B568" s="30">
        <v>8</v>
      </c>
      <c r="C568" s="5">
        <v>1987</v>
      </c>
      <c r="D568" s="5">
        <v>12</v>
      </c>
      <c r="E568" s="28">
        <v>10.525</v>
      </c>
      <c r="F568" s="28">
        <v>81.020368</v>
      </c>
    </row>
    <row r="569" spans="1:6" ht="12.75">
      <c r="A569" s="30" t="s">
        <v>133</v>
      </c>
      <c r="B569" s="30">
        <v>8</v>
      </c>
      <c r="C569" s="5">
        <v>1988</v>
      </c>
      <c r="D569" s="5">
        <v>1</v>
      </c>
      <c r="E569" s="28">
        <v>16.924</v>
      </c>
      <c r="F569" s="28">
        <v>81.12799999999999</v>
      </c>
    </row>
    <row r="570" spans="1:6" ht="12.75">
      <c r="A570" s="30" t="s">
        <v>133</v>
      </c>
      <c r="B570" s="30">
        <v>8</v>
      </c>
      <c r="C570" s="5">
        <v>1988</v>
      </c>
      <c r="D570" s="5">
        <v>2</v>
      </c>
      <c r="E570" s="28">
        <v>4.071</v>
      </c>
      <c r="F570" s="28">
        <v>48.513645999999994</v>
      </c>
    </row>
    <row r="571" spans="1:6" ht="12.75">
      <c r="A571" s="30" t="s">
        <v>133</v>
      </c>
      <c r="B571" s="30">
        <v>8</v>
      </c>
      <c r="C571" s="5">
        <v>1988</v>
      </c>
      <c r="D571" s="5">
        <v>3</v>
      </c>
      <c r="E571" s="28">
        <v>2.638</v>
      </c>
      <c r="F571" s="28">
        <v>35.430679999999995</v>
      </c>
    </row>
    <row r="572" spans="1:6" ht="12.75">
      <c r="A572" s="30" t="s">
        <v>133</v>
      </c>
      <c r="B572" s="30">
        <v>8</v>
      </c>
      <c r="C572" s="5">
        <v>1988</v>
      </c>
      <c r="D572" s="5">
        <v>4</v>
      </c>
      <c r="E572" s="28">
        <v>7.748</v>
      </c>
      <c r="F572" s="28">
        <v>83.19899999999998</v>
      </c>
    </row>
    <row r="573" spans="1:6" ht="12.75">
      <c r="A573" s="30" t="s">
        <v>133</v>
      </c>
      <c r="B573" s="30">
        <v>8</v>
      </c>
      <c r="C573" s="5">
        <v>1988</v>
      </c>
      <c r="D573" s="5">
        <v>5</v>
      </c>
      <c r="E573" s="28">
        <v>9.596</v>
      </c>
      <c r="F573" s="28">
        <v>53.471000000000004</v>
      </c>
    </row>
    <row r="574" spans="1:6" ht="12.75">
      <c r="A574" s="30" t="s">
        <v>133</v>
      </c>
      <c r="B574" s="30">
        <v>8</v>
      </c>
      <c r="C574" s="5">
        <v>1988</v>
      </c>
      <c r="D574" s="5">
        <v>6</v>
      </c>
      <c r="E574" s="28">
        <v>7.974</v>
      </c>
      <c r="F574" s="28">
        <v>33.054</v>
      </c>
    </row>
    <row r="575" spans="1:6" ht="12.75">
      <c r="A575" s="30" t="s">
        <v>133</v>
      </c>
      <c r="B575" s="30">
        <v>8</v>
      </c>
      <c r="C575" s="5">
        <v>1988</v>
      </c>
      <c r="D575" s="5">
        <v>7</v>
      </c>
      <c r="E575" s="28">
        <v>3.439</v>
      </c>
      <c r="F575" s="28">
        <v>20.987000000000002</v>
      </c>
    </row>
    <row r="576" spans="1:6" ht="12.75">
      <c r="A576" s="30" t="s">
        <v>133</v>
      </c>
      <c r="B576" s="30">
        <v>8</v>
      </c>
      <c r="C576" s="5">
        <v>1988</v>
      </c>
      <c r="D576" s="5">
        <v>8</v>
      </c>
      <c r="E576" s="28">
        <v>1.947</v>
      </c>
      <c r="F576" s="28">
        <v>12.095262000000002</v>
      </c>
    </row>
    <row r="577" spans="1:6" ht="12.75">
      <c r="A577" s="30" t="s">
        <v>133</v>
      </c>
      <c r="B577" s="30">
        <v>8</v>
      </c>
      <c r="C577" s="5">
        <v>1988</v>
      </c>
      <c r="D577" s="5">
        <v>9</v>
      </c>
      <c r="E577" s="28">
        <v>1.536</v>
      </c>
      <c r="F577" s="28">
        <v>10.247</v>
      </c>
    </row>
    <row r="578" spans="1:6" ht="12.75">
      <c r="A578" s="30" t="s">
        <v>133</v>
      </c>
      <c r="B578" s="30">
        <v>8</v>
      </c>
      <c r="C578" s="5">
        <v>1988</v>
      </c>
      <c r="D578" s="5">
        <v>10</v>
      </c>
      <c r="E578" s="28">
        <v>3.375</v>
      </c>
      <c r="F578" s="28">
        <v>16.906739</v>
      </c>
    </row>
    <row r="579" spans="1:6" ht="12.75">
      <c r="A579" s="30" t="s">
        <v>133</v>
      </c>
      <c r="B579" s="30">
        <v>8</v>
      </c>
      <c r="C579" s="5">
        <v>1988</v>
      </c>
      <c r="D579" s="5">
        <v>11</v>
      </c>
      <c r="E579" s="28">
        <v>1.773</v>
      </c>
      <c r="F579" s="28">
        <v>12.234</v>
      </c>
    </row>
    <row r="580" spans="1:6" ht="12.75">
      <c r="A580" s="30" t="s">
        <v>133</v>
      </c>
      <c r="B580" s="30">
        <v>8</v>
      </c>
      <c r="C580" s="5">
        <v>1988</v>
      </c>
      <c r="D580" s="5">
        <v>12</v>
      </c>
      <c r="E580" s="28">
        <v>1.119</v>
      </c>
      <c r="F580" s="28">
        <v>11.814102</v>
      </c>
    </row>
    <row r="581" spans="1:6" ht="12.75">
      <c r="A581" s="30" t="s">
        <v>133</v>
      </c>
      <c r="B581" s="30">
        <v>8</v>
      </c>
      <c r="C581" s="5">
        <v>1989</v>
      </c>
      <c r="D581" s="5">
        <v>1</v>
      </c>
      <c r="E581" s="28">
        <v>1.111</v>
      </c>
      <c r="F581" s="28">
        <v>11.055</v>
      </c>
    </row>
    <row r="582" spans="1:6" ht="12.75">
      <c r="A582" s="30" t="s">
        <v>133</v>
      </c>
      <c r="B582" s="30">
        <v>8</v>
      </c>
      <c r="C582" s="5">
        <v>1989</v>
      </c>
      <c r="D582" s="5">
        <v>2</v>
      </c>
      <c r="E582" s="28">
        <v>1.929</v>
      </c>
      <c r="F582" s="28">
        <v>11.806608</v>
      </c>
    </row>
    <row r="583" spans="1:6" ht="12.75">
      <c r="A583" s="30" t="s">
        <v>133</v>
      </c>
      <c r="B583" s="30">
        <v>8</v>
      </c>
      <c r="C583" s="5">
        <v>1989</v>
      </c>
      <c r="D583" s="5">
        <v>3</v>
      </c>
      <c r="E583" s="28">
        <v>2.6</v>
      </c>
      <c r="F583" s="28">
        <v>28.802144000000002</v>
      </c>
    </row>
    <row r="584" spans="1:6" ht="12.75">
      <c r="A584" s="30" t="s">
        <v>133</v>
      </c>
      <c r="B584" s="30">
        <v>8</v>
      </c>
      <c r="C584" s="5">
        <v>1989</v>
      </c>
      <c r="D584" s="5">
        <v>4</v>
      </c>
      <c r="E584" s="28">
        <v>4.267</v>
      </c>
      <c r="F584" s="28">
        <v>59.92</v>
      </c>
    </row>
    <row r="585" spans="1:6" ht="12.75">
      <c r="A585" s="30" t="s">
        <v>133</v>
      </c>
      <c r="B585" s="30">
        <v>8</v>
      </c>
      <c r="C585" s="5">
        <v>1989</v>
      </c>
      <c r="D585" s="5">
        <v>5</v>
      </c>
      <c r="E585" s="28">
        <v>3.4</v>
      </c>
      <c r="F585" s="28">
        <v>24.165999999999997</v>
      </c>
    </row>
    <row r="586" spans="1:6" ht="12.75">
      <c r="A586" s="30" t="s">
        <v>133</v>
      </c>
      <c r="B586" s="30">
        <v>8</v>
      </c>
      <c r="C586" s="5">
        <v>1989</v>
      </c>
      <c r="D586" s="5">
        <v>6</v>
      </c>
      <c r="E586" s="28">
        <v>1.134</v>
      </c>
      <c r="F586" s="28">
        <v>11.462000000000002</v>
      </c>
    </row>
    <row r="587" spans="1:6" ht="12.75">
      <c r="A587" s="30" t="s">
        <v>133</v>
      </c>
      <c r="B587" s="30">
        <v>8</v>
      </c>
      <c r="C587" s="5">
        <v>1989</v>
      </c>
      <c r="D587" s="5">
        <v>7</v>
      </c>
      <c r="E587" s="28">
        <v>0.914</v>
      </c>
      <c r="F587" s="28">
        <v>8.263</v>
      </c>
    </row>
    <row r="588" spans="1:6" ht="12.75">
      <c r="A588" s="30" t="s">
        <v>133</v>
      </c>
      <c r="B588" s="30">
        <v>8</v>
      </c>
      <c r="C588" s="5">
        <v>1989</v>
      </c>
      <c r="D588" s="5">
        <v>8</v>
      </c>
      <c r="E588" s="28">
        <v>0.758</v>
      </c>
      <c r="F588" s="28">
        <v>7.08</v>
      </c>
    </row>
    <row r="589" spans="1:6" ht="12.75">
      <c r="A589" s="30" t="s">
        <v>133</v>
      </c>
      <c r="B589" s="30">
        <v>8</v>
      </c>
      <c r="C589" s="5">
        <v>1989</v>
      </c>
      <c r="D589" s="5">
        <v>9</v>
      </c>
      <c r="E589" s="28">
        <v>0.795</v>
      </c>
      <c r="F589" s="28">
        <v>7.462000000000001</v>
      </c>
    </row>
    <row r="590" spans="1:6" ht="12.75">
      <c r="A590" s="30" t="s">
        <v>133</v>
      </c>
      <c r="B590" s="30">
        <v>8</v>
      </c>
      <c r="C590" s="5">
        <v>1989</v>
      </c>
      <c r="D590" s="5">
        <v>10</v>
      </c>
      <c r="E590" s="28">
        <v>0.817</v>
      </c>
      <c r="F590" s="28">
        <v>7.95</v>
      </c>
    </row>
    <row r="591" spans="1:6" ht="12.75">
      <c r="A591" s="30" t="s">
        <v>133</v>
      </c>
      <c r="B591" s="30">
        <v>8</v>
      </c>
      <c r="C591" s="5">
        <v>1989</v>
      </c>
      <c r="D591" s="5">
        <v>11</v>
      </c>
      <c r="E591" s="28">
        <v>13.038</v>
      </c>
      <c r="F591" s="28">
        <v>68.865</v>
      </c>
    </row>
    <row r="592" spans="1:6" ht="12.75">
      <c r="A592" s="30" t="s">
        <v>133</v>
      </c>
      <c r="B592" s="30">
        <v>8</v>
      </c>
      <c r="C592" s="5">
        <v>1989</v>
      </c>
      <c r="D592" s="5">
        <v>12</v>
      </c>
      <c r="E592" s="28">
        <v>25.532</v>
      </c>
      <c r="F592" s="28">
        <v>134.307</v>
      </c>
    </row>
    <row r="593" spans="1:6" ht="12.75">
      <c r="A593" s="30" t="s">
        <v>133</v>
      </c>
      <c r="B593" s="30">
        <v>8</v>
      </c>
      <c r="C593" s="5">
        <v>1990</v>
      </c>
      <c r="D593" s="5">
        <v>1</v>
      </c>
      <c r="E593" s="28">
        <v>6.521</v>
      </c>
      <c r="F593" s="28">
        <v>33.061</v>
      </c>
    </row>
    <row r="594" spans="1:6" ht="12.75">
      <c r="A594" s="30" t="s">
        <v>133</v>
      </c>
      <c r="B594" s="30">
        <v>8</v>
      </c>
      <c r="C594" s="5">
        <v>1990</v>
      </c>
      <c r="D594" s="5">
        <v>2</v>
      </c>
      <c r="E594" s="28">
        <v>3.313</v>
      </c>
      <c r="F594" s="28">
        <v>30.458</v>
      </c>
    </row>
    <row r="595" spans="1:6" ht="12.75">
      <c r="A595" s="30" t="s">
        <v>133</v>
      </c>
      <c r="B595" s="30">
        <v>8</v>
      </c>
      <c r="C595" s="5">
        <v>1990</v>
      </c>
      <c r="D595" s="5">
        <v>3</v>
      </c>
      <c r="E595" s="28">
        <v>2.087</v>
      </c>
      <c r="F595" s="28">
        <v>17.467</v>
      </c>
    </row>
    <row r="596" spans="1:6" ht="12.75">
      <c r="A596" s="30" t="s">
        <v>133</v>
      </c>
      <c r="B596" s="30">
        <v>8</v>
      </c>
      <c r="C596" s="5">
        <v>1990</v>
      </c>
      <c r="D596" s="5">
        <v>4</v>
      </c>
      <c r="E596" s="28">
        <v>4.566</v>
      </c>
      <c r="F596" s="28">
        <v>40.660246</v>
      </c>
    </row>
    <row r="597" spans="1:6" ht="12.75">
      <c r="A597" s="30" t="s">
        <v>133</v>
      </c>
      <c r="B597" s="30">
        <v>8</v>
      </c>
      <c r="C597" s="5">
        <v>1990</v>
      </c>
      <c r="D597" s="5">
        <v>5</v>
      </c>
      <c r="E597" s="28">
        <v>2.632</v>
      </c>
      <c r="F597" s="28">
        <v>28.987866</v>
      </c>
    </row>
    <row r="598" spans="1:6" ht="12.75">
      <c r="A598" s="30" t="s">
        <v>133</v>
      </c>
      <c r="B598" s="30">
        <v>8</v>
      </c>
      <c r="C598" s="5">
        <v>1990</v>
      </c>
      <c r="D598" s="5">
        <v>6</v>
      </c>
      <c r="E598" s="28">
        <v>1.801</v>
      </c>
      <c r="F598" s="28">
        <v>14.094000000000001</v>
      </c>
    </row>
    <row r="599" spans="1:6" ht="12.75">
      <c r="A599" s="30" t="s">
        <v>133</v>
      </c>
      <c r="B599" s="30">
        <v>8</v>
      </c>
      <c r="C599" s="5">
        <v>1990</v>
      </c>
      <c r="D599" s="5">
        <v>7</v>
      </c>
      <c r="E599" s="28">
        <v>1.374</v>
      </c>
      <c r="F599" s="28">
        <v>9.935</v>
      </c>
    </row>
    <row r="600" spans="1:6" ht="12.75">
      <c r="A600" s="30" t="s">
        <v>133</v>
      </c>
      <c r="B600" s="30">
        <v>8</v>
      </c>
      <c r="C600" s="5">
        <v>1990</v>
      </c>
      <c r="D600" s="5">
        <v>8</v>
      </c>
      <c r="E600" s="28">
        <v>1.092</v>
      </c>
      <c r="F600" s="28">
        <v>8.612</v>
      </c>
    </row>
    <row r="601" spans="1:6" ht="12.75">
      <c r="A601" s="30" t="s">
        <v>133</v>
      </c>
      <c r="B601" s="30">
        <v>8</v>
      </c>
      <c r="C601" s="5">
        <v>1990</v>
      </c>
      <c r="D601" s="5">
        <v>9</v>
      </c>
      <c r="E601" s="28">
        <v>0.911</v>
      </c>
      <c r="F601" s="28">
        <v>8.40539</v>
      </c>
    </row>
    <row r="602" spans="1:6" ht="12.75">
      <c r="A602" s="30" t="s">
        <v>133</v>
      </c>
      <c r="B602" s="30">
        <v>8</v>
      </c>
      <c r="C602" s="5">
        <v>1990</v>
      </c>
      <c r="D602" s="5">
        <v>10</v>
      </c>
      <c r="E602" s="28">
        <v>6.437</v>
      </c>
      <c r="F602" s="28">
        <v>36.028999999999996</v>
      </c>
    </row>
    <row r="603" spans="1:6" ht="12.75">
      <c r="A603" s="30" t="s">
        <v>133</v>
      </c>
      <c r="B603" s="30">
        <v>8</v>
      </c>
      <c r="C603" s="5">
        <v>1990</v>
      </c>
      <c r="D603" s="5">
        <v>11</v>
      </c>
      <c r="E603" s="28">
        <v>4.767</v>
      </c>
      <c r="F603" s="28">
        <v>34.756</v>
      </c>
    </row>
    <row r="604" spans="1:6" ht="12.75">
      <c r="A604" s="30" t="s">
        <v>133</v>
      </c>
      <c r="B604" s="30">
        <v>8</v>
      </c>
      <c r="C604" s="5">
        <v>1990</v>
      </c>
      <c r="D604" s="5">
        <v>12</v>
      </c>
      <c r="E604" s="28">
        <v>1.478</v>
      </c>
      <c r="F604" s="28">
        <v>24.348000000000006</v>
      </c>
    </row>
    <row r="605" spans="1:6" ht="12.75">
      <c r="A605" s="30" t="s">
        <v>133</v>
      </c>
      <c r="B605" s="30">
        <v>8</v>
      </c>
      <c r="C605" s="5">
        <v>1991</v>
      </c>
      <c r="D605" s="5">
        <v>1</v>
      </c>
      <c r="E605" s="28">
        <v>2.131</v>
      </c>
      <c r="F605" s="28">
        <v>54.52899999999999</v>
      </c>
    </row>
    <row r="606" spans="1:6" ht="12.75">
      <c r="A606" s="30" t="s">
        <v>133</v>
      </c>
      <c r="B606" s="30">
        <v>8</v>
      </c>
      <c r="C606" s="5">
        <v>1991</v>
      </c>
      <c r="D606" s="5">
        <v>2</v>
      </c>
      <c r="E606" s="28">
        <v>2.442</v>
      </c>
      <c r="F606" s="28">
        <v>15.683970999999998</v>
      </c>
    </row>
    <row r="607" spans="1:6" ht="12.75">
      <c r="A607" s="30" t="s">
        <v>133</v>
      </c>
      <c r="B607" s="30">
        <v>8</v>
      </c>
      <c r="C607" s="5">
        <v>1991</v>
      </c>
      <c r="D607" s="5">
        <v>3</v>
      </c>
      <c r="E607" s="28">
        <v>15.319</v>
      </c>
      <c r="F607" s="28">
        <v>100.72712700000001</v>
      </c>
    </row>
    <row r="608" spans="1:6" ht="12.75">
      <c r="A608" s="30" t="s">
        <v>133</v>
      </c>
      <c r="B608" s="30">
        <v>8</v>
      </c>
      <c r="C608" s="5">
        <v>1991</v>
      </c>
      <c r="D608" s="5">
        <v>4</v>
      </c>
      <c r="E608" s="28">
        <v>4.973</v>
      </c>
      <c r="F608" s="28">
        <v>50.009</v>
      </c>
    </row>
    <row r="609" spans="1:6" ht="12.75">
      <c r="A609" s="30" t="s">
        <v>133</v>
      </c>
      <c r="B609" s="30">
        <v>8</v>
      </c>
      <c r="C609" s="5">
        <v>1991</v>
      </c>
      <c r="D609" s="5">
        <v>5</v>
      </c>
      <c r="E609" s="28">
        <v>3.169</v>
      </c>
      <c r="F609" s="28">
        <v>51.421</v>
      </c>
    </row>
    <row r="610" spans="1:6" ht="12.75">
      <c r="A610" s="30" t="s">
        <v>133</v>
      </c>
      <c r="B610" s="30">
        <v>8</v>
      </c>
      <c r="C610" s="5">
        <v>1991</v>
      </c>
      <c r="D610" s="5">
        <v>6</v>
      </c>
      <c r="E610" s="28">
        <v>1.677</v>
      </c>
      <c r="F610" s="28">
        <v>17.908329000000002</v>
      </c>
    </row>
    <row r="611" spans="1:6" ht="12.75">
      <c r="A611" s="30" t="s">
        <v>133</v>
      </c>
      <c r="B611" s="30">
        <v>8</v>
      </c>
      <c r="C611" s="5">
        <v>1991</v>
      </c>
      <c r="D611" s="5">
        <v>7</v>
      </c>
      <c r="E611" s="28">
        <v>1.252</v>
      </c>
      <c r="F611" s="28">
        <v>5.007999999999999</v>
      </c>
    </row>
    <row r="612" spans="1:6" ht="12.75">
      <c r="A612" s="30" t="s">
        <v>133</v>
      </c>
      <c r="B612" s="30">
        <v>8</v>
      </c>
      <c r="C612" s="5">
        <v>1991</v>
      </c>
      <c r="D612" s="5">
        <v>8</v>
      </c>
      <c r="E612" s="28">
        <v>0.944</v>
      </c>
      <c r="F612" s="28">
        <v>6.312</v>
      </c>
    </row>
    <row r="613" spans="1:6" ht="12.75">
      <c r="A613" s="30" t="s">
        <v>133</v>
      </c>
      <c r="B613" s="30">
        <v>8</v>
      </c>
      <c r="C613" s="5">
        <v>1991</v>
      </c>
      <c r="D613" s="5">
        <v>9</v>
      </c>
      <c r="E613" s="28">
        <v>1.986</v>
      </c>
      <c r="F613" s="28">
        <v>11.141</v>
      </c>
    </row>
    <row r="614" spans="1:6" ht="12.75">
      <c r="A614" s="30" t="s">
        <v>133</v>
      </c>
      <c r="B614" s="30">
        <v>8</v>
      </c>
      <c r="C614" s="5">
        <v>1991</v>
      </c>
      <c r="D614" s="5">
        <v>10</v>
      </c>
      <c r="E614" s="28">
        <v>1.398</v>
      </c>
      <c r="F614" s="28">
        <v>14.756979</v>
      </c>
    </row>
    <row r="615" spans="1:6" ht="12.75">
      <c r="A615" s="30" t="s">
        <v>133</v>
      </c>
      <c r="B615" s="30">
        <v>8</v>
      </c>
      <c r="C615" s="5">
        <v>1991</v>
      </c>
      <c r="D615" s="5">
        <v>11</v>
      </c>
      <c r="E615" s="28">
        <v>4.457</v>
      </c>
      <c r="F615" s="28">
        <v>31.107609</v>
      </c>
    </row>
    <row r="616" spans="1:6" ht="12.75">
      <c r="A616" s="30" t="s">
        <v>133</v>
      </c>
      <c r="B616" s="30">
        <v>8</v>
      </c>
      <c r="C616" s="5">
        <v>1991</v>
      </c>
      <c r="D616" s="5">
        <v>12</v>
      </c>
      <c r="E616" s="28">
        <v>1.034</v>
      </c>
      <c r="F616" s="28">
        <v>16.239</v>
      </c>
    </row>
    <row r="617" spans="1:6" ht="12.75">
      <c r="A617" s="30" t="s">
        <v>133</v>
      </c>
      <c r="B617" s="30">
        <v>8</v>
      </c>
      <c r="C617" s="5">
        <v>1992</v>
      </c>
      <c r="D617" s="5">
        <v>1</v>
      </c>
      <c r="E617" s="28">
        <v>1.204</v>
      </c>
      <c r="F617" s="28">
        <v>15.29</v>
      </c>
    </row>
    <row r="618" spans="1:6" ht="12.75">
      <c r="A618" s="30" t="s">
        <v>133</v>
      </c>
      <c r="B618" s="30">
        <v>8</v>
      </c>
      <c r="C618" s="5">
        <v>1992</v>
      </c>
      <c r="D618" s="5">
        <v>2</v>
      </c>
      <c r="E618" s="28">
        <v>0.882</v>
      </c>
      <c r="F618" s="28">
        <v>10.306231</v>
      </c>
    </row>
    <row r="619" spans="1:6" ht="12.75">
      <c r="A619" s="30" t="s">
        <v>133</v>
      </c>
      <c r="B619" s="30">
        <v>8</v>
      </c>
      <c r="C619" s="5">
        <v>1992</v>
      </c>
      <c r="D619" s="5">
        <v>3</v>
      </c>
      <c r="E619" s="28">
        <v>6.345</v>
      </c>
      <c r="F619" s="28">
        <v>26.860999999999997</v>
      </c>
    </row>
    <row r="620" spans="1:6" ht="12.75">
      <c r="A620" s="30" t="s">
        <v>133</v>
      </c>
      <c r="B620" s="30">
        <v>8</v>
      </c>
      <c r="C620" s="5">
        <v>1992</v>
      </c>
      <c r="D620" s="5">
        <v>4</v>
      </c>
      <c r="E620" s="28">
        <v>3.871</v>
      </c>
      <c r="F620" s="28">
        <v>75.886</v>
      </c>
    </row>
    <row r="621" spans="1:6" ht="12.75">
      <c r="A621" s="30" t="s">
        <v>133</v>
      </c>
      <c r="B621" s="30">
        <v>8</v>
      </c>
      <c r="C621" s="5">
        <v>1992</v>
      </c>
      <c r="D621" s="5">
        <v>5</v>
      </c>
      <c r="E621" s="28">
        <v>1.983</v>
      </c>
      <c r="F621" s="28">
        <v>37.638</v>
      </c>
    </row>
    <row r="622" spans="1:6" ht="12.75">
      <c r="A622" s="30" t="s">
        <v>133</v>
      </c>
      <c r="B622" s="30">
        <v>8</v>
      </c>
      <c r="C622" s="5">
        <v>1992</v>
      </c>
      <c r="D622" s="5">
        <v>6</v>
      </c>
      <c r="E622" s="28">
        <v>3.261</v>
      </c>
      <c r="F622" s="28">
        <v>32.829714</v>
      </c>
    </row>
    <row r="623" spans="1:6" ht="12.75">
      <c r="A623" s="30" t="s">
        <v>133</v>
      </c>
      <c r="B623" s="30">
        <v>8</v>
      </c>
      <c r="C623" s="5">
        <v>1992</v>
      </c>
      <c r="D623" s="5">
        <v>7</v>
      </c>
      <c r="E623" s="28">
        <v>1.138</v>
      </c>
      <c r="F623" s="28">
        <v>11.222</v>
      </c>
    </row>
    <row r="624" spans="1:6" ht="12.75">
      <c r="A624" s="30" t="s">
        <v>133</v>
      </c>
      <c r="B624" s="30">
        <v>8</v>
      </c>
      <c r="C624" s="5">
        <v>1992</v>
      </c>
      <c r="D624" s="5">
        <v>8</v>
      </c>
      <c r="E624" s="28">
        <v>1.338</v>
      </c>
      <c r="F624" s="28">
        <v>9.157</v>
      </c>
    </row>
    <row r="625" spans="1:6" ht="12.75">
      <c r="A625" s="30" t="s">
        <v>133</v>
      </c>
      <c r="B625" s="30">
        <v>8</v>
      </c>
      <c r="C625" s="5">
        <v>1992</v>
      </c>
      <c r="D625" s="5">
        <v>9</v>
      </c>
      <c r="E625" s="28">
        <v>0.858</v>
      </c>
      <c r="F625" s="28">
        <v>7.9334489999999995</v>
      </c>
    </row>
    <row r="626" spans="1:6" ht="12.75">
      <c r="A626" s="30" t="s">
        <v>133</v>
      </c>
      <c r="B626" s="30">
        <v>8</v>
      </c>
      <c r="C626" s="5">
        <v>1992</v>
      </c>
      <c r="D626" s="5">
        <v>10</v>
      </c>
      <c r="E626" s="28">
        <v>1.892</v>
      </c>
      <c r="F626" s="28">
        <v>28.354819999999997</v>
      </c>
    </row>
    <row r="627" spans="1:6" ht="12.75">
      <c r="A627" s="30" t="s">
        <v>133</v>
      </c>
      <c r="B627" s="30">
        <v>8</v>
      </c>
      <c r="C627" s="5">
        <v>1992</v>
      </c>
      <c r="D627" s="5">
        <v>11</v>
      </c>
      <c r="E627" s="28">
        <v>1.1</v>
      </c>
      <c r="F627" s="28">
        <v>20.118</v>
      </c>
    </row>
    <row r="628" spans="1:6" ht="12.75">
      <c r="A628" s="30" t="s">
        <v>133</v>
      </c>
      <c r="B628" s="30">
        <v>8</v>
      </c>
      <c r="C628" s="5">
        <v>1992</v>
      </c>
      <c r="D628" s="5">
        <v>12</v>
      </c>
      <c r="E628" s="28">
        <v>5.356</v>
      </c>
      <c r="F628" s="28">
        <v>41.85</v>
      </c>
    </row>
    <row r="629" spans="1:6" ht="12.75">
      <c r="A629" s="30" t="s">
        <v>133</v>
      </c>
      <c r="B629" s="30">
        <v>8</v>
      </c>
      <c r="C629" s="5">
        <v>1993</v>
      </c>
      <c r="D629" s="5">
        <v>1</v>
      </c>
      <c r="E629" s="28">
        <v>1.183</v>
      </c>
      <c r="F629" s="28">
        <v>15.738999999999999</v>
      </c>
    </row>
    <row r="630" spans="1:6" ht="12.75">
      <c r="A630" s="30" t="s">
        <v>133</v>
      </c>
      <c r="B630" s="30">
        <v>8</v>
      </c>
      <c r="C630" s="5">
        <v>1993</v>
      </c>
      <c r="D630" s="5">
        <v>2</v>
      </c>
      <c r="E630" s="28">
        <v>2.356</v>
      </c>
      <c r="F630" s="28">
        <v>13.940999999999999</v>
      </c>
    </row>
    <row r="631" spans="1:6" ht="12.75">
      <c r="A631" s="30" t="s">
        <v>133</v>
      </c>
      <c r="B631" s="30">
        <v>8</v>
      </c>
      <c r="C631" s="5">
        <v>1993</v>
      </c>
      <c r="D631" s="5">
        <v>3</v>
      </c>
      <c r="E631" s="28">
        <v>1.34</v>
      </c>
      <c r="F631" s="28">
        <v>25.818</v>
      </c>
    </row>
    <row r="632" spans="1:6" ht="12.75">
      <c r="A632" s="30" t="s">
        <v>133</v>
      </c>
      <c r="B632" s="30">
        <v>8</v>
      </c>
      <c r="C632" s="5">
        <v>1993</v>
      </c>
      <c r="D632" s="5">
        <v>4</v>
      </c>
      <c r="E632" s="28">
        <v>2.504</v>
      </c>
      <c r="F632" s="28">
        <v>29.267999999999997</v>
      </c>
    </row>
    <row r="633" spans="1:6" ht="12.75">
      <c r="A633" s="30" t="s">
        <v>133</v>
      </c>
      <c r="B633" s="30">
        <v>8</v>
      </c>
      <c r="C633" s="5">
        <v>1993</v>
      </c>
      <c r="D633" s="5">
        <v>5</v>
      </c>
      <c r="E633" s="28">
        <v>10.095</v>
      </c>
      <c r="F633" s="28">
        <v>78.584</v>
      </c>
    </row>
    <row r="634" spans="1:6" ht="12.75">
      <c r="A634" s="30" t="s">
        <v>133</v>
      </c>
      <c r="B634" s="30">
        <v>8</v>
      </c>
      <c r="C634" s="5">
        <v>1993</v>
      </c>
      <c r="D634" s="5">
        <v>6</v>
      </c>
      <c r="E634" s="28">
        <v>2.098</v>
      </c>
      <c r="F634" s="28">
        <v>25.715999999999998</v>
      </c>
    </row>
    <row r="635" spans="1:6" ht="12.75">
      <c r="A635" s="30" t="s">
        <v>133</v>
      </c>
      <c r="B635" s="30">
        <v>8</v>
      </c>
      <c r="C635" s="5">
        <v>1993</v>
      </c>
      <c r="D635" s="5">
        <v>7</v>
      </c>
      <c r="E635" s="28">
        <v>1.292</v>
      </c>
      <c r="F635" s="28">
        <v>11.68</v>
      </c>
    </row>
    <row r="636" spans="1:6" ht="12.75">
      <c r="A636" s="30" t="s">
        <v>133</v>
      </c>
      <c r="B636" s="30">
        <v>8</v>
      </c>
      <c r="C636" s="5">
        <v>1993</v>
      </c>
      <c r="D636" s="5">
        <v>8</v>
      </c>
      <c r="E636" s="28">
        <v>1.174</v>
      </c>
      <c r="F636" s="28">
        <v>8.64747</v>
      </c>
    </row>
    <row r="637" spans="1:6" ht="12.75">
      <c r="A637" s="30" t="s">
        <v>133</v>
      </c>
      <c r="B637" s="30">
        <v>8</v>
      </c>
      <c r="C637" s="5">
        <v>1993</v>
      </c>
      <c r="D637" s="5">
        <v>9</v>
      </c>
      <c r="E637" s="28">
        <v>1.862</v>
      </c>
      <c r="F637" s="28">
        <v>13.427268</v>
      </c>
    </row>
    <row r="638" spans="1:6" ht="12.75">
      <c r="A638" s="30" t="s">
        <v>133</v>
      </c>
      <c r="B638" s="30">
        <v>8</v>
      </c>
      <c r="C638" s="5">
        <v>1993</v>
      </c>
      <c r="D638" s="5">
        <v>10</v>
      </c>
      <c r="E638" s="28">
        <v>8.688</v>
      </c>
      <c r="F638" s="28">
        <v>67.46</v>
      </c>
    </row>
    <row r="639" spans="1:6" ht="12.75">
      <c r="A639" s="30" t="s">
        <v>133</v>
      </c>
      <c r="B639" s="30">
        <v>8</v>
      </c>
      <c r="C639" s="5">
        <v>1993</v>
      </c>
      <c r="D639" s="5">
        <v>11</v>
      </c>
      <c r="E639" s="28">
        <v>3.84</v>
      </c>
      <c r="F639" s="28">
        <v>27.669403999999997</v>
      </c>
    </row>
    <row r="640" spans="1:6" ht="12.75">
      <c r="A640" s="30" t="s">
        <v>133</v>
      </c>
      <c r="B640" s="30">
        <v>8</v>
      </c>
      <c r="C640" s="5">
        <v>1993</v>
      </c>
      <c r="D640" s="5">
        <v>12</v>
      </c>
      <c r="E640" s="28">
        <v>4.079</v>
      </c>
      <c r="F640" s="28">
        <v>43.245</v>
      </c>
    </row>
    <row r="641" spans="1:6" ht="12.75">
      <c r="A641" s="30" t="s">
        <v>133</v>
      </c>
      <c r="B641" s="30">
        <v>8</v>
      </c>
      <c r="C641" s="5">
        <v>1994</v>
      </c>
      <c r="D641" s="5">
        <v>1</v>
      </c>
      <c r="E641" s="28">
        <v>8.73</v>
      </c>
      <c r="F641" s="28">
        <v>59.959</v>
      </c>
    </row>
    <row r="642" spans="1:6" ht="12.75">
      <c r="A642" s="30" t="s">
        <v>133</v>
      </c>
      <c r="B642" s="30">
        <v>8</v>
      </c>
      <c r="C642" s="5">
        <v>1994</v>
      </c>
      <c r="D642" s="5">
        <v>2</v>
      </c>
      <c r="E642" s="28">
        <v>3.863</v>
      </c>
      <c r="F642" s="28">
        <v>31.487000000000002</v>
      </c>
    </row>
    <row r="643" spans="1:6" ht="12.75">
      <c r="A643" s="30" t="s">
        <v>133</v>
      </c>
      <c r="B643" s="30">
        <v>8</v>
      </c>
      <c r="C643" s="5">
        <v>1994</v>
      </c>
      <c r="D643" s="5">
        <v>3</v>
      </c>
      <c r="E643" s="28">
        <v>2.15</v>
      </c>
      <c r="F643" s="28">
        <v>30.315</v>
      </c>
    </row>
    <row r="644" spans="1:6" ht="12.75">
      <c r="A644" s="30" t="s">
        <v>133</v>
      </c>
      <c r="B644" s="30">
        <v>8</v>
      </c>
      <c r="C644" s="5">
        <v>1994</v>
      </c>
      <c r="D644" s="5">
        <v>4</v>
      </c>
      <c r="E644" s="28">
        <v>1.752</v>
      </c>
      <c r="F644" s="28">
        <v>24.248</v>
      </c>
    </row>
    <row r="645" spans="1:6" ht="12.75">
      <c r="A645" s="30" t="s">
        <v>133</v>
      </c>
      <c r="B645" s="30">
        <v>8</v>
      </c>
      <c r="C645" s="5">
        <v>1994</v>
      </c>
      <c r="D645" s="5">
        <v>5</v>
      </c>
      <c r="E645" s="28">
        <v>9.392</v>
      </c>
      <c r="F645" s="28">
        <v>65.53800000000001</v>
      </c>
    </row>
    <row r="646" spans="1:6" ht="12.75">
      <c r="A646" s="30" t="s">
        <v>133</v>
      </c>
      <c r="B646" s="30">
        <v>8</v>
      </c>
      <c r="C646" s="5">
        <v>1994</v>
      </c>
      <c r="D646" s="5">
        <v>6</v>
      </c>
      <c r="E646" s="28">
        <v>1.619</v>
      </c>
      <c r="F646" s="28">
        <v>15.74</v>
      </c>
    </row>
    <row r="647" spans="1:6" ht="12.75">
      <c r="A647" s="30" t="s">
        <v>133</v>
      </c>
      <c r="B647" s="30">
        <v>8</v>
      </c>
      <c r="C647" s="5">
        <v>1994</v>
      </c>
      <c r="D647" s="5">
        <v>7</v>
      </c>
      <c r="E647" s="28">
        <v>1.27</v>
      </c>
      <c r="F647" s="28">
        <v>8.609481</v>
      </c>
    </row>
    <row r="648" spans="1:6" ht="12.75">
      <c r="A648" s="30" t="s">
        <v>133</v>
      </c>
      <c r="B648" s="30">
        <v>8</v>
      </c>
      <c r="C648" s="5">
        <v>1994</v>
      </c>
      <c r="D648" s="5">
        <v>8</v>
      </c>
      <c r="E648" s="28">
        <v>1.032</v>
      </c>
      <c r="F648" s="28">
        <v>7.651513</v>
      </c>
    </row>
    <row r="649" spans="1:6" ht="12.75">
      <c r="A649" s="30" t="s">
        <v>133</v>
      </c>
      <c r="B649" s="30">
        <v>8</v>
      </c>
      <c r="C649" s="5">
        <v>1994</v>
      </c>
      <c r="D649" s="5">
        <v>9</v>
      </c>
      <c r="E649" s="28">
        <v>1.077</v>
      </c>
      <c r="F649" s="28">
        <v>8.419</v>
      </c>
    </row>
    <row r="650" spans="1:6" ht="12.75">
      <c r="A650" s="30" t="s">
        <v>133</v>
      </c>
      <c r="B650" s="30">
        <v>8</v>
      </c>
      <c r="C650" s="5">
        <v>1994</v>
      </c>
      <c r="D650" s="5">
        <v>10</v>
      </c>
      <c r="E650" s="28">
        <v>2.053</v>
      </c>
      <c r="F650" s="28">
        <v>15.771999999999998</v>
      </c>
    </row>
    <row r="651" spans="1:6" ht="12.75">
      <c r="A651" s="30" t="s">
        <v>133</v>
      </c>
      <c r="B651" s="30">
        <v>8</v>
      </c>
      <c r="C651" s="5">
        <v>1994</v>
      </c>
      <c r="D651" s="5">
        <v>11</v>
      </c>
      <c r="E651" s="28">
        <v>3.714</v>
      </c>
      <c r="F651" s="28">
        <v>27.53</v>
      </c>
    </row>
    <row r="652" spans="1:6" ht="12.75">
      <c r="A652" s="30" t="s">
        <v>133</v>
      </c>
      <c r="B652" s="30">
        <v>8</v>
      </c>
      <c r="C652" s="5">
        <v>1994</v>
      </c>
      <c r="D652" s="5">
        <v>12</v>
      </c>
      <c r="E652" s="28">
        <v>3.903</v>
      </c>
      <c r="F652" s="28">
        <v>23.099</v>
      </c>
    </row>
    <row r="653" spans="1:6" ht="12.75">
      <c r="A653" s="30" t="s">
        <v>133</v>
      </c>
      <c r="B653" s="30">
        <v>8</v>
      </c>
      <c r="C653" s="5">
        <v>1995</v>
      </c>
      <c r="D653" s="5">
        <v>1</v>
      </c>
      <c r="E653" s="28">
        <v>4.644</v>
      </c>
      <c r="F653" s="28">
        <v>54.431</v>
      </c>
    </row>
    <row r="654" spans="1:6" ht="12.75">
      <c r="A654" s="30" t="s">
        <v>133</v>
      </c>
      <c r="B654" s="30">
        <v>8</v>
      </c>
      <c r="C654" s="5">
        <v>1995</v>
      </c>
      <c r="D654" s="5">
        <v>2</v>
      </c>
      <c r="E654" s="28">
        <v>5.311</v>
      </c>
      <c r="F654" s="28">
        <v>35.537092</v>
      </c>
    </row>
    <row r="655" spans="1:6" ht="12.75">
      <c r="A655" s="30" t="s">
        <v>133</v>
      </c>
      <c r="B655" s="30">
        <v>8</v>
      </c>
      <c r="C655" s="5">
        <v>1995</v>
      </c>
      <c r="D655" s="5">
        <v>3</v>
      </c>
      <c r="E655" s="28">
        <v>2.082</v>
      </c>
      <c r="F655" s="28">
        <v>39.332</v>
      </c>
    </row>
    <row r="656" spans="1:6" ht="12.75">
      <c r="A656" s="30" t="s">
        <v>133</v>
      </c>
      <c r="B656" s="30">
        <v>8</v>
      </c>
      <c r="C656" s="5">
        <v>1995</v>
      </c>
      <c r="D656" s="5">
        <v>4</v>
      </c>
      <c r="E656" s="28">
        <v>1.42</v>
      </c>
      <c r="F656" s="28">
        <v>15.54</v>
      </c>
    </row>
    <row r="657" spans="1:6" ht="12.75">
      <c r="A657" s="30" t="s">
        <v>133</v>
      </c>
      <c r="B657" s="30">
        <v>8</v>
      </c>
      <c r="C657" s="5">
        <v>1995</v>
      </c>
      <c r="D657" s="5">
        <v>5</v>
      </c>
      <c r="E657" s="28">
        <v>1.63</v>
      </c>
      <c r="F657" s="28">
        <v>17.273</v>
      </c>
    </row>
    <row r="658" spans="1:6" ht="12.75">
      <c r="A658" s="30" t="s">
        <v>133</v>
      </c>
      <c r="B658" s="30">
        <v>8</v>
      </c>
      <c r="C658" s="5">
        <v>1995</v>
      </c>
      <c r="D658" s="5">
        <v>6</v>
      </c>
      <c r="E658" s="28">
        <v>1.324</v>
      </c>
      <c r="F658" s="28">
        <v>9.251</v>
      </c>
    </row>
    <row r="659" spans="1:6" ht="12.75">
      <c r="A659" s="30" t="s">
        <v>133</v>
      </c>
      <c r="B659" s="30">
        <v>8</v>
      </c>
      <c r="C659" s="5">
        <v>1995</v>
      </c>
      <c r="D659" s="5">
        <v>7</v>
      </c>
      <c r="E659" s="28">
        <v>1.215</v>
      </c>
      <c r="F659" s="28">
        <v>9.196426</v>
      </c>
    </row>
    <row r="660" spans="1:6" ht="12.75">
      <c r="A660" s="30" t="s">
        <v>133</v>
      </c>
      <c r="B660" s="30">
        <v>8</v>
      </c>
      <c r="C660" s="5">
        <v>1995</v>
      </c>
      <c r="D660" s="5">
        <v>8</v>
      </c>
      <c r="E660" s="28">
        <v>0.779</v>
      </c>
      <c r="F660" s="28">
        <v>6.149</v>
      </c>
    </row>
    <row r="661" spans="1:6" ht="12.75">
      <c r="A661" s="30" t="s">
        <v>133</v>
      </c>
      <c r="B661" s="30">
        <v>8</v>
      </c>
      <c r="C661" s="5">
        <v>1995</v>
      </c>
      <c r="D661" s="5">
        <v>9</v>
      </c>
      <c r="E661" s="28">
        <v>0.818</v>
      </c>
      <c r="F661" s="28">
        <v>7.545</v>
      </c>
    </row>
    <row r="662" spans="1:6" ht="12.75">
      <c r="A662" s="30" t="s">
        <v>133</v>
      </c>
      <c r="B662" s="30">
        <v>8</v>
      </c>
      <c r="C662" s="5">
        <v>1995</v>
      </c>
      <c r="D662" s="5">
        <v>10</v>
      </c>
      <c r="E662" s="28">
        <v>1.154</v>
      </c>
      <c r="F662" s="28">
        <v>9.946000000000002</v>
      </c>
    </row>
    <row r="663" spans="1:6" ht="12.75">
      <c r="A663" s="30" t="s">
        <v>133</v>
      </c>
      <c r="B663" s="30">
        <v>8</v>
      </c>
      <c r="C663" s="5">
        <v>1995</v>
      </c>
      <c r="D663" s="5">
        <v>11</v>
      </c>
      <c r="E663" s="28">
        <v>11.208</v>
      </c>
      <c r="F663" s="28">
        <v>58.856421999999995</v>
      </c>
    </row>
    <row r="664" spans="1:6" ht="12.75">
      <c r="A664" s="30" t="s">
        <v>133</v>
      </c>
      <c r="B664" s="30">
        <v>8</v>
      </c>
      <c r="C664" s="5">
        <v>1995</v>
      </c>
      <c r="D664" s="5">
        <v>12</v>
      </c>
      <c r="E664" s="28">
        <v>16.367</v>
      </c>
      <c r="F664" s="28">
        <v>73.058</v>
      </c>
    </row>
    <row r="665" spans="1:6" ht="12.75">
      <c r="A665" s="30" t="s">
        <v>133</v>
      </c>
      <c r="B665" s="30">
        <v>8</v>
      </c>
      <c r="C665" s="5">
        <v>1996</v>
      </c>
      <c r="D665" s="5">
        <v>1</v>
      </c>
      <c r="E665" s="28">
        <v>34.346</v>
      </c>
      <c r="F665" s="28">
        <v>138.25445</v>
      </c>
    </row>
    <row r="666" spans="1:6" ht="12.75">
      <c r="A666" s="30" t="s">
        <v>133</v>
      </c>
      <c r="B666" s="30">
        <v>8</v>
      </c>
      <c r="C666" s="5">
        <v>1996</v>
      </c>
      <c r="D666" s="5">
        <v>2</v>
      </c>
      <c r="E666" s="28">
        <v>5.158</v>
      </c>
      <c r="F666" s="28">
        <v>43.091016999999994</v>
      </c>
    </row>
    <row r="667" spans="1:6" ht="12.75">
      <c r="A667" s="30" t="s">
        <v>133</v>
      </c>
      <c r="B667" s="30">
        <v>8</v>
      </c>
      <c r="C667" s="5">
        <v>1996</v>
      </c>
      <c r="D667" s="5">
        <v>3</v>
      </c>
      <c r="E667" s="28">
        <v>5.462</v>
      </c>
      <c r="F667" s="28">
        <v>50.60799999999999</v>
      </c>
    </row>
    <row r="668" spans="1:6" ht="12.75">
      <c r="A668" s="30" t="s">
        <v>133</v>
      </c>
      <c r="B668" s="30">
        <v>8</v>
      </c>
      <c r="C668" s="5">
        <v>1996</v>
      </c>
      <c r="D668" s="5">
        <v>4</v>
      </c>
      <c r="E668" s="28">
        <v>3.774</v>
      </c>
      <c r="F668" s="28">
        <v>52.807</v>
      </c>
    </row>
    <row r="669" spans="1:6" ht="12.75">
      <c r="A669" s="30" t="s">
        <v>133</v>
      </c>
      <c r="B669" s="30">
        <v>8</v>
      </c>
      <c r="C669" s="5">
        <v>1996</v>
      </c>
      <c r="D669" s="5">
        <v>5</v>
      </c>
      <c r="E669" s="28">
        <v>4.782</v>
      </c>
      <c r="F669" s="28">
        <v>40.032</v>
      </c>
    </row>
    <row r="670" spans="1:6" ht="12.75">
      <c r="A670" s="30" t="s">
        <v>133</v>
      </c>
      <c r="B670" s="30">
        <v>8</v>
      </c>
      <c r="C670" s="5">
        <v>1996</v>
      </c>
      <c r="D670" s="5">
        <v>6</v>
      </c>
      <c r="E670" s="28">
        <v>2.312</v>
      </c>
      <c r="F670" s="28">
        <v>13.601999999999999</v>
      </c>
    </row>
    <row r="671" spans="1:6" ht="12.75">
      <c r="A671" s="30" t="s">
        <v>133</v>
      </c>
      <c r="B671" s="30">
        <v>8</v>
      </c>
      <c r="C671" s="5">
        <v>1996</v>
      </c>
      <c r="D671" s="5">
        <v>7</v>
      </c>
      <c r="E671" s="28">
        <v>1.949</v>
      </c>
      <c r="F671" s="28">
        <v>10.792</v>
      </c>
    </row>
    <row r="672" spans="1:6" ht="12.75">
      <c r="A672" s="30" t="s">
        <v>133</v>
      </c>
      <c r="B672" s="30">
        <v>8</v>
      </c>
      <c r="C672" s="5">
        <v>1996</v>
      </c>
      <c r="D672" s="5">
        <v>8</v>
      </c>
      <c r="E672" s="28">
        <v>1.712</v>
      </c>
      <c r="F672" s="28">
        <v>10.167418</v>
      </c>
    </row>
    <row r="673" spans="1:6" ht="12.75">
      <c r="A673" s="30" t="s">
        <v>133</v>
      </c>
      <c r="B673" s="30">
        <v>8</v>
      </c>
      <c r="C673" s="5">
        <v>1996</v>
      </c>
      <c r="D673" s="5">
        <v>9</v>
      </c>
      <c r="E673" s="28">
        <v>1.335</v>
      </c>
      <c r="F673" s="28">
        <v>9.212</v>
      </c>
    </row>
    <row r="674" spans="1:6" ht="12.75">
      <c r="A674" s="30" t="s">
        <v>133</v>
      </c>
      <c r="B674" s="30">
        <v>8</v>
      </c>
      <c r="C674" s="5">
        <v>1996</v>
      </c>
      <c r="D674" s="5">
        <v>10</v>
      </c>
      <c r="E674" s="28">
        <v>1.247</v>
      </c>
      <c r="F674" s="28">
        <v>14.143092000000001</v>
      </c>
    </row>
    <row r="675" spans="1:6" ht="12.75">
      <c r="A675" s="30" t="s">
        <v>133</v>
      </c>
      <c r="B675" s="30">
        <v>8</v>
      </c>
      <c r="C675" s="5">
        <v>1996</v>
      </c>
      <c r="D675" s="5">
        <v>11</v>
      </c>
      <c r="E675" s="28">
        <v>2.171</v>
      </c>
      <c r="F675" s="28">
        <v>32.851</v>
      </c>
    </row>
    <row r="676" spans="1:6" ht="12.75">
      <c r="A676" s="31" t="s">
        <v>133</v>
      </c>
      <c r="B676" s="31">
        <v>8</v>
      </c>
      <c r="C676">
        <v>1996</v>
      </c>
      <c r="D676">
        <v>12</v>
      </c>
      <c r="E676" s="28">
        <v>9.999</v>
      </c>
      <c r="F676" s="28">
        <v>82.20100000000001</v>
      </c>
    </row>
    <row r="677" spans="1:6" ht="12.75">
      <c r="A677" s="31" t="s">
        <v>133</v>
      </c>
      <c r="B677" s="31">
        <v>8</v>
      </c>
      <c r="C677">
        <v>1997</v>
      </c>
      <c r="D677">
        <v>1</v>
      </c>
      <c r="E677" s="28">
        <v>7.69</v>
      </c>
      <c r="F677" s="28">
        <v>46.946999999999996</v>
      </c>
    </row>
    <row r="678" spans="1:6" ht="12.75">
      <c r="A678" s="31" t="s">
        <v>133</v>
      </c>
      <c r="B678" s="31">
        <v>8</v>
      </c>
      <c r="C678">
        <v>1997</v>
      </c>
      <c r="D678">
        <v>2</v>
      </c>
      <c r="E678" s="28">
        <v>2.01</v>
      </c>
      <c r="F678" s="28">
        <v>26.062</v>
      </c>
    </row>
    <row r="679" spans="1:6" ht="12.75">
      <c r="A679" s="31" t="s">
        <v>133</v>
      </c>
      <c r="B679" s="31">
        <v>8</v>
      </c>
      <c r="C679">
        <v>1997</v>
      </c>
      <c r="D679">
        <v>3</v>
      </c>
      <c r="E679" s="28">
        <v>1.521</v>
      </c>
      <c r="F679" s="28">
        <v>13.924</v>
      </c>
    </row>
    <row r="680" spans="1:6" ht="12.75">
      <c r="A680" s="31" t="s">
        <v>133</v>
      </c>
      <c r="B680" s="31">
        <v>8</v>
      </c>
      <c r="C680">
        <v>1997</v>
      </c>
      <c r="D680">
        <v>4</v>
      </c>
      <c r="E680" s="28">
        <v>1.229</v>
      </c>
      <c r="F680" s="28">
        <v>9.078</v>
      </c>
    </row>
    <row r="681" spans="1:6" ht="12.75">
      <c r="A681" s="31" t="s">
        <v>133</v>
      </c>
      <c r="B681" s="31">
        <v>8</v>
      </c>
      <c r="C681">
        <v>1997</v>
      </c>
      <c r="D681">
        <v>5</v>
      </c>
      <c r="E681" s="28">
        <v>4.36</v>
      </c>
      <c r="F681" s="28">
        <v>26.523000000000003</v>
      </c>
    </row>
    <row r="682" spans="1:6" ht="12.75">
      <c r="A682" s="31" t="s">
        <v>133</v>
      </c>
      <c r="B682" s="31">
        <v>8</v>
      </c>
      <c r="C682">
        <v>1997</v>
      </c>
      <c r="D682">
        <v>6</v>
      </c>
      <c r="E682" s="28">
        <v>2.251</v>
      </c>
      <c r="F682" s="28">
        <v>26.96</v>
      </c>
    </row>
    <row r="683" spans="1:6" ht="12.75">
      <c r="A683" s="31" t="s">
        <v>133</v>
      </c>
      <c r="B683" s="31">
        <v>8</v>
      </c>
      <c r="C683">
        <v>1997</v>
      </c>
      <c r="D683">
        <v>7</v>
      </c>
      <c r="E683" s="28">
        <v>2.628</v>
      </c>
      <c r="F683" s="28">
        <v>15.631000000000002</v>
      </c>
    </row>
    <row r="684" spans="1:6" ht="12.75">
      <c r="A684" s="31" t="s">
        <v>133</v>
      </c>
      <c r="B684" s="31">
        <v>8</v>
      </c>
      <c r="C684">
        <v>1997</v>
      </c>
      <c r="D684">
        <v>8</v>
      </c>
      <c r="E684" s="28">
        <v>1.541</v>
      </c>
      <c r="F684" s="28">
        <v>10.150583000000001</v>
      </c>
    </row>
    <row r="685" spans="1:6" ht="12.75">
      <c r="A685" s="31" t="s">
        <v>133</v>
      </c>
      <c r="B685" s="31">
        <v>8</v>
      </c>
      <c r="C685">
        <v>1997</v>
      </c>
      <c r="D685">
        <v>9</v>
      </c>
      <c r="E685" s="28">
        <v>1.041</v>
      </c>
      <c r="F685" s="28">
        <v>8.346442</v>
      </c>
    </row>
    <row r="686" spans="1:6" ht="12.75">
      <c r="A686" s="31" t="s">
        <v>133</v>
      </c>
      <c r="B686" s="31">
        <v>8</v>
      </c>
      <c r="C686">
        <v>1997</v>
      </c>
      <c r="D686">
        <v>10</v>
      </c>
      <c r="E686" s="28">
        <v>6.273</v>
      </c>
      <c r="F686" s="28">
        <v>32.166557000000005</v>
      </c>
    </row>
    <row r="687" spans="1:6" ht="12.75">
      <c r="A687" s="31" t="s">
        <v>133</v>
      </c>
      <c r="B687" s="31">
        <v>8</v>
      </c>
      <c r="C687">
        <v>1997</v>
      </c>
      <c r="D687">
        <v>11</v>
      </c>
      <c r="E687" s="28">
        <v>13.996</v>
      </c>
      <c r="F687" s="28">
        <v>65.496</v>
      </c>
    </row>
    <row r="688" spans="1:6" ht="12.75">
      <c r="A688" s="31" t="s">
        <v>133</v>
      </c>
      <c r="B688" s="31">
        <v>8</v>
      </c>
      <c r="C688">
        <v>1997</v>
      </c>
      <c r="D688">
        <v>12</v>
      </c>
      <c r="E688" s="28">
        <v>7.109</v>
      </c>
      <c r="F688" s="28">
        <v>49.827</v>
      </c>
    </row>
    <row r="689" spans="1:6" ht="12.75">
      <c r="A689" s="31" t="s">
        <v>133</v>
      </c>
      <c r="B689" s="31">
        <v>8</v>
      </c>
      <c r="C689">
        <v>1998</v>
      </c>
      <c r="D689">
        <v>1</v>
      </c>
      <c r="E689" s="28">
        <v>5.794</v>
      </c>
      <c r="F689" s="28">
        <v>35.479</v>
      </c>
    </row>
    <row r="690" spans="1:6" ht="12.75">
      <c r="A690" s="31" t="s">
        <v>133</v>
      </c>
      <c r="B690" s="31">
        <v>8</v>
      </c>
      <c r="C690">
        <v>1998</v>
      </c>
      <c r="D690">
        <v>2</v>
      </c>
      <c r="E690" s="28">
        <v>2.121</v>
      </c>
      <c r="F690" s="28">
        <v>19.682</v>
      </c>
    </row>
    <row r="691" spans="1:6" ht="12.75">
      <c r="A691" s="31" t="s">
        <v>133</v>
      </c>
      <c r="B691" s="31">
        <v>8</v>
      </c>
      <c r="C691">
        <v>1998</v>
      </c>
      <c r="D691">
        <v>3</v>
      </c>
      <c r="E691" s="28">
        <v>3.511</v>
      </c>
      <c r="F691" s="28">
        <v>25.147</v>
      </c>
    </row>
    <row r="692" spans="1:6" ht="12.75">
      <c r="A692" s="31" t="s">
        <v>133</v>
      </c>
      <c r="B692" s="31">
        <v>8</v>
      </c>
      <c r="C692">
        <v>1998</v>
      </c>
      <c r="D692">
        <v>4</v>
      </c>
      <c r="E692" s="28">
        <v>12.565</v>
      </c>
      <c r="F692" s="28">
        <v>87.59058500000002</v>
      </c>
    </row>
    <row r="693" spans="1:6" ht="12.75">
      <c r="A693" s="31" t="s">
        <v>133</v>
      </c>
      <c r="B693" s="31">
        <v>8</v>
      </c>
      <c r="C693">
        <v>1998</v>
      </c>
      <c r="D693">
        <v>5</v>
      </c>
      <c r="E693" s="28">
        <v>6.233</v>
      </c>
      <c r="F693" s="28">
        <v>52.475</v>
      </c>
    </row>
    <row r="694" spans="1:6" ht="12.75">
      <c r="A694" s="31" t="s">
        <v>133</v>
      </c>
      <c r="B694" s="31">
        <v>8</v>
      </c>
      <c r="C694">
        <v>1998</v>
      </c>
      <c r="D694">
        <v>6</v>
      </c>
      <c r="E694" s="28">
        <v>2.033</v>
      </c>
      <c r="F694" s="28">
        <v>16.767136999999998</v>
      </c>
    </row>
    <row r="695" spans="1:6" ht="12.75">
      <c r="A695" s="31" t="s">
        <v>133</v>
      </c>
      <c r="B695" s="31">
        <v>8</v>
      </c>
      <c r="C695">
        <v>1998</v>
      </c>
      <c r="D695">
        <v>7</v>
      </c>
      <c r="E695" s="28">
        <v>1.513</v>
      </c>
      <c r="F695" s="28">
        <v>9.365</v>
      </c>
    </row>
    <row r="696" spans="1:6" ht="12.75">
      <c r="A696" s="31" t="s">
        <v>133</v>
      </c>
      <c r="B696" s="31">
        <v>8</v>
      </c>
      <c r="C696">
        <v>1998</v>
      </c>
      <c r="D696">
        <v>8</v>
      </c>
      <c r="E696" s="28">
        <v>1.2</v>
      </c>
      <c r="F696" s="28">
        <v>7.359</v>
      </c>
    </row>
    <row r="697" spans="1:6" ht="12.75">
      <c r="A697" s="31" t="s">
        <v>133</v>
      </c>
      <c r="B697" s="31">
        <v>8</v>
      </c>
      <c r="C697">
        <v>1998</v>
      </c>
      <c r="D697">
        <v>9</v>
      </c>
      <c r="E697" s="28">
        <v>2.296</v>
      </c>
      <c r="F697" s="28">
        <v>15.274817999999998</v>
      </c>
    </row>
    <row r="698" spans="1:6" ht="12.75">
      <c r="A698" s="31" t="s">
        <v>133</v>
      </c>
      <c r="B698" s="31">
        <v>8</v>
      </c>
      <c r="C698">
        <v>1998</v>
      </c>
      <c r="D698">
        <v>10</v>
      </c>
      <c r="E698" s="28">
        <v>1.115</v>
      </c>
      <c r="F698" s="28">
        <v>19.205</v>
      </c>
    </row>
    <row r="699" spans="1:6" ht="12.75">
      <c r="A699" s="31" t="s">
        <v>133</v>
      </c>
      <c r="B699" s="31">
        <v>8</v>
      </c>
      <c r="C699">
        <v>1998</v>
      </c>
      <c r="D699">
        <v>11</v>
      </c>
      <c r="E699" s="28">
        <v>1.264</v>
      </c>
      <c r="F699" s="28">
        <v>12.281999999999998</v>
      </c>
    </row>
    <row r="700" spans="1:6" ht="12.75">
      <c r="A700" s="31" t="s">
        <v>133</v>
      </c>
      <c r="B700" s="31">
        <v>8</v>
      </c>
      <c r="C700">
        <v>1998</v>
      </c>
      <c r="D700">
        <v>12</v>
      </c>
      <c r="E700" s="28">
        <v>1.641</v>
      </c>
      <c r="F700" s="28">
        <v>19.416999999999998</v>
      </c>
    </row>
    <row r="701" spans="1:6" ht="12.75">
      <c r="A701" s="31" t="s">
        <v>133</v>
      </c>
      <c r="B701" s="31">
        <v>8</v>
      </c>
      <c r="C701">
        <v>1999</v>
      </c>
      <c r="D701">
        <v>1</v>
      </c>
      <c r="E701" s="28">
        <v>1.844</v>
      </c>
      <c r="F701" s="28">
        <v>25.49</v>
      </c>
    </row>
    <row r="702" spans="1:6" ht="12.75">
      <c r="A702" s="31" t="s">
        <v>133</v>
      </c>
      <c r="B702" s="31">
        <v>8</v>
      </c>
      <c r="C702">
        <v>1999</v>
      </c>
      <c r="D702">
        <v>2</v>
      </c>
      <c r="E702" s="28">
        <v>0.95</v>
      </c>
      <c r="F702" s="28">
        <v>21.502</v>
      </c>
    </row>
    <row r="703" spans="1:6" ht="12.75">
      <c r="A703" s="31" t="s">
        <v>133</v>
      </c>
      <c r="B703" s="31">
        <v>8</v>
      </c>
      <c r="C703">
        <v>1999</v>
      </c>
      <c r="D703">
        <v>3</v>
      </c>
      <c r="E703" s="28">
        <v>3.121</v>
      </c>
      <c r="F703" s="28">
        <v>36.599</v>
      </c>
    </row>
    <row r="704" spans="1:6" ht="12.75">
      <c r="A704" s="31" t="s">
        <v>133</v>
      </c>
      <c r="B704" s="31">
        <v>8</v>
      </c>
      <c r="C704">
        <v>1999</v>
      </c>
      <c r="D704">
        <v>4</v>
      </c>
      <c r="E704" s="28">
        <v>2.394</v>
      </c>
      <c r="F704" s="28">
        <v>37.037</v>
      </c>
    </row>
    <row r="705" spans="1:6" ht="12.75">
      <c r="A705" s="31" t="s">
        <v>133</v>
      </c>
      <c r="B705" s="31">
        <v>8</v>
      </c>
      <c r="C705">
        <v>1999</v>
      </c>
      <c r="D705">
        <v>5</v>
      </c>
      <c r="E705" s="28">
        <v>3.435</v>
      </c>
      <c r="F705" s="28">
        <v>36.608</v>
      </c>
    </row>
    <row r="706" spans="1:6" ht="12.75">
      <c r="A706" s="31" t="s">
        <v>133</v>
      </c>
      <c r="B706" s="31">
        <v>8</v>
      </c>
      <c r="C706">
        <v>1999</v>
      </c>
      <c r="D706">
        <v>6</v>
      </c>
      <c r="E706" s="28">
        <v>1.052</v>
      </c>
      <c r="F706" s="28">
        <v>12.87</v>
      </c>
    </row>
    <row r="707" spans="1:6" ht="12.75">
      <c r="A707" s="31" t="s">
        <v>133</v>
      </c>
      <c r="B707" s="31">
        <v>8</v>
      </c>
      <c r="C707">
        <v>1999</v>
      </c>
      <c r="D707">
        <v>7</v>
      </c>
      <c r="E707" s="28">
        <v>0.868</v>
      </c>
      <c r="F707" s="28">
        <v>7.3740000000000006</v>
      </c>
    </row>
    <row r="708" spans="1:6" ht="12.75">
      <c r="A708" s="31" t="s">
        <v>133</v>
      </c>
      <c r="B708" s="31">
        <v>8</v>
      </c>
      <c r="C708">
        <v>1999</v>
      </c>
      <c r="D708">
        <v>8</v>
      </c>
      <c r="E708" s="28">
        <v>0.894</v>
      </c>
      <c r="F708" s="28">
        <v>6.7524169999999994</v>
      </c>
    </row>
    <row r="709" spans="1:6" ht="12.75">
      <c r="A709" s="31" t="s">
        <v>133</v>
      </c>
      <c r="B709" s="31">
        <v>8</v>
      </c>
      <c r="C709">
        <v>1999</v>
      </c>
      <c r="D709">
        <v>9</v>
      </c>
      <c r="E709" s="28">
        <v>3.768</v>
      </c>
      <c r="F709" s="28">
        <v>20.522</v>
      </c>
    </row>
    <row r="710" spans="1:6" ht="12.75">
      <c r="A710" s="31" t="s">
        <v>133</v>
      </c>
      <c r="B710" s="31">
        <v>8</v>
      </c>
      <c r="C710">
        <v>1999</v>
      </c>
      <c r="D710">
        <v>10</v>
      </c>
      <c r="E710" s="28">
        <v>10.144</v>
      </c>
      <c r="F710" s="28">
        <v>49.362</v>
      </c>
    </row>
    <row r="711" spans="1:6" ht="12.75">
      <c r="A711" s="31" t="s">
        <v>133</v>
      </c>
      <c r="B711" s="31">
        <v>8</v>
      </c>
      <c r="C711">
        <v>1999</v>
      </c>
      <c r="D711">
        <v>11</v>
      </c>
      <c r="E711" s="28">
        <v>2.34</v>
      </c>
      <c r="F711" s="28">
        <v>30.515</v>
      </c>
    </row>
    <row r="712" spans="1:6" ht="12.75">
      <c r="A712" s="31" t="s">
        <v>133</v>
      </c>
      <c r="B712" s="31">
        <v>8</v>
      </c>
      <c r="C712">
        <v>1999</v>
      </c>
      <c r="D712">
        <v>12</v>
      </c>
      <c r="E712" s="28">
        <v>2.947</v>
      </c>
      <c r="F712" s="28">
        <v>35.628</v>
      </c>
    </row>
    <row r="713" spans="1:6" ht="12.75">
      <c r="A713" s="31" t="s">
        <v>133</v>
      </c>
      <c r="B713" s="31">
        <v>8</v>
      </c>
      <c r="C713">
        <v>2000</v>
      </c>
      <c r="D713">
        <v>1</v>
      </c>
      <c r="E713" s="28">
        <v>1.377</v>
      </c>
      <c r="F713" s="28">
        <v>16.875</v>
      </c>
    </row>
    <row r="714" spans="1:6" ht="12.75">
      <c r="A714" s="31" t="s">
        <v>133</v>
      </c>
      <c r="B714" s="31">
        <v>8</v>
      </c>
      <c r="C714">
        <v>2000</v>
      </c>
      <c r="D714">
        <v>2</v>
      </c>
      <c r="E714" s="28">
        <v>1.393</v>
      </c>
      <c r="F714" s="28">
        <v>23.276115</v>
      </c>
    </row>
    <row r="715" spans="1:6" ht="12.75">
      <c r="A715" s="31" t="s">
        <v>133</v>
      </c>
      <c r="B715" s="31">
        <v>8</v>
      </c>
      <c r="C715">
        <v>2000</v>
      </c>
      <c r="D715">
        <v>3</v>
      </c>
      <c r="E715" s="28">
        <v>1.833</v>
      </c>
      <c r="F715" s="28">
        <v>18.521</v>
      </c>
    </row>
    <row r="716" spans="1:6" ht="12.75">
      <c r="A716" s="31" t="s">
        <v>133</v>
      </c>
      <c r="B716" s="31">
        <v>8</v>
      </c>
      <c r="C716">
        <v>2000</v>
      </c>
      <c r="D716">
        <v>4</v>
      </c>
      <c r="E716" s="28">
        <v>15.675</v>
      </c>
      <c r="F716" s="28">
        <v>110.120089</v>
      </c>
    </row>
    <row r="717" spans="1:6" ht="12.75">
      <c r="A717" s="31" t="s">
        <v>133</v>
      </c>
      <c r="B717" s="31">
        <v>8</v>
      </c>
      <c r="C717">
        <v>2000</v>
      </c>
      <c r="D717">
        <v>5</v>
      </c>
      <c r="E717" s="28">
        <v>5.312</v>
      </c>
      <c r="F717" s="28">
        <v>46.485</v>
      </c>
    </row>
    <row r="718" spans="1:6" ht="12.75">
      <c r="A718" s="31" t="s">
        <v>133</v>
      </c>
      <c r="B718" s="31">
        <v>8</v>
      </c>
      <c r="C718">
        <v>2000</v>
      </c>
      <c r="D718">
        <v>6</v>
      </c>
      <c r="E718" s="28">
        <v>1.67</v>
      </c>
      <c r="F718" s="28">
        <v>13.987000000000002</v>
      </c>
    </row>
    <row r="719" spans="1:6" ht="12.75">
      <c r="A719" s="31" t="s">
        <v>133</v>
      </c>
      <c r="B719" s="31">
        <v>8</v>
      </c>
      <c r="C719">
        <v>2000</v>
      </c>
      <c r="D719">
        <v>7</v>
      </c>
      <c r="E719" s="28">
        <v>1.293</v>
      </c>
      <c r="F719" s="28">
        <v>8.69</v>
      </c>
    </row>
    <row r="720" spans="1:6" ht="12.75">
      <c r="A720" s="31" t="s">
        <v>133</v>
      </c>
      <c r="B720" s="31">
        <v>8</v>
      </c>
      <c r="C720">
        <v>2000</v>
      </c>
      <c r="D720">
        <v>8</v>
      </c>
      <c r="E720" s="28">
        <v>1.019</v>
      </c>
      <c r="F720" s="28">
        <v>6.851583</v>
      </c>
    </row>
    <row r="721" spans="1:6" ht="12.75">
      <c r="A721" s="31" t="s">
        <v>133</v>
      </c>
      <c r="B721" s="31">
        <v>8</v>
      </c>
      <c r="C721">
        <v>2000</v>
      </c>
      <c r="D721">
        <v>9</v>
      </c>
      <c r="E721" s="28">
        <v>0.909</v>
      </c>
      <c r="F721" s="28">
        <v>6.833</v>
      </c>
    </row>
    <row r="722" spans="1:6" ht="12.75">
      <c r="A722" s="31" t="s">
        <v>133</v>
      </c>
      <c r="B722" s="31">
        <v>8</v>
      </c>
      <c r="C722">
        <v>2000</v>
      </c>
      <c r="D722">
        <v>10</v>
      </c>
      <c r="E722" s="28">
        <v>1.538</v>
      </c>
      <c r="F722" s="28">
        <v>12.861</v>
      </c>
    </row>
    <row r="723" spans="1:6" ht="12.75">
      <c r="A723" s="31" t="s">
        <v>133</v>
      </c>
      <c r="B723" s="31">
        <v>8</v>
      </c>
      <c r="C723">
        <v>2000</v>
      </c>
      <c r="D723">
        <v>11</v>
      </c>
      <c r="E723" s="28">
        <v>13.181</v>
      </c>
      <c r="F723" s="28">
        <v>51.675348</v>
      </c>
    </row>
    <row r="724" spans="1:6" ht="12.75">
      <c r="A724" s="31" t="s">
        <v>133</v>
      </c>
      <c r="B724" s="31">
        <v>8</v>
      </c>
      <c r="C724">
        <v>2000</v>
      </c>
      <c r="D724">
        <v>12</v>
      </c>
      <c r="E724" s="28">
        <v>26.251</v>
      </c>
      <c r="F724" s="28">
        <v>121.548</v>
      </c>
    </row>
    <row r="725" spans="1:6" ht="12.75">
      <c r="A725" s="31" t="s">
        <v>133</v>
      </c>
      <c r="B725" s="31">
        <v>8</v>
      </c>
      <c r="C725">
        <v>2001</v>
      </c>
      <c r="D725">
        <v>1</v>
      </c>
      <c r="E725" s="28">
        <v>21.17</v>
      </c>
      <c r="F725" s="28">
        <v>108.57022499999998</v>
      </c>
    </row>
    <row r="726" spans="1:6" ht="12.75">
      <c r="A726" s="31" t="s">
        <v>133</v>
      </c>
      <c r="B726" s="31">
        <v>8</v>
      </c>
      <c r="C726">
        <v>2001</v>
      </c>
      <c r="D726">
        <v>2</v>
      </c>
      <c r="E726" s="28">
        <v>9.145</v>
      </c>
      <c r="F726" s="28">
        <v>79.70400000000001</v>
      </c>
    </row>
    <row r="727" spans="1:6" ht="12.75">
      <c r="A727" s="31" t="s">
        <v>133</v>
      </c>
      <c r="B727" s="31">
        <v>8</v>
      </c>
      <c r="C727">
        <v>2001</v>
      </c>
      <c r="D727">
        <v>3</v>
      </c>
      <c r="E727" s="28">
        <v>24.121</v>
      </c>
      <c r="F727" s="28">
        <v>121.68699999999998</v>
      </c>
    </row>
    <row r="728" spans="1:6" ht="12.75">
      <c r="A728" s="31" t="s">
        <v>133</v>
      </c>
      <c r="B728" s="31">
        <v>8</v>
      </c>
      <c r="C728">
        <v>2001</v>
      </c>
      <c r="D728">
        <v>4</v>
      </c>
      <c r="E728" s="28">
        <v>4.367</v>
      </c>
      <c r="F728" s="28">
        <v>34.28182</v>
      </c>
    </row>
    <row r="729" spans="1:6" ht="12.75">
      <c r="A729" s="31" t="s">
        <v>133</v>
      </c>
      <c r="B729" s="31">
        <v>8</v>
      </c>
      <c r="C729">
        <v>2001</v>
      </c>
      <c r="D729">
        <v>5</v>
      </c>
      <c r="E729" s="28">
        <v>4.399</v>
      </c>
      <c r="F729" s="28">
        <v>31.938</v>
      </c>
    </row>
    <row r="730" spans="1:6" ht="12.75">
      <c r="A730" s="31" t="s">
        <v>133</v>
      </c>
      <c r="B730" s="31">
        <v>8</v>
      </c>
      <c r="C730">
        <v>2001</v>
      </c>
      <c r="D730">
        <v>6</v>
      </c>
      <c r="E730" s="28">
        <v>2.458</v>
      </c>
      <c r="F730" s="28">
        <v>14.529133</v>
      </c>
    </row>
    <row r="731" spans="1:6" ht="12.75">
      <c r="A731" s="31" t="s">
        <v>133</v>
      </c>
      <c r="B731" s="31">
        <v>8</v>
      </c>
      <c r="C731">
        <v>2001</v>
      </c>
      <c r="D731">
        <v>7</v>
      </c>
      <c r="E731" s="28">
        <v>2.011</v>
      </c>
      <c r="F731" s="28">
        <v>10.44</v>
      </c>
    </row>
    <row r="732" spans="1:6" ht="12.75">
      <c r="A732" s="31" t="s">
        <v>133</v>
      </c>
      <c r="B732" s="31">
        <v>8</v>
      </c>
      <c r="C732">
        <v>2001</v>
      </c>
      <c r="D732">
        <v>8</v>
      </c>
      <c r="E732" s="28">
        <v>1.59</v>
      </c>
      <c r="F732" s="28">
        <v>8.401</v>
      </c>
    </row>
    <row r="733" spans="1:6" ht="12.75">
      <c r="A733" s="31" t="s">
        <v>133</v>
      </c>
      <c r="B733" s="31">
        <v>8</v>
      </c>
      <c r="C733">
        <v>2001</v>
      </c>
      <c r="D733">
        <v>9</v>
      </c>
      <c r="E733" s="28">
        <v>1.271</v>
      </c>
      <c r="F733" s="28">
        <v>8.051</v>
      </c>
    </row>
    <row r="734" spans="1:6" ht="12.75">
      <c r="A734" s="31" t="s">
        <v>133</v>
      </c>
      <c r="B734" s="31">
        <v>8</v>
      </c>
      <c r="C734">
        <v>2001</v>
      </c>
      <c r="D734">
        <v>10</v>
      </c>
      <c r="E734" s="28">
        <v>2.999</v>
      </c>
      <c r="F734" s="28">
        <v>17.518803000000002</v>
      </c>
    </row>
    <row r="735" spans="1:6" ht="12.75">
      <c r="A735" s="31" t="s">
        <v>133</v>
      </c>
      <c r="B735" s="31">
        <v>8</v>
      </c>
      <c r="C735">
        <v>2001</v>
      </c>
      <c r="D735">
        <v>11</v>
      </c>
      <c r="E735" s="28">
        <v>2.043</v>
      </c>
      <c r="F735" s="28">
        <v>18.036</v>
      </c>
    </row>
    <row r="736" spans="1:6" ht="12.75">
      <c r="A736" s="31" t="s">
        <v>133</v>
      </c>
      <c r="B736" s="31">
        <v>8</v>
      </c>
      <c r="C736">
        <v>2001</v>
      </c>
      <c r="D736">
        <v>12</v>
      </c>
      <c r="E736" s="28">
        <v>1.103</v>
      </c>
      <c r="F736" s="28">
        <v>13.401</v>
      </c>
    </row>
    <row r="737" spans="1:6" ht="12.75">
      <c r="A737" s="31" t="s">
        <v>133</v>
      </c>
      <c r="B737" s="31">
        <v>8</v>
      </c>
      <c r="C737">
        <v>2002</v>
      </c>
      <c r="D737">
        <v>1</v>
      </c>
      <c r="E737" s="28">
        <v>3.221</v>
      </c>
      <c r="F737" s="28">
        <v>27.012999999999998</v>
      </c>
    </row>
    <row r="738" spans="1:6" ht="12.75">
      <c r="A738" s="31" t="s">
        <v>133</v>
      </c>
      <c r="B738" s="31">
        <v>8</v>
      </c>
      <c r="C738">
        <v>2002</v>
      </c>
      <c r="D738">
        <v>2</v>
      </c>
      <c r="E738" s="28">
        <v>1.562</v>
      </c>
      <c r="F738" s="28">
        <v>23.449831000000003</v>
      </c>
    </row>
    <row r="739" spans="1:6" ht="12.75">
      <c r="A739" s="31" t="s">
        <v>133</v>
      </c>
      <c r="B739" s="31">
        <v>8</v>
      </c>
      <c r="C739">
        <v>2002</v>
      </c>
      <c r="D739">
        <v>3</v>
      </c>
      <c r="E739" s="28">
        <v>6.972</v>
      </c>
      <c r="F739" s="28">
        <v>51.258</v>
      </c>
    </row>
    <row r="740" spans="1:6" ht="12.75">
      <c r="A740" s="31" t="s">
        <v>133</v>
      </c>
      <c r="B740" s="31">
        <v>8</v>
      </c>
      <c r="C740">
        <v>2002</v>
      </c>
      <c r="D740">
        <v>4</v>
      </c>
      <c r="E740" s="28">
        <v>1.497</v>
      </c>
      <c r="F740" s="28">
        <v>21.273</v>
      </c>
    </row>
    <row r="741" spans="1:6" ht="12.75">
      <c r="A741" s="31" t="s">
        <v>133</v>
      </c>
      <c r="B741" s="31">
        <v>8</v>
      </c>
      <c r="C741">
        <v>2002</v>
      </c>
      <c r="D741">
        <v>5</v>
      </c>
      <c r="E741" s="28">
        <v>1.632</v>
      </c>
      <c r="F741" s="28">
        <v>20.565438</v>
      </c>
    </row>
    <row r="742" spans="1:6" ht="12.75">
      <c r="A742" s="31" t="s">
        <v>133</v>
      </c>
      <c r="B742" s="31">
        <v>8</v>
      </c>
      <c r="C742">
        <v>2002</v>
      </c>
      <c r="D742">
        <v>6</v>
      </c>
      <c r="E742" s="28">
        <v>1.119</v>
      </c>
      <c r="F742" s="28">
        <v>13.416</v>
      </c>
    </row>
    <row r="743" spans="1:6" ht="12.75">
      <c r="A743" s="31" t="s">
        <v>133</v>
      </c>
      <c r="B743" s="31">
        <v>8</v>
      </c>
      <c r="C743">
        <v>2002</v>
      </c>
      <c r="D743">
        <v>7</v>
      </c>
      <c r="E743" s="28">
        <v>0.885</v>
      </c>
      <c r="F743" s="28">
        <v>8.527</v>
      </c>
    </row>
    <row r="744" spans="1:6" ht="12.75">
      <c r="A744" s="31" t="s">
        <v>133</v>
      </c>
      <c r="B744" s="31">
        <v>8</v>
      </c>
      <c r="C744">
        <v>2002</v>
      </c>
      <c r="D744">
        <v>8</v>
      </c>
      <c r="E744" s="28">
        <v>0.712</v>
      </c>
      <c r="F744" s="28">
        <v>7.356999999999998</v>
      </c>
    </row>
    <row r="745" spans="1:6" ht="12.75">
      <c r="A745" s="31" t="s">
        <v>133</v>
      </c>
      <c r="B745" s="31">
        <v>8</v>
      </c>
      <c r="C745">
        <v>2002</v>
      </c>
      <c r="D745">
        <v>9</v>
      </c>
      <c r="E745" s="28">
        <v>1.582</v>
      </c>
      <c r="F745" s="28">
        <v>10.945568000000002</v>
      </c>
    </row>
    <row r="746" spans="1:6" ht="12.75">
      <c r="A746" s="31" t="s">
        <v>133</v>
      </c>
      <c r="B746" s="31">
        <v>8</v>
      </c>
      <c r="C746">
        <v>2002</v>
      </c>
      <c r="D746">
        <v>10</v>
      </c>
      <c r="E746" s="28">
        <v>3.546</v>
      </c>
      <c r="F746" s="28">
        <v>24.381</v>
      </c>
    </row>
    <row r="747" spans="1:6" ht="12.75">
      <c r="A747" s="31" t="s">
        <v>133</v>
      </c>
      <c r="B747" s="31">
        <v>8</v>
      </c>
      <c r="C747">
        <v>2002</v>
      </c>
      <c r="D747">
        <v>11</v>
      </c>
      <c r="E747" s="28">
        <v>7.047</v>
      </c>
      <c r="F747" s="28">
        <v>44.477000000000004</v>
      </c>
    </row>
    <row r="748" spans="1:6" ht="12.75">
      <c r="A748" s="31" t="s">
        <v>133</v>
      </c>
      <c r="B748" s="31">
        <v>8</v>
      </c>
      <c r="C748">
        <v>2002</v>
      </c>
      <c r="D748">
        <v>12</v>
      </c>
      <c r="E748" s="28">
        <v>19.9</v>
      </c>
      <c r="F748" s="28">
        <v>129.12699999999998</v>
      </c>
    </row>
    <row r="749" spans="1:6" ht="12.75">
      <c r="A749" s="31" t="s">
        <v>133</v>
      </c>
      <c r="B749" s="31">
        <v>8</v>
      </c>
      <c r="C749">
        <v>2003</v>
      </c>
      <c r="D749">
        <v>1</v>
      </c>
      <c r="E749" s="28">
        <v>11.13</v>
      </c>
      <c r="F749" s="28">
        <v>66.758</v>
      </c>
    </row>
    <row r="750" spans="1:6" ht="12.75">
      <c r="A750" s="31" t="s">
        <v>133</v>
      </c>
      <c r="B750" s="31">
        <v>8</v>
      </c>
      <c r="C750">
        <v>2003</v>
      </c>
      <c r="D750">
        <v>2</v>
      </c>
      <c r="E750" s="28">
        <v>9.523</v>
      </c>
      <c r="F750" s="28">
        <v>62.49098799999999</v>
      </c>
    </row>
    <row r="751" spans="1:6" ht="12.75">
      <c r="A751" s="31" t="s">
        <v>133</v>
      </c>
      <c r="B751" s="31">
        <v>8</v>
      </c>
      <c r="C751">
        <v>2003</v>
      </c>
      <c r="D751">
        <v>3</v>
      </c>
      <c r="E751" s="28">
        <v>4.884</v>
      </c>
      <c r="F751" s="28">
        <v>60.638656</v>
      </c>
    </row>
    <row r="752" spans="1:6" ht="12.75">
      <c r="A752" s="31" t="s">
        <v>133</v>
      </c>
      <c r="B752" s="31">
        <v>8</v>
      </c>
      <c r="C752">
        <v>2003</v>
      </c>
      <c r="D752">
        <v>4</v>
      </c>
      <c r="E752" s="28">
        <v>10.058</v>
      </c>
      <c r="F752" s="28">
        <v>64.313</v>
      </c>
    </row>
    <row r="753" spans="1:6" ht="12.75">
      <c r="A753" s="31" t="s">
        <v>133</v>
      </c>
      <c r="B753" s="31">
        <v>8</v>
      </c>
      <c r="C753">
        <v>2003</v>
      </c>
      <c r="D753">
        <v>5</v>
      </c>
      <c r="E753" s="28">
        <v>2.543</v>
      </c>
      <c r="F753" s="28">
        <v>24.145220000000002</v>
      </c>
    </row>
    <row r="754" spans="1:6" ht="12.75">
      <c r="A754" s="31" t="s">
        <v>133</v>
      </c>
      <c r="B754" s="31">
        <v>8</v>
      </c>
      <c r="C754">
        <v>2003</v>
      </c>
      <c r="D754">
        <v>6</v>
      </c>
      <c r="E754" s="28">
        <v>2.206</v>
      </c>
      <c r="F754" s="28">
        <v>15.29</v>
      </c>
    </row>
    <row r="755" spans="1:6" ht="12.75">
      <c r="A755" s="31" t="s">
        <v>133</v>
      </c>
      <c r="B755" s="31">
        <v>8</v>
      </c>
      <c r="C755">
        <v>2003</v>
      </c>
      <c r="D755">
        <v>7</v>
      </c>
      <c r="E755" s="28">
        <v>1.643</v>
      </c>
      <c r="F755" s="28">
        <v>11.711</v>
      </c>
    </row>
    <row r="756" spans="1:6" ht="12.75">
      <c r="A756" s="31" t="s">
        <v>133</v>
      </c>
      <c r="B756" s="31">
        <v>8</v>
      </c>
      <c r="C756">
        <v>2003</v>
      </c>
      <c r="D756">
        <v>8</v>
      </c>
      <c r="E756" s="28">
        <v>1.526</v>
      </c>
      <c r="F756" s="28">
        <v>11.552232</v>
      </c>
    </row>
    <row r="757" spans="1:6" ht="12.75">
      <c r="A757" s="31" t="s">
        <v>133</v>
      </c>
      <c r="B757" s="31">
        <v>8</v>
      </c>
      <c r="C757">
        <v>2003</v>
      </c>
      <c r="D757">
        <v>9</v>
      </c>
      <c r="E757" s="28">
        <v>1.37</v>
      </c>
      <c r="F757" s="28">
        <v>10.676000000000002</v>
      </c>
    </row>
    <row r="758" spans="1:6" ht="12.75">
      <c r="A758" s="31" t="s">
        <v>133</v>
      </c>
      <c r="B758" s="31">
        <v>8</v>
      </c>
      <c r="C758">
        <v>2003</v>
      </c>
      <c r="D758">
        <v>10</v>
      </c>
      <c r="E758" s="28">
        <v>6.009</v>
      </c>
      <c r="F758" s="28">
        <v>26.87</v>
      </c>
    </row>
    <row r="759" spans="1:6" ht="12.75">
      <c r="A759" s="31" t="s">
        <v>133</v>
      </c>
      <c r="B759" s="31">
        <v>8</v>
      </c>
      <c r="C759">
        <v>2003</v>
      </c>
      <c r="D759">
        <v>11</v>
      </c>
      <c r="E759" s="28">
        <v>7.85</v>
      </c>
      <c r="F759" s="28">
        <v>50.679</v>
      </c>
    </row>
    <row r="760" spans="1:6" ht="12.75">
      <c r="A760" s="31" t="s">
        <v>133</v>
      </c>
      <c r="B760" s="31">
        <v>8</v>
      </c>
      <c r="C760">
        <v>2003</v>
      </c>
      <c r="D760">
        <v>12</v>
      </c>
      <c r="E760" s="28">
        <v>7.114</v>
      </c>
      <c r="F760" s="28">
        <v>58.977999999999994</v>
      </c>
    </row>
    <row r="761" spans="1:6" ht="12.75">
      <c r="A761" s="31" t="s">
        <v>133</v>
      </c>
      <c r="B761" s="31">
        <v>8</v>
      </c>
      <c r="C761">
        <v>2004</v>
      </c>
      <c r="D761">
        <v>1</v>
      </c>
      <c r="E761" s="28">
        <v>4.105</v>
      </c>
      <c r="F761" s="28">
        <v>56.452405</v>
      </c>
    </row>
    <row r="762" spans="1:6" ht="12.75">
      <c r="A762" s="31" t="s">
        <v>133</v>
      </c>
      <c r="B762" s="31">
        <v>8</v>
      </c>
      <c r="C762">
        <v>2004</v>
      </c>
      <c r="D762">
        <v>2</v>
      </c>
      <c r="E762" s="28">
        <v>4.344</v>
      </c>
      <c r="F762" s="28">
        <v>27.212</v>
      </c>
    </row>
    <row r="763" spans="1:6" ht="12.75">
      <c r="A763" s="31" t="s">
        <v>133</v>
      </c>
      <c r="B763" s="31">
        <v>8</v>
      </c>
      <c r="C763">
        <v>2004</v>
      </c>
      <c r="D763">
        <v>3</v>
      </c>
      <c r="E763" s="28">
        <v>2.691</v>
      </c>
      <c r="F763" s="28">
        <v>36.537118</v>
      </c>
    </row>
    <row r="764" spans="1:6" ht="12.75">
      <c r="A764" s="31" t="s">
        <v>133</v>
      </c>
      <c r="B764" s="31">
        <v>8</v>
      </c>
      <c r="C764">
        <v>2004</v>
      </c>
      <c r="D764">
        <v>4</v>
      </c>
      <c r="E764" s="28">
        <v>1.911</v>
      </c>
      <c r="F764" s="28">
        <v>32.373311</v>
      </c>
    </row>
    <row r="765" spans="1:6" ht="12.75">
      <c r="A765" s="31" t="s">
        <v>133</v>
      </c>
      <c r="B765" s="31">
        <v>8</v>
      </c>
      <c r="C765">
        <v>2004</v>
      </c>
      <c r="D765">
        <v>5</v>
      </c>
      <c r="E765" s="28">
        <v>1.781</v>
      </c>
      <c r="F765" s="28">
        <v>27.015</v>
      </c>
    </row>
    <row r="766" spans="1:6" ht="12.75">
      <c r="A766" s="31" t="s">
        <v>133</v>
      </c>
      <c r="B766" s="31">
        <v>8</v>
      </c>
      <c r="C766">
        <v>2004</v>
      </c>
      <c r="D766">
        <v>6</v>
      </c>
      <c r="E766" s="28">
        <v>1.313</v>
      </c>
      <c r="F766" s="28">
        <v>12.927938000000003</v>
      </c>
    </row>
    <row r="767" spans="1:6" ht="12.75">
      <c r="A767" s="31" t="s">
        <v>133</v>
      </c>
      <c r="B767" s="31">
        <v>8</v>
      </c>
      <c r="C767">
        <v>2004</v>
      </c>
      <c r="D767">
        <v>7</v>
      </c>
      <c r="E767" s="28">
        <v>0.997</v>
      </c>
      <c r="F767" s="28">
        <v>9.409</v>
      </c>
    </row>
    <row r="768" spans="1:6" ht="12.75">
      <c r="A768" s="31" t="s">
        <v>133</v>
      </c>
      <c r="B768" s="31">
        <v>8</v>
      </c>
      <c r="C768">
        <v>2004</v>
      </c>
      <c r="D768">
        <v>8</v>
      </c>
      <c r="E768" s="28">
        <v>1.473</v>
      </c>
      <c r="F768" s="28">
        <v>12.103233000000001</v>
      </c>
    </row>
    <row r="769" spans="1:6" ht="12.75">
      <c r="A769" s="31" t="s">
        <v>133</v>
      </c>
      <c r="B769" s="31">
        <v>8</v>
      </c>
      <c r="C769">
        <v>2004</v>
      </c>
      <c r="D769">
        <v>9</v>
      </c>
      <c r="E769" s="28">
        <v>0.87</v>
      </c>
      <c r="F769" s="28">
        <v>9.275</v>
      </c>
    </row>
    <row r="770" spans="1:6" ht="12.75">
      <c r="A770" s="31" t="s">
        <v>133</v>
      </c>
      <c r="B770" s="31">
        <v>8</v>
      </c>
      <c r="C770">
        <v>2004</v>
      </c>
      <c r="D770">
        <v>10</v>
      </c>
      <c r="E770" s="28">
        <v>4.475</v>
      </c>
      <c r="F770" s="28">
        <v>28.494</v>
      </c>
    </row>
    <row r="771" spans="1:6" ht="12.75">
      <c r="A771" s="31" t="s">
        <v>133</v>
      </c>
      <c r="B771" s="31">
        <v>8</v>
      </c>
      <c r="C771">
        <v>2004</v>
      </c>
      <c r="D771">
        <v>11</v>
      </c>
      <c r="E771" s="28">
        <v>1.379</v>
      </c>
      <c r="F771" s="28">
        <v>24.511028</v>
      </c>
    </row>
    <row r="772" spans="1:6" ht="12.75">
      <c r="A772" s="31" t="s">
        <v>133</v>
      </c>
      <c r="B772" s="31">
        <v>8</v>
      </c>
      <c r="C772">
        <v>2004</v>
      </c>
      <c r="D772">
        <v>12</v>
      </c>
      <c r="E772" s="28">
        <v>4.338</v>
      </c>
      <c r="F772" s="28">
        <v>31.750999999999998</v>
      </c>
    </row>
    <row r="773" spans="1:6" ht="12.75">
      <c r="A773" s="31" t="s">
        <v>133</v>
      </c>
      <c r="B773" s="31">
        <v>8</v>
      </c>
      <c r="C773">
        <v>2005</v>
      </c>
      <c r="D773">
        <v>1</v>
      </c>
      <c r="E773" s="28">
        <v>1.177</v>
      </c>
      <c r="F773" s="28">
        <v>29.004</v>
      </c>
    </row>
    <row r="774" spans="1:6" ht="12.75">
      <c r="A774" s="31" t="s">
        <v>133</v>
      </c>
      <c r="B774" s="31">
        <v>8</v>
      </c>
      <c r="C774">
        <v>2005</v>
      </c>
      <c r="D774">
        <v>2</v>
      </c>
      <c r="E774" s="28">
        <v>1.174</v>
      </c>
      <c r="F774" s="28">
        <v>17.180649999999996</v>
      </c>
    </row>
    <row r="775" spans="1:6" ht="12.75">
      <c r="A775" s="31" t="s">
        <v>133</v>
      </c>
      <c r="B775" s="31">
        <v>8</v>
      </c>
      <c r="C775">
        <v>2005</v>
      </c>
      <c r="D775">
        <v>3</v>
      </c>
      <c r="E775" s="28">
        <v>3.503</v>
      </c>
      <c r="F775" s="28">
        <v>65.318</v>
      </c>
    </row>
    <row r="776" spans="1:6" ht="12.75">
      <c r="A776" s="31" t="s">
        <v>133</v>
      </c>
      <c r="B776" s="31">
        <v>8</v>
      </c>
      <c r="C776">
        <v>2005</v>
      </c>
      <c r="D776">
        <v>4</v>
      </c>
      <c r="E776" s="28">
        <v>3.855</v>
      </c>
      <c r="F776" s="28">
        <v>71.738</v>
      </c>
    </row>
    <row r="777" spans="1:6" ht="12.75">
      <c r="A777" s="31" t="s">
        <v>133</v>
      </c>
      <c r="B777" s="31">
        <v>8</v>
      </c>
      <c r="C777">
        <v>2005</v>
      </c>
      <c r="D777">
        <v>5</v>
      </c>
      <c r="E777" s="28">
        <v>1.454</v>
      </c>
      <c r="F777" s="28">
        <v>26.447209</v>
      </c>
    </row>
    <row r="778" spans="1:6" ht="12.75">
      <c r="A778" s="31" t="s">
        <v>133</v>
      </c>
      <c r="B778" s="31">
        <v>8</v>
      </c>
      <c r="C778">
        <v>2005</v>
      </c>
      <c r="D778">
        <v>6</v>
      </c>
      <c r="E778" s="28">
        <v>1.023</v>
      </c>
      <c r="F778" s="28">
        <v>12.328999999999999</v>
      </c>
    </row>
    <row r="779" spans="1:6" ht="12.75">
      <c r="A779" s="31" t="s">
        <v>133</v>
      </c>
      <c r="B779" s="31">
        <v>8</v>
      </c>
      <c r="C779">
        <v>2005</v>
      </c>
      <c r="D779">
        <v>7</v>
      </c>
      <c r="E779" s="28">
        <v>0.813</v>
      </c>
      <c r="F779" s="28">
        <v>8.151</v>
      </c>
    </row>
    <row r="780" spans="1:6" ht="12.75">
      <c r="A780" s="31" t="s">
        <v>133</v>
      </c>
      <c r="B780" s="31">
        <v>8</v>
      </c>
      <c r="C780">
        <v>2005</v>
      </c>
      <c r="D780">
        <v>8</v>
      </c>
      <c r="E780" s="28">
        <v>0.647</v>
      </c>
      <c r="F780" s="28">
        <v>7.253000000000001</v>
      </c>
    </row>
    <row r="781" spans="1:6" ht="12.75">
      <c r="A781" s="31" t="s">
        <v>133</v>
      </c>
      <c r="B781" s="31">
        <v>8</v>
      </c>
      <c r="C781">
        <v>2005</v>
      </c>
      <c r="D781">
        <v>9</v>
      </c>
      <c r="E781" s="28">
        <v>0.536</v>
      </c>
      <c r="F781" s="28">
        <v>7.551608</v>
      </c>
    </row>
    <row r="782" spans="1:6" ht="12.75">
      <c r="A782" s="31" t="s">
        <v>133</v>
      </c>
      <c r="B782" s="31">
        <v>8</v>
      </c>
      <c r="C782">
        <v>2005</v>
      </c>
      <c r="D782">
        <v>10</v>
      </c>
      <c r="E782" s="28">
        <v>7.149</v>
      </c>
      <c r="F782" s="28">
        <v>36.25</v>
      </c>
    </row>
    <row r="783" spans="1:6" ht="12.75">
      <c r="A783" s="31" t="s">
        <v>133</v>
      </c>
      <c r="B783" s="31">
        <v>8</v>
      </c>
      <c r="C783">
        <v>2005</v>
      </c>
      <c r="D783">
        <v>11</v>
      </c>
      <c r="E783" s="28">
        <v>1.495</v>
      </c>
      <c r="F783" s="28">
        <v>27.311248999999997</v>
      </c>
    </row>
    <row r="784" spans="1:6" ht="12.75">
      <c r="A784" s="31" t="s">
        <v>133</v>
      </c>
      <c r="B784" s="31">
        <v>8</v>
      </c>
      <c r="C784">
        <v>2005</v>
      </c>
      <c r="D784">
        <v>12</v>
      </c>
      <c r="E784" s="28">
        <v>3.029</v>
      </c>
      <c r="F784" s="28">
        <v>29.935846999999995</v>
      </c>
    </row>
    <row r="785" spans="1:6" ht="12.75">
      <c r="A785" s="31" t="s">
        <v>133</v>
      </c>
      <c r="B785" s="31">
        <v>8</v>
      </c>
      <c r="C785">
        <v>2006</v>
      </c>
      <c r="D785">
        <v>1</v>
      </c>
      <c r="E785" s="28">
        <v>1.422</v>
      </c>
      <c r="F785" s="28">
        <v>22.778</v>
      </c>
    </row>
    <row r="786" spans="1:6" ht="12.75">
      <c r="A786" s="31" t="s">
        <v>133</v>
      </c>
      <c r="B786" s="31">
        <v>8</v>
      </c>
      <c r="C786">
        <v>2006</v>
      </c>
      <c r="D786">
        <v>2</v>
      </c>
      <c r="E786" s="28">
        <v>3.098</v>
      </c>
      <c r="F786" s="28">
        <v>19.844889</v>
      </c>
    </row>
    <row r="787" spans="1:6" ht="12.75">
      <c r="A787" s="31" t="s">
        <v>133</v>
      </c>
      <c r="B787" s="31">
        <v>8</v>
      </c>
      <c r="C787">
        <v>2006</v>
      </c>
      <c r="D787">
        <v>3</v>
      </c>
      <c r="E787" s="28">
        <v>8.966</v>
      </c>
      <c r="F787" s="28">
        <v>98.64052699999998</v>
      </c>
    </row>
    <row r="788" spans="1:6" ht="12.75">
      <c r="A788" s="31" t="s">
        <v>133</v>
      </c>
      <c r="B788" s="31">
        <v>8</v>
      </c>
      <c r="C788">
        <v>2006</v>
      </c>
      <c r="D788">
        <v>4</v>
      </c>
      <c r="E788" s="28">
        <v>2.536</v>
      </c>
      <c r="F788" s="28">
        <v>35.226759</v>
      </c>
    </row>
    <row r="789" spans="1:6" ht="12.75">
      <c r="A789" s="31" t="s">
        <v>133</v>
      </c>
      <c r="B789" s="31">
        <v>8</v>
      </c>
      <c r="C789">
        <v>2006</v>
      </c>
      <c r="D789">
        <v>5</v>
      </c>
      <c r="E789" s="28">
        <v>1.425</v>
      </c>
      <c r="F789" s="28">
        <v>16.415</v>
      </c>
    </row>
    <row r="790" spans="1:6" ht="12.75">
      <c r="A790" s="31" t="s">
        <v>133</v>
      </c>
      <c r="B790" s="31">
        <v>8</v>
      </c>
      <c r="C790">
        <v>2006</v>
      </c>
      <c r="D790">
        <v>6</v>
      </c>
      <c r="E790" s="28">
        <v>1.181</v>
      </c>
      <c r="F790" s="28">
        <v>9.199000000000002</v>
      </c>
    </row>
    <row r="791" spans="1:6" ht="12.75">
      <c r="A791" s="31" t="s">
        <v>133</v>
      </c>
      <c r="B791" s="31">
        <v>8</v>
      </c>
      <c r="C791">
        <v>2006</v>
      </c>
      <c r="D791">
        <v>7</v>
      </c>
      <c r="E791" s="28">
        <v>0.951</v>
      </c>
      <c r="F791" s="28">
        <v>6.930999999999999</v>
      </c>
    </row>
    <row r="792" spans="1:6" ht="12.75">
      <c r="A792" s="31" t="s">
        <v>133</v>
      </c>
      <c r="B792" s="31">
        <v>8</v>
      </c>
      <c r="C792">
        <v>2006</v>
      </c>
      <c r="D792">
        <v>8</v>
      </c>
      <c r="E792" s="28">
        <v>0.827</v>
      </c>
      <c r="F792" s="28">
        <v>6.412999999999999</v>
      </c>
    </row>
    <row r="793" spans="1:6" ht="12.75">
      <c r="A793" s="31" t="s">
        <v>133</v>
      </c>
      <c r="B793" s="31">
        <v>8</v>
      </c>
      <c r="C793">
        <v>2006</v>
      </c>
      <c r="D793">
        <v>9</v>
      </c>
      <c r="E793" s="28">
        <v>2.055</v>
      </c>
      <c r="F793" s="28">
        <v>10.673497999999999</v>
      </c>
    </row>
    <row r="794" spans="5:7" ht="12.75">
      <c r="E794" s="27">
        <f>AVERAGE(E2:E793)*12</f>
        <v>53.46125757575762</v>
      </c>
      <c r="F794" s="27">
        <f>AVERAGE(F2:F793)*12</f>
        <v>438.9420271515154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27 - Río Porma desde confluencia arroyo de Oville hasta confluencia arroyo Val Juncosa, y arroyos del Arbejal, Solayomba y Val Juncosa.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27</v>
      </c>
      <c r="B6" s="30">
        <f>'De la BASE'!B2</f>
        <v>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3.783</v>
      </c>
      <c r="F6" s="9">
        <f>IF('De la BASE'!F2&gt;0,'De la BASE'!F2,'De la BASE'!F2+0.001)</f>
        <v>30.975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27</v>
      </c>
      <c r="B7" s="30">
        <f>'De la BASE'!B3</f>
        <v>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3.504</v>
      </c>
      <c r="F7" s="9">
        <f>IF('De la BASE'!F3&gt;0,'De la BASE'!F3,'De la BASE'!F3+0.001)</f>
        <v>28.424000000000003</v>
      </c>
      <c r="G7" s="15">
        <v>14916</v>
      </c>
      <c r="H7" s="8">
        <f>CORREL(E6:E796,E7:E797)</f>
        <v>0.35534541519461216</v>
      </c>
      <c r="I7" s="8" t="s">
        <v>117</v>
      </c>
      <c r="J7" s="8"/>
      <c r="K7" s="8"/>
      <c r="L7" s="24"/>
    </row>
    <row r="8" spans="1:13" ht="12.75">
      <c r="A8" s="30" t="str">
        <f>'De la BASE'!A4</f>
        <v>27</v>
      </c>
      <c r="B8" s="30">
        <f>'De la BASE'!B4</f>
        <v>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1.53</v>
      </c>
      <c r="F8" s="9">
        <f>IF('De la BASE'!F4&gt;0,'De la BASE'!F4,'De la BASE'!F4+0.001)</f>
        <v>24.364017000000004</v>
      </c>
      <c r="G8" s="15">
        <v>14946</v>
      </c>
      <c r="H8" s="8">
        <f>CORREL(E486:E796,E487:E797)</f>
        <v>0.37096052825047143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27</v>
      </c>
      <c r="B9" s="30">
        <f>'De la BASE'!B5</f>
        <v>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3.634</v>
      </c>
      <c r="F9" s="9">
        <f>IF('De la BASE'!F5&gt;0,'De la BASE'!F5,'De la BASE'!F5+0.001)</f>
        <v>33.363</v>
      </c>
      <c r="G9" s="15">
        <v>14977</v>
      </c>
    </row>
    <row r="10" spans="1:11" ht="12.75">
      <c r="A10" s="30" t="str">
        <f>'De la BASE'!A6</f>
        <v>27</v>
      </c>
      <c r="B10" s="30">
        <f>'De la BASE'!B6</f>
        <v>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14.138</v>
      </c>
      <c r="F10" s="9">
        <f>IF('De la BASE'!F6&gt;0,'De la BASE'!F6,'De la BASE'!F6+0.001)</f>
        <v>75.843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27</v>
      </c>
      <c r="B11" s="30">
        <f>'De la BASE'!B7</f>
        <v>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20.932</v>
      </c>
      <c r="F11" s="9">
        <f>IF('De la BASE'!F7&gt;0,'De la BASE'!F7,'De la BASE'!F7+0.001)</f>
        <v>96.468</v>
      </c>
      <c r="G11" s="15">
        <v>15036</v>
      </c>
      <c r="H11" s="8">
        <f>CORREL(F6:F796,F7:F797)</f>
        <v>0.5269751123671067</v>
      </c>
      <c r="I11" s="8" t="s">
        <v>117</v>
      </c>
      <c r="J11" s="8"/>
      <c r="K11" s="8"/>
    </row>
    <row r="12" spans="1:11" ht="12.75">
      <c r="A12" s="30" t="str">
        <f>'De la BASE'!A8</f>
        <v>27</v>
      </c>
      <c r="B12" s="30">
        <f>'De la BASE'!B8</f>
        <v>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5.508</v>
      </c>
      <c r="F12" s="9">
        <f>IF('De la BASE'!F8&gt;0,'De la BASE'!F8,'De la BASE'!F8+0.001)</f>
        <v>31.711</v>
      </c>
      <c r="G12" s="15">
        <v>15067</v>
      </c>
      <c r="H12" s="8">
        <f>CORREL(F486:F796,F487:F797)</f>
        <v>0.4573291270223493</v>
      </c>
      <c r="I12" s="8" t="s">
        <v>118</v>
      </c>
      <c r="J12" s="8"/>
      <c r="K12" s="8"/>
    </row>
    <row r="13" spans="1:9" ht="12.75">
      <c r="A13" s="30" t="str">
        <f>'De la BASE'!A9</f>
        <v>27</v>
      </c>
      <c r="B13" s="30">
        <f>'De la BASE'!B9</f>
        <v>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9.464</v>
      </c>
      <c r="F13" s="9">
        <f>IF('De la BASE'!F9&gt;0,'De la BASE'!F9,'De la BASE'!F9+0.001)</f>
        <v>107.437</v>
      </c>
      <c r="G13" s="15">
        <v>15097</v>
      </c>
      <c r="H13" s="6"/>
      <c r="I13" s="6"/>
    </row>
    <row r="14" spans="1:13" ht="12.75">
      <c r="A14" s="30" t="str">
        <f>'De la BASE'!A10</f>
        <v>27</v>
      </c>
      <c r="B14" s="30">
        <f>'De la BASE'!B10</f>
        <v>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2.926</v>
      </c>
      <c r="F14" s="9">
        <f>IF('De la BASE'!F10&gt;0,'De la BASE'!F10,'De la BASE'!F10+0.001)</f>
        <v>51.016000000000005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27</v>
      </c>
      <c r="B15" s="30">
        <f>'De la BASE'!B11</f>
        <v>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2.378</v>
      </c>
      <c r="F15" s="9">
        <f>IF('De la BASE'!F11&gt;0,'De la BASE'!F11,'De la BASE'!F11+0.001)</f>
        <v>16.261975</v>
      </c>
      <c r="G15" s="15">
        <v>15158</v>
      </c>
      <c r="I15" s="7"/>
    </row>
    <row r="16" spans="1:9" ht="12.75">
      <c r="A16" s="30" t="str">
        <f>'De la BASE'!A12</f>
        <v>27</v>
      </c>
      <c r="B16" s="30">
        <f>'De la BASE'!B12</f>
        <v>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1.663</v>
      </c>
      <c r="F16" s="9">
        <f>IF('De la BASE'!F12&gt;0,'De la BASE'!F12,'De la BASE'!F12+0.001)</f>
        <v>12.302</v>
      </c>
      <c r="G16" s="15">
        <v>15189</v>
      </c>
      <c r="H16" s="7"/>
      <c r="I16" s="7"/>
    </row>
    <row r="17" spans="1:9" ht="12.75">
      <c r="A17" s="30" t="str">
        <f>'De la BASE'!A13</f>
        <v>27</v>
      </c>
      <c r="B17" s="30">
        <f>'De la BASE'!B13</f>
        <v>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1.463</v>
      </c>
      <c r="F17" s="9">
        <f>IF('De la BASE'!F13&gt;0,'De la BASE'!F13,'De la BASE'!F13+0.001)</f>
        <v>12.858999999999998</v>
      </c>
      <c r="G17" s="15">
        <v>15220</v>
      </c>
      <c r="H17" s="7"/>
      <c r="I17" s="7"/>
    </row>
    <row r="18" spans="1:9" ht="12.75">
      <c r="A18" s="30" t="str">
        <f>'De la BASE'!A14</f>
        <v>27</v>
      </c>
      <c r="B18" s="30">
        <f>'De la BASE'!B14</f>
        <v>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1.088</v>
      </c>
      <c r="F18" s="9">
        <f>IF('De la BASE'!F14&gt;0,'De la BASE'!F14,'De la BASE'!F14+0.001)</f>
        <v>19.813</v>
      </c>
      <c r="G18" s="15">
        <v>15250</v>
      </c>
      <c r="H18" s="7"/>
      <c r="I18" s="7"/>
    </row>
    <row r="19" spans="1:8" ht="12.75">
      <c r="A19" s="30" t="str">
        <f>'De la BASE'!A15</f>
        <v>27</v>
      </c>
      <c r="B19" s="30">
        <f>'De la BASE'!B15</f>
        <v>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2.669</v>
      </c>
      <c r="F19" s="9">
        <f>IF('De la BASE'!F15&gt;0,'De la BASE'!F15,'De la BASE'!F15+0.001)</f>
        <v>35.886</v>
      </c>
      <c r="G19" s="15">
        <v>15281</v>
      </c>
      <c r="H19" s="7"/>
    </row>
    <row r="20" spans="1:7" ht="12.75">
      <c r="A20" s="30" t="str">
        <f>'De la BASE'!A16</f>
        <v>27</v>
      </c>
      <c r="B20" s="30">
        <f>'De la BASE'!B16</f>
        <v>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0.989</v>
      </c>
      <c r="F20" s="9">
        <f>IF('De la BASE'!F16&gt;0,'De la BASE'!F16,'De la BASE'!F16+0.001)</f>
        <v>14.521</v>
      </c>
      <c r="G20" s="15">
        <v>15311</v>
      </c>
    </row>
    <row r="21" spans="1:7" ht="12.75">
      <c r="A21" s="30" t="str">
        <f>'De la BASE'!A17</f>
        <v>27</v>
      </c>
      <c r="B21" s="30">
        <f>'De la BASE'!B17</f>
        <v>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1.581</v>
      </c>
      <c r="F21" s="9">
        <f>IF('De la BASE'!F17&gt;0,'De la BASE'!F17,'De la BASE'!F17+0.001)</f>
        <v>33.056</v>
      </c>
      <c r="G21" s="15">
        <v>15342</v>
      </c>
    </row>
    <row r="22" spans="1:7" ht="12.75">
      <c r="A22" s="30" t="str">
        <f>'De la BASE'!A18</f>
        <v>27</v>
      </c>
      <c r="B22" s="30">
        <f>'De la BASE'!B18</f>
        <v>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0.907</v>
      </c>
      <c r="F22" s="9">
        <f>IF('De la BASE'!F18&gt;0,'De la BASE'!F18,'De la BASE'!F18+0.001)</f>
        <v>17.567999999999998</v>
      </c>
      <c r="G22" s="15">
        <v>15373</v>
      </c>
    </row>
    <row r="23" spans="1:7" ht="12.75">
      <c r="A23" s="30" t="str">
        <f>'De la BASE'!A19</f>
        <v>27</v>
      </c>
      <c r="B23" s="30">
        <f>'De la BASE'!B19</f>
        <v>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11.781</v>
      </c>
      <c r="F23" s="9">
        <f>IF('De la BASE'!F19&gt;0,'De la BASE'!F19,'De la BASE'!F19+0.001)</f>
        <v>98.426</v>
      </c>
      <c r="G23" s="15">
        <v>15401</v>
      </c>
    </row>
    <row r="24" spans="1:7" ht="12.75">
      <c r="A24" s="30" t="str">
        <f>'De la BASE'!A20</f>
        <v>27</v>
      </c>
      <c r="B24" s="30">
        <f>'De la BASE'!B20</f>
        <v>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7.046</v>
      </c>
      <c r="F24" s="9">
        <f>IF('De la BASE'!F20&gt;0,'De la BASE'!F20,'De la BASE'!F20+0.001)</f>
        <v>47.23</v>
      </c>
      <c r="G24" s="15">
        <v>15432</v>
      </c>
    </row>
    <row r="25" spans="1:7" ht="12.75">
      <c r="A25" s="30" t="str">
        <f>'De la BASE'!A21</f>
        <v>27</v>
      </c>
      <c r="B25" s="30">
        <f>'De la BASE'!B21</f>
        <v>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4.342</v>
      </c>
      <c r="F25" s="9">
        <f>IF('De la BASE'!F21&gt;0,'De la BASE'!F21,'De la BASE'!F21+0.001)</f>
        <v>45.111</v>
      </c>
      <c r="G25" s="15">
        <v>15462</v>
      </c>
    </row>
    <row r="26" spans="1:7" ht="12.75">
      <c r="A26" s="30" t="str">
        <f>'De la BASE'!A22</f>
        <v>27</v>
      </c>
      <c r="B26" s="30">
        <f>'De la BASE'!B22</f>
        <v>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2.157</v>
      </c>
      <c r="F26" s="9">
        <f>IF('De la BASE'!F22&gt;0,'De la BASE'!F22,'De la BASE'!F22+0.001)</f>
        <v>16.81393</v>
      </c>
      <c r="G26" s="15">
        <v>15493</v>
      </c>
    </row>
    <row r="27" spans="1:7" ht="12.75">
      <c r="A27" s="30" t="str">
        <f>'De la BASE'!A23</f>
        <v>27</v>
      </c>
      <c r="B27" s="30">
        <f>'De la BASE'!B23</f>
        <v>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1.254</v>
      </c>
      <c r="F27" s="9">
        <f>IF('De la BASE'!F23&gt;0,'De la BASE'!F23,'De la BASE'!F23+0.001)</f>
        <v>10.352999999999998</v>
      </c>
      <c r="G27" s="15">
        <v>15523</v>
      </c>
    </row>
    <row r="28" spans="1:7" ht="12.75">
      <c r="A28" s="30" t="str">
        <f>'De la BASE'!A24</f>
        <v>27</v>
      </c>
      <c r="B28" s="30">
        <f>'De la BASE'!B24</f>
        <v>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1.064</v>
      </c>
      <c r="F28" s="9">
        <f>IF('De la BASE'!F24&gt;0,'De la BASE'!F24,'De la BASE'!F24+0.001)</f>
        <v>8.00651</v>
      </c>
      <c r="G28" s="15">
        <v>15554</v>
      </c>
    </row>
    <row r="29" spans="1:7" ht="12.75">
      <c r="A29" s="30" t="str">
        <f>'De la BASE'!A25</f>
        <v>27</v>
      </c>
      <c r="B29" s="30">
        <f>'De la BASE'!B25</f>
        <v>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1.154</v>
      </c>
      <c r="F29" s="9">
        <f>IF('De la BASE'!F25&gt;0,'De la BASE'!F25,'De la BASE'!F25+0.001)</f>
        <v>9.007</v>
      </c>
      <c r="G29" s="15">
        <v>15585</v>
      </c>
    </row>
    <row r="30" spans="1:7" ht="12.75">
      <c r="A30" s="30" t="str">
        <f>'De la BASE'!A26</f>
        <v>27</v>
      </c>
      <c r="B30" s="30">
        <f>'De la BASE'!B26</f>
        <v>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5.802</v>
      </c>
      <c r="F30" s="9">
        <f>IF('De la BASE'!F26&gt;0,'De la BASE'!F26,'De la BASE'!F26+0.001)</f>
        <v>33.348</v>
      </c>
      <c r="G30" s="15">
        <v>15615</v>
      </c>
    </row>
    <row r="31" spans="1:7" ht="12.75">
      <c r="A31" s="30" t="str">
        <f>'De la BASE'!A27</f>
        <v>27</v>
      </c>
      <c r="B31" s="30">
        <f>'De la BASE'!B27</f>
        <v>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1.699</v>
      </c>
      <c r="F31" s="9">
        <f>IF('De la BASE'!F27&gt;0,'De la BASE'!F27,'De la BASE'!F27+0.001)</f>
        <v>21.349</v>
      </c>
      <c r="G31" s="15">
        <v>15646</v>
      </c>
    </row>
    <row r="32" spans="1:7" ht="12.75">
      <c r="A32" s="30" t="str">
        <f>'De la BASE'!A28</f>
        <v>27</v>
      </c>
      <c r="B32" s="30">
        <f>'De la BASE'!B28</f>
        <v>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9.581</v>
      </c>
      <c r="F32" s="9">
        <f>IF('De la BASE'!F28&gt;0,'De la BASE'!F28,'De la BASE'!F28+0.001)</f>
        <v>59.231</v>
      </c>
      <c r="G32" s="15">
        <v>15676</v>
      </c>
    </row>
    <row r="33" spans="1:7" ht="12.75">
      <c r="A33" s="30" t="str">
        <f>'De la BASE'!A29</f>
        <v>27</v>
      </c>
      <c r="B33" s="30">
        <f>'De la BASE'!B29</f>
        <v>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18.629</v>
      </c>
      <c r="F33" s="9">
        <f>IF('De la BASE'!F29&gt;0,'De la BASE'!F29,'De la BASE'!F29+0.001)</f>
        <v>131.61451599999998</v>
      </c>
      <c r="G33" s="15">
        <v>15707</v>
      </c>
    </row>
    <row r="34" spans="1:7" ht="12.75">
      <c r="A34" s="30" t="str">
        <f>'De la BASE'!A30</f>
        <v>27</v>
      </c>
      <c r="B34" s="30">
        <f>'De la BASE'!B30</f>
        <v>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2.062</v>
      </c>
      <c r="F34" s="9">
        <f>IF('De la BASE'!F30&gt;0,'De la BASE'!F30,'De la BASE'!F30+0.001)</f>
        <v>29.282</v>
      </c>
      <c r="G34" s="15">
        <v>15738</v>
      </c>
    </row>
    <row r="35" spans="1:7" ht="12.75">
      <c r="A35" s="30" t="str">
        <f>'De la BASE'!A31</f>
        <v>27</v>
      </c>
      <c r="B35" s="30">
        <f>'De la BASE'!B31</f>
        <v>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6.113</v>
      </c>
      <c r="F35" s="9">
        <f>IF('De la BASE'!F31&gt;0,'De la BASE'!F31,'De la BASE'!F31+0.001)</f>
        <v>48.409</v>
      </c>
      <c r="G35" s="15">
        <v>15766</v>
      </c>
    </row>
    <row r="36" spans="1:7" ht="12.75">
      <c r="A36" s="30" t="str">
        <f>'De la BASE'!A32</f>
        <v>27</v>
      </c>
      <c r="B36" s="30">
        <f>'De la BASE'!B32</f>
        <v>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3.602</v>
      </c>
      <c r="F36" s="9">
        <f>IF('De la BASE'!F32&gt;0,'De la BASE'!F32,'De la BASE'!F32+0.001)</f>
        <v>28.11</v>
      </c>
      <c r="G36" s="15">
        <v>15797</v>
      </c>
    </row>
    <row r="37" spans="1:7" ht="12.75">
      <c r="A37" s="30" t="str">
        <f>'De la BASE'!A33</f>
        <v>27</v>
      </c>
      <c r="B37" s="30">
        <f>'De la BASE'!B33</f>
        <v>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1.71</v>
      </c>
      <c r="F37" s="9">
        <f>IF('De la BASE'!F33&gt;0,'De la BASE'!F33,'De la BASE'!F33+0.001)</f>
        <v>20.91</v>
      </c>
      <c r="G37" s="15">
        <v>15827</v>
      </c>
    </row>
    <row r="38" spans="1:7" ht="12.75">
      <c r="A38" s="30" t="str">
        <f>'De la BASE'!A34</f>
        <v>27</v>
      </c>
      <c r="B38" s="30">
        <f>'De la BASE'!B34</f>
        <v>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1.314</v>
      </c>
      <c r="F38" s="9">
        <f>IF('De la BASE'!F34&gt;0,'De la BASE'!F34,'De la BASE'!F34+0.001)</f>
        <v>10.598000000000003</v>
      </c>
      <c r="G38" s="15">
        <v>15858</v>
      </c>
    </row>
    <row r="39" spans="1:7" ht="12.75">
      <c r="A39" s="30" t="str">
        <f>'De la BASE'!A35</f>
        <v>27</v>
      </c>
      <c r="B39" s="30">
        <f>'De la BASE'!B35</f>
        <v>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1.154</v>
      </c>
      <c r="F39" s="9">
        <f>IF('De la BASE'!F35&gt;0,'De la BASE'!F35,'De la BASE'!F35+0.001)</f>
        <v>8.838999999999999</v>
      </c>
      <c r="G39" s="15">
        <v>15888</v>
      </c>
    </row>
    <row r="40" spans="1:7" ht="12.75">
      <c r="A40" s="30" t="str">
        <f>'De la BASE'!A36</f>
        <v>27</v>
      </c>
      <c r="B40" s="30">
        <f>'De la BASE'!B36</f>
        <v>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0.873</v>
      </c>
      <c r="F40" s="9">
        <f>IF('De la BASE'!F36&gt;0,'De la BASE'!F36,'De la BASE'!F36+0.001)</f>
        <v>6.584</v>
      </c>
      <c r="G40" s="15">
        <v>15919</v>
      </c>
    </row>
    <row r="41" spans="1:7" ht="12.75">
      <c r="A41" s="30" t="str">
        <f>'De la BASE'!A37</f>
        <v>27</v>
      </c>
      <c r="B41" s="30">
        <f>'De la BASE'!B37</f>
        <v>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3.443</v>
      </c>
      <c r="F41" s="9">
        <f>IF('De la BASE'!F37&gt;0,'De la BASE'!F37,'De la BASE'!F37+0.001)</f>
        <v>21.925</v>
      </c>
      <c r="G41" s="15">
        <v>15950</v>
      </c>
    </row>
    <row r="42" spans="1:7" ht="12.75">
      <c r="A42" s="30" t="str">
        <f>'De la BASE'!A38</f>
        <v>27</v>
      </c>
      <c r="B42" s="30">
        <f>'De la BASE'!B38</f>
        <v>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11.422</v>
      </c>
      <c r="F42" s="9">
        <f>IF('De la BASE'!F38&gt;0,'De la BASE'!F38,'De la BASE'!F38+0.001)</f>
        <v>81.66644</v>
      </c>
      <c r="G42" s="15">
        <v>15980</v>
      </c>
    </row>
    <row r="43" spans="1:7" ht="12.75">
      <c r="A43" s="30" t="str">
        <f>'De la BASE'!A39</f>
        <v>27</v>
      </c>
      <c r="B43" s="30">
        <f>'De la BASE'!B39</f>
        <v>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6.276</v>
      </c>
      <c r="F43" s="9">
        <f>IF('De la BASE'!F39&gt;0,'De la BASE'!F39,'De la BASE'!F39+0.001)</f>
        <v>50.299853</v>
      </c>
      <c r="G43" s="15">
        <v>16011</v>
      </c>
    </row>
    <row r="44" spans="1:7" ht="12.75">
      <c r="A44" s="30" t="str">
        <f>'De la BASE'!A40</f>
        <v>27</v>
      </c>
      <c r="B44" s="30">
        <f>'De la BASE'!B40</f>
        <v>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3.725</v>
      </c>
      <c r="F44" s="9">
        <f>IF('De la BASE'!F40&gt;0,'De la BASE'!F40,'De la BASE'!F40+0.001)</f>
        <v>34.206</v>
      </c>
      <c r="G44" s="15">
        <v>16041</v>
      </c>
    </row>
    <row r="45" spans="1:7" ht="12.75">
      <c r="A45" s="30" t="str">
        <f>'De la BASE'!A41</f>
        <v>27</v>
      </c>
      <c r="B45" s="30">
        <f>'De la BASE'!B41</f>
        <v>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1.373</v>
      </c>
      <c r="F45" s="9">
        <f>IF('De la BASE'!F41&gt;0,'De la BASE'!F41,'De la BASE'!F41+0.001)</f>
        <v>16.708299999999998</v>
      </c>
      <c r="G45" s="15">
        <v>16072</v>
      </c>
    </row>
    <row r="46" spans="1:7" ht="12.75">
      <c r="A46" s="30" t="str">
        <f>'De la BASE'!A42</f>
        <v>27</v>
      </c>
      <c r="B46" s="30">
        <f>'De la BASE'!B42</f>
        <v>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1.723</v>
      </c>
      <c r="F46" s="9">
        <f>IF('De la BASE'!F42&gt;0,'De la BASE'!F42,'De la BASE'!F42+0.001)</f>
        <v>18.061</v>
      </c>
      <c r="G46" s="15">
        <v>16103</v>
      </c>
    </row>
    <row r="47" spans="1:7" ht="12.75">
      <c r="A47" s="30" t="str">
        <f>'De la BASE'!A43</f>
        <v>27</v>
      </c>
      <c r="B47" s="30">
        <f>'De la BASE'!B43</f>
        <v>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1.16</v>
      </c>
      <c r="F47" s="9">
        <f>IF('De la BASE'!F43&gt;0,'De la BASE'!F43,'De la BASE'!F43+0.001)</f>
        <v>26.124</v>
      </c>
      <c r="G47" s="15">
        <v>16132</v>
      </c>
    </row>
    <row r="48" spans="1:7" ht="12.75">
      <c r="A48" s="30" t="str">
        <f>'De la BASE'!A44</f>
        <v>27</v>
      </c>
      <c r="B48" s="30">
        <f>'De la BASE'!B44</f>
        <v>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4.429</v>
      </c>
      <c r="F48" s="9">
        <f>IF('De la BASE'!F44&gt;0,'De la BASE'!F44,'De la BASE'!F44+0.001)</f>
        <v>58.527</v>
      </c>
      <c r="G48" s="15">
        <v>16163</v>
      </c>
    </row>
    <row r="49" spans="1:7" ht="12.75">
      <c r="A49" s="30" t="str">
        <f>'De la BASE'!A45</f>
        <v>27</v>
      </c>
      <c r="B49" s="30">
        <f>'De la BASE'!B45</f>
        <v>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1.796</v>
      </c>
      <c r="F49" s="9">
        <f>IF('De la BASE'!F45&gt;0,'De la BASE'!F45,'De la BASE'!F45+0.001)</f>
        <v>15.444054999999999</v>
      </c>
      <c r="G49" s="15">
        <v>16193</v>
      </c>
    </row>
    <row r="50" spans="1:7" ht="12.75">
      <c r="A50" s="30" t="str">
        <f>'De la BASE'!A46</f>
        <v>27</v>
      </c>
      <c r="B50" s="30">
        <f>'De la BASE'!B46</f>
        <v>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1.193</v>
      </c>
      <c r="F50" s="9">
        <f>IF('De la BASE'!F46&gt;0,'De la BASE'!F46,'De la BASE'!F46+0.001)</f>
        <v>9.542</v>
      </c>
      <c r="G50" s="15">
        <v>16224</v>
      </c>
    </row>
    <row r="51" spans="1:7" ht="12.75">
      <c r="A51" s="30" t="str">
        <f>'De la BASE'!A47</f>
        <v>27</v>
      </c>
      <c r="B51" s="30">
        <f>'De la BASE'!B47</f>
        <v>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0.919</v>
      </c>
      <c r="F51" s="9">
        <f>IF('De la BASE'!F47&gt;0,'De la BASE'!F47,'De la BASE'!F47+0.001)</f>
        <v>7.718</v>
      </c>
      <c r="G51" s="15">
        <v>16254</v>
      </c>
    </row>
    <row r="52" spans="1:7" ht="12.75">
      <c r="A52" s="30" t="str">
        <f>'De la BASE'!A48</f>
        <v>27</v>
      </c>
      <c r="B52" s="30">
        <f>'De la BASE'!B48</f>
        <v>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0.859</v>
      </c>
      <c r="F52" s="9">
        <f>IF('De la BASE'!F48&gt;0,'De la BASE'!F48,'De la BASE'!F48+0.001)</f>
        <v>7.311999999999999</v>
      </c>
      <c r="G52" s="15">
        <v>16285</v>
      </c>
    </row>
    <row r="53" spans="1:7" ht="12.75">
      <c r="A53" s="30" t="str">
        <f>'De la BASE'!A49</f>
        <v>27</v>
      </c>
      <c r="B53" s="30">
        <f>'De la BASE'!B49</f>
        <v>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1.082</v>
      </c>
      <c r="F53" s="9">
        <f>IF('De la BASE'!F49&gt;0,'De la BASE'!F49,'De la BASE'!F49+0.001)</f>
        <v>8.147</v>
      </c>
      <c r="G53" s="15">
        <v>16316</v>
      </c>
    </row>
    <row r="54" spans="1:7" ht="12.75">
      <c r="A54" s="30" t="str">
        <f>'De la BASE'!A50</f>
        <v>27</v>
      </c>
      <c r="B54" s="30">
        <f>'De la BASE'!B50</f>
        <v>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4.896</v>
      </c>
      <c r="F54" s="9">
        <f>IF('De la BASE'!F50&gt;0,'De la BASE'!F50,'De la BASE'!F50+0.001)</f>
        <v>38.12599999999999</v>
      </c>
      <c r="G54" s="15">
        <v>16346</v>
      </c>
    </row>
    <row r="55" spans="1:7" ht="12.75">
      <c r="A55" s="30" t="str">
        <f>'De la BASE'!A51</f>
        <v>27</v>
      </c>
      <c r="B55" s="30">
        <f>'De la BASE'!B51</f>
        <v>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1.443</v>
      </c>
      <c r="F55" s="9">
        <f>IF('De la BASE'!F51&gt;0,'De la BASE'!F51,'De la BASE'!F51+0.001)</f>
        <v>32.071727</v>
      </c>
      <c r="G55" s="15">
        <v>16377</v>
      </c>
    </row>
    <row r="56" spans="1:7" ht="12.75">
      <c r="A56" s="30" t="str">
        <f>'De la BASE'!A52</f>
        <v>27</v>
      </c>
      <c r="B56" s="30">
        <f>'De la BASE'!B52</f>
        <v>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2.851</v>
      </c>
      <c r="F56" s="9">
        <f>IF('De la BASE'!F52&gt;0,'De la BASE'!F52,'De la BASE'!F52+0.001)</f>
        <v>32.53864</v>
      </c>
      <c r="G56" s="15">
        <v>16407</v>
      </c>
    </row>
    <row r="57" spans="1:7" ht="12.75">
      <c r="A57" s="30" t="str">
        <f>'De la BASE'!A53</f>
        <v>27</v>
      </c>
      <c r="B57" s="30">
        <f>'De la BASE'!B53</f>
        <v>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8.88</v>
      </c>
      <c r="F57" s="9">
        <f>IF('De la BASE'!F53&gt;0,'De la BASE'!F53,'De la BASE'!F53+0.001)</f>
        <v>38.162</v>
      </c>
      <c r="G57" s="15">
        <v>16438</v>
      </c>
    </row>
    <row r="58" spans="1:7" ht="12.75">
      <c r="A58" s="30" t="str">
        <f>'De la BASE'!A54</f>
        <v>27</v>
      </c>
      <c r="B58" s="30">
        <f>'De la BASE'!B54</f>
        <v>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1.068</v>
      </c>
      <c r="F58" s="9">
        <f>IF('De la BASE'!F54&gt;0,'De la BASE'!F54,'De la BASE'!F54+0.001)</f>
        <v>28.541</v>
      </c>
      <c r="G58" s="15">
        <v>16469</v>
      </c>
    </row>
    <row r="59" spans="1:7" ht="12.75">
      <c r="A59" s="30" t="str">
        <f>'De la BASE'!A55</f>
        <v>27</v>
      </c>
      <c r="B59" s="30">
        <f>'De la BASE'!B55</f>
        <v>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1.179</v>
      </c>
      <c r="F59" s="9">
        <f>IF('De la BASE'!F55&gt;0,'De la BASE'!F55,'De la BASE'!F55+0.001)</f>
        <v>42.895</v>
      </c>
      <c r="G59" s="15">
        <v>16497</v>
      </c>
    </row>
    <row r="60" spans="1:7" ht="12.75">
      <c r="A60" s="30" t="str">
        <f>'De la BASE'!A56</f>
        <v>27</v>
      </c>
      <c r="B60" s="30">
        <f>'De la BASE'!B56</f>
        <v>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1.327</v>
      </c>
      <c r="F60" s="9">
        <f>IF('De la BASE'!F56&gt;0,'De la BASE'!F56,'De la BASE'!F56+0.001)</f>
        <v>32.15</v>
      </c>
      <c r="G60" s="15">
        <v>16528</v>
      </c>
    </row>
    <row r="61" spans="1:7" ht="12.75">
      <c r="A61" s="30" t="str">
        <f>'De la BASE'!A57</f>
        <v>27</v>
      </c>
      <c r="B61" s="30">
        <f>'De la BASE'!B57</f>
        <v>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1.239</v>
      </c>
      <c r="F61" s="9">
        <f>IF('De la BASE'!F57&gt;0,'De la BASE'!F57,'De la BASE'!F57+0.001)</f>
        <v>16.536</v>
      </c>
      <c r="G61" s="15">
        <v>16558</v>
      </c>
    </row>
    <row r="62" spans="1:7" ht="12.75">
      <c r="A62" s="30" t="str">
        <f>'De la BASE'!A58</f>
        <v>27</v>
      </c>
      <c r="B62" s="30">
        <f>'De la BASE'!B58</f>
        <v>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0.944</v>
      </c>
      <c r="F62" s="9">
        <f>IF('De la BASE'!F58&gt;0,'De la BASE'!F58,'De la BASE'!F58+0.001)</f>
        <v>9.158</v>
      </c>
      <c r="G62" s="15">
        <v>16589</v>
      </c>
    </row>
    <row r="63" spans="1:7" ht="12.75">
      <c r="A63" s="30" t="str">
        <f>'De la BASE'!A59</f>
        <v>27</v>
      </c>
      <c r="B63" s="30">
        <f>'De la BASE'!B59</f>
        <v>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0.746</v>
      </c>
      <c r="F63" s="9">
        <f>IF('De la BASE'!F59&gt;0,'De la BASE'!F59,'De la BASE'!F59+0.001)</f>
        <v>7.344</v>
      </c>
      <c r="G63" s="15">
        <v>16619</v>
      </c>
    </row>
    <row r="64" spans="1:7" ht="12.75">
      <c r="A64" s="30" t="str">
        <f>'De la BASE'!A60</f>
        <v>27</v>
      </c>
      <c r="B64" s="30">
        <f>'De la BASE'!B60</f>
        <v>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0.64</v>
      </c>
      <c r="F64" s="9">
        <f>IF('De la BASE'!F60&gt;0,'De la BASE'!F60,'De la BASE'!F60+0.001)</f>
        <v>7.105</v>
      </c>
      <c r="G64" s="15">
        <v>16650</v>
      </c>
    </row>
    <row r="65" spans="1:7" ht="12.75">
      <c r="A65" s="30" t="str">
        <f>'De la BASE'!A61</f>
        <v>27</v>
      </c>
      <c r="B65" s="30">
        <f>'De la BASE'!B61</f>
        <v>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0.529</v>
      </c>
      <c r="F65" s="9">
        <f>IF('De la BASE'!F61&gt;0,'De la BASE'!F61,'De la BASE'!F61+0.001)</f>
        <v>5.9030000000000005</v>
      </c>
      <c r="G65" s="15">
        <v>16681</v>
      </c>
    </row>
    <row r="66" spans="1:7" ht="12.75">
      <c r="A66" s="30" t="str">
        <f>'De la BASE'!A62</f>
        <v>27</v>
      </c>
      <c r="B66" s="30">
        <f>'De la BASE'!B62</f>
        <v>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1.829</v>
      </c>
      <c r="F66" s="9">
        <f>IF('De la BASE'!F62&gt;0,'De la BASE'!F62,'De la BASE'!F62+0.001)</f>
        <v>13.170697999999998</v>
      </c>
      <c r="G66" s="15">
        <v>16711</v>
      </c>
    </row>
    <row r="67" spans="1:7" ht="12.75">
      <c r="A67" s="30" t="str">
        <f>'De la BASE'!A63</f>
        <v>27</v>
      </c>
      <c r="B67" s="30">
        <f>'De la BASE'!B63</f>
        <v>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3.63</v>
      </c>
      <c r="F67" s="9">
        <f>IF('De la BASE'!F63&gt;0,'De la BASE'!F63,'De la BASE'!F63+0.001)</f>
        <v>31.940981999999998</v>
      </c>
      <c r="G67" s="15">
        <v>16742</v>
      </c>
    </row>
    <row r="68" spans="1:7" ht="12.75">
      <c r="A68" s="30" t="str">
        <f>'De la BASE'!A64</f>
        <v>27</v>
      </c>
      <c r="B68" s="30">
        <f>'De la BASE'!B64</f>
        <v>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10.326</v>
      </c>
      <c r="F68" s="9">
        <f>IF('De la BASE'!F64&gt;0,'De la BASE'!F64,'De la BASE'!F64+0.001)</f>
        <v>60.2</v>
      </c>
      <c r="G68" s="15">
        <v>16772</v>
      </c>
    </row>
    <row r="69" spans="1:7" ht="12.75">
      <c r="A69" s="30" t="str">
        <f>'De la BASE'!A65</f>
        <v>27</v>
      </c>
      <c r="B69" s="30">
        <f>'De la BASE'!B65</f>
        <v>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1.32</v>
      </c>
      <c r="F69" s="9">
        <f>IF('De la BASE'!F65&gt;0,'De la BASE'!F65,'De la BASE'!F65+0.001)</f>
        <v>16.66</v>
      </c>
      <c r="G69" s="15">
        <v>16803</v>
      </c>
    </row>
    <row r="70" spans="1:7" ht="12.75">
      <c r="A70" s="30" t="str">
        <f>'De la BASE'!A66</f>
        <v>27</v>
      </c>
      <c r="B70" s="30">
        <f>'De la BASE'!B66</f>
        <v>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1.371</v>
      </c>
      <c r="F70" s="9">
        <f>IF('De la BASE'!F66&gt;0,'De la BASE'!F66,'De la BASE'!F66+0.001)</f>
        <v>16.057000000000002</v>
      </c>
      <c r="G70" s="15">
        <v>16834</v>
      </c>
    </row>
    <row r="71" spans="1:7" ht="12.75">
      <c r="A71" s="30" t="str">
        <f>'De la BASE'!A67</f>
        <v>27</v>
      </c>
      <c r="B71" s="30">
        <f>'De la BASE'!B67</f>
        <v>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6.813</v>
      </c>
      <c r="F71" s="9">
        <f>IF('De la BASE'!F67&gt;0,'De la BASE'!F67,'De la BASE'!F67+0.001)</f>
        <v>44.405327</v>
      </c>
      <c r="G71" s="15">
        <v>16862</v>
      </c>
    </row>
    <row r="72" spans="1:7" ht="12.75">
      <c r="A72" s="30" t="str">
        <f>'De la BASE'!A68</f>
        <v>27</v>
      </c>
      <c r="B72" s="30">
        <f>'De la BASE'!B68</f>
        <v>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15.389</v>
      </c>
      <c r="F72" s="9">
        <f>IF('De la BASE'!F68&gt;0,'De la BASE'!F68,'De la BASE'!F68+0.001)</f>
        <v>74.774</v>
      </c>
      <c r="G72" s="15">
        <v>16893</v>
      </c>
    </row>
    <row r="73" spans="1:7" ht="12.75">
      <c r="A73" s="30" t="str">
        <f>'De la BASE'!A69</f>
        <v>27</v>
      </c>
      <c r="B73" s="30">
        <f>'De la BASE'!B69</f>
        <v>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11.484</v>
      </c>
      <c r="F73" s="9">
        <f>IF('De la BASE'!F69&gt;0,'De la BASE'!F69,'De la BASE'!F69+0.001)</f>
        <v>82.86100000000002</v>
      </c>
      <c r="G73" s="15">
        <v>16923</v>
      </c>
    </row>
    <row r="74" spans="1:7" ht="12.75">
      <c r="A74" s="30" t="str">
        <f>'De la BASE'!A70</f>
        <v>27</v>
      </c>
      <c r="B74" s="30">
        <f>'De la BASE'!B70</f>
        <v>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2.022</v>
      </c>
      <c r="F74" s="9">
        <f>IF('De la BASE'!F70&gt;0,'De la BASE'!F70,'De la BASE'!F70+0.001)</f>
        <v>21.790999999999997</v>
      </c>
      <c r="G74" s="15">
        <v>16954</v>
      </c>
    </row>
    <row r="75" spans="1:7" ht="12.75">
      <c r="A75" s="30" t="str">
        <f>'De la BASE'!A71</f>
        <v>27</v>
      </c>
      <c r="B75" s="30">
        <f>'De la BASE'!B71</f>
        <v>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1.549</v>
      </c>
      <c r="F75" s="9">
        <f>IF('De la BASE'!F71&gt;0,'De la BASE'!F71,'De la BASE'!F71+0.001)</f>
        <v>9.924393</v>
      </c>
      <c r="G75" s="15">
        <v>16984</v>
      </c>
    </row>
    <row r="76" spans="1:7" ht="12.75">
      <c r="A76" s="30" t="str">
        <f>'De la BASE'!A72</f>
        <v>27</v>
      </c>
      <c r="B76" s="30">
        <f>'De la BASE'!B72</f>
        <v>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1.239</v>
      </c>
      <c r="F76" s="9">
        <f>IF('De la BASE'!F72&gt;0,'De la BASE'!F72,'De la BASE'!F72+0.001)</f>
        <v>7.811476</v>
      </c>
      <c r="G76" s="15">
        <v>17015</v>
      </c>
    </row>
    <row r="77" spans="1:7" ht="12.75">
      <c r="A77" s="30" t="str">
        <f>'De la BASE'!A73</f>
        <v>27</v>
      </c>
      <c r="B77" s="30">
        <f>'De la BASE'!B73</f>
        <v>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1.233</v>
      </c>
      <c r="F77" s="9">
        <f>IF('De la BASE'!F73&gt;0,'De la BASE'!F73,'De la BASE'!F73+0.001)</f>
        <v>9.018</v>
      </c>
      <c r="G77" s="15">
        <v>17046</v>
      </c>
    </row>
    <row r="78" spans="1:7" ht="12.75">
      <c r="A78" s="30" t="str">
        <f>'De la BASE'!A74</f>
        <v>27</v>
      </c>
      <c r="B78" s="30">
        <f>'De la BASE'!B74</f>
        <v>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1.592</v>
      </c>
      <c r="F78" s="9">
        <f>IF('De la BASE'!F74&gt;0,'De la BASE'!F74,'De la BASE'!F74+0.001)</f>
        <v>13.671</v>
      </c>
      <c r="G78" s="15">
        <v>17076</v>
      </c>
    </row>
    <row r="79" spans="1:7" ht="12.75">
      <c r="A79" s="30" t="str">
        <f>'De la BASE'!A75</f>
        <v>27</v>
      </c>
      <c r="B79" s="30">
        <f>'De la BASE'!B75</f>
        <v>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3.962</v>
      </c>
      <c r="F79" s="9">
        <f>IF('De la BASE'!F75&gt;0,'De la BASE'!F75,'De la BASE'!F75+0.001)</f>
        <v>31.625</v>
      </c>
      <c r="G79" s="15">
        <v>17107</v>
      </c>
    </row>
    <row r="80" spans="1:7" ht="12.75">
      <c r="A80" s="30" t="str">
        <f>'De la BASE'!A76</f>
        <v>27</v>
      </c>
      <c r="B80" s="30">
        <f>'De la BASE'!B76</f>
        <v>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9.901</v>
      </c>
      <c r="F80" s="9">
        <f>IF('De la BASE'!F76&gt;0,'De la BASE'!F76,'De la BASE'!F76+0.001)</f>
        <v>57.35400000000001</v>
      </c>
      <c r="G80" s="15">
        <v>17137</v>
      </c>
    </row>
    <row r="81" spans="1:7" ht="12.75">
      <c r="A81" s="30" t="str">
        <f>'De la BASE'!A77</f>
        <v>27</v>
      </c>
      <c r="B81" s="30">
        <f>'De la BASE'!B77</f>
        <v>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2.241</v>
      </c>
      <c r="F81" s="9">
        <f>IF('De la BASE'!F77&gt;0,'De la BASE'!F77,'De la BASE'!F77+0.001)</f>
        <v>29.142363999999997</v>
      </c>
      <c r="G81" s="15">
        <v>17168</v>
      </c>
    </row>
    <row r="82" spans="1:7" ht="12.75">
      <c r="A82" s="30" t="str">
        <f>'De la BASE'!A78</f>
        <v>27</v>
      </c>
      <c r="B82" s="30">
        <f>'De la BASE'!B78</f>
        <v>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12.599</v>
      </c>
      <c r="F82" s="9">
        <f>IF('De la BASE'!F78&gt;0,'De la BASE'!F78,'De la BASE'!F78+0.001)</f>
        <v>65.165</v>
      </c>
      <c r="G82" s="15">
        <v>17199</v>
      </c>
    </row>
    <row r="83" spans="1:7" ht="12.75">
      <c r="A83" s="30" t="str">
        <f>'De la BASE'!A79</f>
        <v>27</v>
      </c>
      <c r="B83" s="30">
        <f>'De la BASE'!B79</f>
        <v>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21.151</v>
      </c>
      <c r="F83" s="9">
        <f>IF('De la BASE'!F79&gt;0,'De la BASE'!F79,'De la BASE'!F79+0.001)</f>
        <v>139.026567</v>
      </c>
      <c r="G83" s="15">
        <v>17227</v>
      </c>
    </row>
    <row r="84" spans="1:7" ht="12.75">
      <c r="A84" s="30" t="str">
        <f>'De la BASE'!A80</f>
        <v>27</v>
      </c>
      <c r="B84" s="30">
        <f>'De la BASE'!B80</f>
        <v>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4.231</v>
      </c>
      <c r="F84" s="9">
        <f>IF('De la BASE'!F80&gt;0,'De la BASE'!F80,'De la BASE'!F80+0.001)</f>
        <v>45.219</v>
      </c>
      <c r="G84" s="15">
        <v>17258</v>
      </c>
    </row>
    <row r="85" spans="1:7" ht="12.75">
      <c r="A85" s="30" t="str">
        <f>'De la BASE'!A81</f>
        <v>27</v>
      </c>
      <c r="B85" s="30">
        <f>'De la BASE'!B81</f>
        <v>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5.37</v>
      </c>
      <c r="F85" s="9">
        <f>IF('De la BASE'!F81&gt;0,'De la BASE'!F81,'De la BASE'!F81+0.001)</f>
        <v>40.969511000000004</v>
      </c>
      <c r="G85" s="15">
        <v>17288</v>
      </c>
    </row>
    <row r="86" spans="1:7" ht="12.75">
      <c r="A86" s="30" t="str">
        <f>'De la BASE'!A82</f>
        <v>27</v>
      </c>
      <c r="B86" s="30">
        <f>'De la BASE'!B82</f>
        <v>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3.013</v>
      </c>
      <c r="F86" s="9">
        <f>IF('De la BASE'!F82&gt;0,'De la BASE'!F82,'De la BASE'!F82+0.001)</f>
        <v>21.691000000000003</v>
      </c>
      <c r="G86" s="15">
        <v>17319</v>
      </c>
    </row>
    <row r="87" spans="1:7" ht="12.75">
      <c r="A87" s="30" t="str">
        <f>'De la BASE'!A83</f>
        <v>27</v>
      </c>
      <c r="B87" s="30">
        <f>'De la BASE'!B83</f>
        <v>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1.694</v>
      </c>
      <c r="F87" s="9">
        <f>IF('De la BASE'!F83&gt;0,'De la BASE'!F83,'De la BASE'!F83+0.001)</f>
        <v>10.411</v>
      </c>
      <c r="G87" s="15">
        <v>17349</v>
      </c>
    </row>
    <row r="88" spans="1:7" ht="12.75">
      <c r="A88" s="30" t="str">
        <f>'De la BASE'!A84</f>
        <v>27</v>
      </c>
      <c r="B88" s="30">
        <f>'De la BASE'!B84</f>
        <v>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1.429</v>
      </c>
      <c r="F88" s="9">
        <f>IF('De la BASE'!F84&gt;0,'De la BASE'!F84,'De la BASE'!F84+0.001)</f>
        <v>8.846</v>
      </c>
      <c r="G88" s="15">
        <v>17380</v>
      </c>
    </row>
    <row r="89" spans="1:7" ht="12.75">
      <c r="A89" s="30" t="str">
        <f>'De la BASE'!A85</f>
        <v>27</v>
      </c>
      <c r="B89" s="30">
        <f>'De la BASE'!B85</f>
        <v>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2.049</v>
      </c>
      <c r="F89" s="9">
        <f>IF('De la BASE'!F85&gt;0,'De la BASE'!F85,'De la BASE'!F85+0.001)</f>
        <v>16.395</v>
      </c>
      <c r="G89" s="15">
        <v>17411</v>
      </c>
    </row>
    <row r="90" spans="1:7" ht="12.75">
      <c r="A90" s="30" t="str">
        <f>'De la BASE'!A86</f>
        <v>27</v>
      </c>
      <c r="B90" s="30">
        <f>'De la BASE'!B86</f>
        <v>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1.939</v>
      </c>
      <c r="F90" s="9">
        <f>IF('De la BASE'!F86&gt;0,'De la BASE'!F86,'De la BASE'!F86+0.001)</f>
        <v>15.062000000000001</v>
      </c>
      <c r="G90" s="15">
        <v>17441</v>
      </c>
    </row>
    <row r="91" spans="1:7" ht="12.75">
      <c r="A91" s="30" t="str">
        <f>'De la BASE'!A87</f>
        <v>27</v>
      </c>
      <c r="B91" s="30">
        <f>'De la BASE'!B87</f>
        <v>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1.818</v>
      </c>
      <c r="F91" s="9">
        <f>IF('De la BASE'!F87&gt;0,'De la BASE'!F87,'De la BASE'!F87+0.001)</f>
        <v>14.86</v>
      </c>
      <c r="G91" s="15">
        <v>17472</v>
      </c>
    </row>
    <row r="92" spans="1:7" ht="12.75">
      <c r="A92" s="30" t="str">
        <f>'De la BASE'!A88</f>
        <v>27</v>
      </c>
      <c r="B92" s="30">
        <f>'De la BASE'!B88</f>
        <v>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3.43</v>
      </c>
      <c r="F92" s="9">
        <f>IF('De la BASE'!F88&gt;0,'De la BASE'!F88,'De la BASE'!F88+0.001)</f>
        <v>25.95</v>
      </c>
      <c r="G92" s="15">
        <v>17502</v>
      </c>
    </row>
    <row r="93" spans="1:7" ht="12.75">
      <c r="A93" s="30" t="str">
        <f>'De la BASE'!A89</f>
        <v>27</v>
      </c>
      <c r="B93" s="30">
        <f>'De la BASE'!B89</f>
        <v>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18.734</v>
      </c>
      <c r="F93" s="9">
        <f>IF('De la BASE'!F89&gt;0,'De la BASE'!F89,'De la BASE'!F89+0.001)</f>
        <v>82.52</v>
      </c>
      <c r="G93" s="15">
        <v>17533</v>
      </c>
    </row>
    <row r="94" spans="1:7" ht="12.75">
      <c r="A94" s="30" t="str">
        <f>'De la BASE'!A90</f>
        <v>27</v>
      </c>
      <c r="B94" s="30">
        <f>'De la BASE'!B90</f>
        <v>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3.422</v>
      </c>
      <c r="F94" s="9">
        <f>IF('De la BASE'!F90&gt;0,'De la BASE'!F90,'De la BASE'!F90+0.001)</f>
        <v>43.599</v>
      </c>
      <c r="G94" s="15">
        <v>17564</v>
      </c>
    </row>
    <row r="95" spans="1:7" ht="12.75">
      <c r="A95" s="30" t="str">
        <f>'De la BASE'!A91</f>
        <v>27</v>
      </c>
      <c r="B95" s="30">
        <f>'De la BASE'!B91</f>
        <v>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3.175</v>
      </c>
      <c r="F95" s="9">
        <f>IF('De la BASE'!F91&gt;0,'De la BASE'!F91,'De la BASE'!F91+0.001)</f>
        <v>30.186979000000004</v>
      </c>
      <c r="G95" s="15">
        <v>17593</v>
      </c>
    </row>
    <row r="96" spans="1:7" ht="12.75">
      <c r="A96" s="30" t="str">
        <f>'De la BASE'!A92</f>
        <v>27</v>
      </c>
      <c r="B96" s="30">
        <f>'De la BASE'!B92</f>
        <v>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2.49</v>
      </c>
      <c r="F96" s="9">
        <f>IF('De la BASE'!F92&gt;0,'De la BASE'!F92,'De la BASE'!F92+0.001)</f>
        <v>24.882999999999996</v>
      </c>
      <c r="G96" s="15">
        <v>17624</v>
      </c>
    </row>
    <row r="97" spans="1:7" ht="12.75">
      <c r="A97" s="30" t="str">
        <f>'De la BASE'!A93</f>
        <v>27</v>
      </c>
      <c r="B97" s="30">
        <f>'De la BASE'!B93</f>
        <v>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9.703</v>
      </c>
      <c r="F97" s="9">
        <f>IF('De la BASE'!F93&gt;0,'De la BASE'!F93,'De la BASE'!F93+0.001)</f>
        <v>38.488</v>
      </c>
      <c r="G97" s="15">
        <v>17654</v>
      </c>
    </row>
    <row r="98" spans="1:7" ht="12.75">
      <c r="A98" s="30" t="str">
        <f>'De la BASE'!A94</f>
        <v>27</v>
      </c>
      <c r="B98" s="30">
        <f>'De la BASE'!B94</f>
        <v>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1.445</v>
      </c>
      <c r="F98" s="9">
        <f>IF('De la BASE'!F94&gt;0,'De la BASE'!F94,'De la BASE'!F94+0.001)</f>
        <v>12.804</v>
      </c>
      <c r="G98" s="15">
        <v>17685</v>
      </c>
    </row>
    <row r="99" spans="1:7" ht="12.75">
      <c r="A99" s="30" t="str">
        <f>'De la BASE'!A95</f>
        <v>27</v>
      </c>
      <c r="B99" s="30">
        <f>'De la BASE'!B95</f>
        <v>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1.131</v>
      </c>
      <c r="F99" s="9">
        <f>IF('De la BASE'!F95&gt;0,'De la BASE'!F95,'De la BASE'!F95+0.001)</f>
        <v>9.317999999999998</v>
      </c>
      <c r="G99" s="15">
        <v>17715</v>
      </c>
    </row>
    <row r="100" spans="1:7" ht="12.75">
      <c r="A100" s="30" t="str">
        <f>'De la BASE'!A96</f>
        <v>27</v>
      </c>
      <c r="B100" s="30">
        <f>'De la BASE'!B96</f>
        <v>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0.997</v>
      </c>
      <c r="F100" s="9">
        <f>IF('De la BASE'!F96&gt;0,'De la BASE'!F96,'De la BASE'!F96+0.001)</f>
        <v>8.718</v>
      </c>
      <c r="G100" s="15">
        <v>17746</v>
      </c>
    </row>
    <row r="101" spans="1:7" ht="12.75">
      <c r="A101" s="30" t="str">
        <f>'De la BASE'!A97</f>
        <v>27</v>
      </c>
      <c r="B101" s="30">
        <f>'De la BASE'!B97</f>
        <v>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0.769</v>
      </c>
      <c r="F101" s="9">
        <f>IF('De la BASE'!F97&gt;0,'De la BASE'!F97,'De la BASE'!F97+0.001)</f>
        <v>7.887594999999999</v>
      </c>
      <c r="G101" s="15">
        <v>17777</v>
      </c>
    </row>
    <row r="102" spans="1:7" ht="12.75">
      <c r="A102" s="30" t="str">
        <f>'De la BASE'!A98</f>
        <v>27</v>
      </c>
      <c r="B102" s="30">
        <f>'De la BASE'!B98</f>
        <v>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2.195</v>
      </c>
      <c r="F102" s="9">
        <f>IF('De la BASE'!F98&gt;0,'De la BASE'!F98,'De la BASE'!F98+0.001)</f>
        <v>13.744691</v>
      </c>
      <c r="G102" s="15">
        <v>17807</v>
      </c>
    </row>
    <row r="103" spans="1:7" ht="12.75">
      <c r="A103" s="30" t="str">
        <f>'De la BASE'!A99</f>
        <v>27</v>
      </c>
      <c r="B103" s="30">
        <f>'De la BASE'!B99</f>
        <v>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0.954</v>
      </c>
      <c r="F103" s="9">
        <f>IF('De la BASE'!F99&gt;0,'De la BASE'!F99,'De la BASE'!F99+0.001)</f>
        <v>12.667000000000002</v>
      </c>
      <c r="G103" s="15">
        <v>17838</v>
      </c>
    </row>
    <row r="104" spans="1:7" ht="12.75">
      <c r="A104" s="30" t="str">
        <f>'De la BASE'!A100</f>
        <v>27</v>
      </c>
      <c r="B104" s="30">
        <f>'De la BASE'!B100</f>
        <v>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7.42</v>
      </c>
      <c r="F104" s="9">
        <f>IF('De la BASE'!F100&gt;0,'De la BASE'!F100,'De la BASE'!F100+0.001)</f>
        <v>44.849000000000004</v>
      </c>
      <c r="G104" s="15">
        <v>17868</v>
      </c>
    </row>
    <row r="105" spans="1:7" ht="12.75">
      <c r="A105" s="30" t="str">
        <f>'De la BASE'!A101</f>
        <v>27</v>
      </c>
      <c r="B105" s="30">
        <f>'De la BASE'!B101</f>
        <v>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1.431</v>
      </c>
      <c r="F105" s="9">
        <f>IF('De la BASE'!F101&gt;0,'De la BASE'!F101,'De la BASE'!F101+0.001)</f>
        <v>28.507405</v>
      </c>
      <c r="G105" s="15">
        <v>17899</v>
      </c>
    </row>
    <row r="106" spans="1:7" ht="12.75">
      <c r="A106" s="30" t="str">
        <f>'De la BASE'!A102</f>
        <v>27</v>
      </c>
      <c r="B106" s="30">
        <f>'De la BASE'!B102</f>
        <v>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1.037</v>
      </c>
      <c r="F106" s="9">
        <f>IF('De la BASE'!F102&gt;0,'De la BASE'!F102,'De la BASE'!F102+0.001)</f>
        <v>14.03</v>
      </c>
      <c r="G106" s="15">
        <v>17930</v>
      </c>
    </row>
    <row r="107" spans="1:7" ht="12.75">
      <c r="A107" s="30" t="str">
        <f>'De la BASE'!A103</f>
        <v>27</v>
      </c>
      <c r="B107" s="30">
        <f>'De la BASE'!B103</f>
        <v>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5.052</v>
      </c>
      <c r="F107" s="9">
        <f>IF('De la BASE'!F103&gt;0,'De la BASE'!F103,'De la BASE'!F103+0.001)</f>
        <v>44.489019</v>
      </c>
      <c r="G107" s="15">
        <v>17958</v>
      </c>
    </row>
    <row r="108" spans="1:7" ht="12.75">
      <c r="A108" s="30" t="str">
        <f>'De la BASE'!A104</f>
        <v>27</v>
      </c>
      <c r="B108" s="30">
        <f>'De la BASE'!B104</f>
        <v>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1.27</v>
      </c>
      <c r="F108" s="9">
        <f>IF('De la BASE'!F104&gt;0,'De la BASE'!F104,'De la BASE'!F104+0.001)</f>
        <v>18.177556999999997</v>
      </c>
      <c r="G108" s="15">
        <v>17989</v>
      </c>
    </row>
    <row r="109" spans="1:7" ht="12.75">
      <c r="A109" s="30" t="str">
        <f>'De la BASE'!A105</f>
        <v>27</v>
      </c>
      <c r="B109" s="30">
        <f>'De la BASE'!B105</f>
        <v>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0.926</v>
      </c>
      <c r="F109" s="9">
        <f>IF('De la BASE'!F105&gt;0,'De la BASE'!F105,'De la BASE'!F105+0.001)</f>
        <v>14.242840999999999</v>
      </c>
      <c r="G109" s="15">
        <v>18019</v>
      </c>
    </row>
    <row r="110" spans="1:7" ht="12.75">
      <c r="A110" s="30" t="str">
        <f>'De la BASE'!A106</f>
        <v>27</v>
      </c>
      <c r="B110" s="30">
        <f>'De la BASE'!B106</f>
        <v>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0.873</v>
      </c>
      <c r="F110" s="9">
        <f>IF('De la BASE'!F106&gt;0,'De la BASE'!F106,'De la BASE'!F106+0.001)</f>
        <v>7.327</v>
      </c>
      <c r="G110" s="15">
        <v>18050</v>
      </c>
    </row>
    <row r="111" spans="1:7" ht="12.75">
      <c r="A111" s="30" t="str">
        <f>'De la BASE'!A107</f>
        <v>27</v>
      </c>
      <c r="B111" s="30">
        <f>'De la BASE'!B107</f>
        <v>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0.715</v>
      </c>
      <c r="F111" s="9">
        <f>IF('De la BASE'!F107&gt;0,'De la BASE'!F107,'De la BASE'!F107+0.001)</f>
        <v>5.915608000000001</v>
      </c>
      <c r="G111" s="15">
        <v>18080</v>
      </c>
    </row>
    <row r="112" spans="1:7" ht="12.75">
      <c r="A112" s="30" t="str">
        <f>'De la BASE'!A108</f>
        <v>27</v>
      </c>
      <c r="B112" s="30">
        <f>'De la BASE'!B108</f>
        <v>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0.58</v>
      </c>
      <c r="F112" s="9">
        <f>IF('De la BASE'!F108&gt;0,'De la BASE'!F108,'De la BASE'!F108+0.001)</f>
        <v>5.232</v>
      </c>
      <c r="G112" s="15">
        <v>18111</v>
      </c>
    </row>
    <row r="113" spans="1:7" ht="12.75">
      <c r="A113" s="30" t="str">
        <f>'De la BASE'!A109</f>
        <v>27</v>
      </c>
      <c r="B113" s="30">
        <f>'De la BASE'!B109</f>
        <v>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1.516</v>
      </c>
      <c r="F113" s="9">
        <f>IF('De la BASE'!F109&gt;0,'De la BASE'!F109,'De la BASE'!F109+0.001)</f>
        <v>11.06</v>
      </c>
      <c r="G113" s="15">
        <v>18142</v>
      </c>
    </row>
    <row r="114" spans="1:7" ht="12.75">
      <c r="A114" s="30" t="str">
        <f>'De la BASE'!A110</f>
        <v>27</v>
      </c>
      <c r="B114" s="30">
        <f>'De la BASE'!B110</f>
        <v>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0.926</v>
      </c>
      <c r="F114" s="9">
        <f>IF('De la BASE'!F110&gt;0,'De la BASE'!F110,'De la BASE'!F110+0.001)</f>
        <v>9.064</v>
      </c>
      <c r="G114" s="15">
        <v>18172</v>
      </c>
    </row>
    <row r="115" spans="1:7" ht="12.75">
      <c r="A115" s="30" t="str">
        <f>'De la BASE'!A111</f>
        <v>27</v>
      </c>
      <c r="B115" s="30">
        <f>'De la BASE'!B111</f>
        <v>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3.027</v>
      </c>
      <c r="F115" s="9">
        <f>IF('De la BASE'!F111&gt;0,'De la BASE'!F111,'De la BASE'!F111+0.001)</f>
        <v>17.84</v>
      </c>
      <c r="G115" s="15">
        <v>18203</v>
      </c>
    </row>
    <row r="116" spans="1:7" ht="12.75">
      <c r="A116" s="30" t="str">
        <f>'De la BASE'!A112</f>
        <v>27</v>
      </c>
      <c r="B116" s="30">
        <f>'De la BASE'!B112</f>
        <v>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2.842</v>
      </c>
      <c r="F116" s="9">
        <f>IF('De la BASE'!F112&gt;0,'De la BASE'!F112,'De la BASE'!F112+0.001)</f>
        <v>32.227365999999996</v>
      </c>
      <c r="G116" s="15">
        <v>18233</v>
      </c>
    </row>
    <row r="117" spans="1:7" ht="12.75">
      <c r="A117" s="30" t="str">
        <f>'De la BASE'!A113</f>
        <v>27</v>
      </c>
      <c r="B117" s="30">
        <f>'De la BASE'!B113</f>
        <v>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1.218</v>
      </c>
      <c r="F117" s="9">
        <f>IF('De la BASE'!F113&gt;0,'De la BASE'!F113,'De la BASE'!F113+0.001)</f>
        <v>19.037466000000002</v>
      </c>
      <c r="G117" s="15">
        <v>18264</v>
      </c>
    </row>
    <row r="118" spans="1:7" ht="12.75">
      <c r="A118" s="30" t="str">
        <f>'De la BASE'!A114</f>
        <v>27</v>
      </c>
      <c r="B118" s="30">
        <f>'De la BASE'!B114</f>
        <v>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5.548</v>
      </c>
      <c r="F118" s="9">
        <f>IF('De la BASE'!F114&gt;0,'De la BASE'!F114,'De la BASE'!F114+0.001)</f>
        <v>44.446999999999996</v>
      </c>
      <c r="G118" s="15">
        <v>18295</v>
      </c>
    </row>
    <row r="119" spans="1:7" ht="12.75">
      <c r="A119" s="30" t="str">
        <f>'De la BASE'!A115</f>
        <v>27</v>
      </c>
      <c r="B119" s="30">
        <f>'De la BASE'!B115</f>
        <v>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2.961</v>
      </c>
      <c r="F119" s="9">
        <f>IF('De la BASE'!F115&gt;0,'De la BASE'!F115,'De la BASE'!F115+0.001)</f>
        <v>39.38</v>
      </c>
      <c r="G119" s="15">
        <v>18323</v>
      </c>
    </row>
    <row r="120" spans="1:7" ht="12.75">
      <c r="A120" s="30" t="str">
        <f>'De la BASE'!A116</f>
        <v>27</v>
      </c>
      <c r="B120" s="30">
        <f>'De la BASE'!B116</f>
        <v>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1.501</v>
      </c>
      <c r="F120" s="9">
        <f>IF('De la BASE'!F116&gt;0,'De la BASE'!F116,'De la BASE'!F116+0.001)</f>
        <v>28.927000000000003</v>
      </c>
      <c r="G120" s="15">
        <v>18354</v>
      </c>
    </row>
    <row r="121" spans="1:7" ht="12.75">
      <c r="A121" s="30" t="str">
        <f>'De la BASE'!A117</f>
        <v>27</v>
      </c>
      <c r="B121" s="30">
        <f>'De la BASE'!B117</f>
        <v>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12.953</v>
      </c>
      <c r="F121" s="9">
        <f>IF('De la BASE'!F117&gt;0,'De la BASE'!F117,'De la BASE'!F117+0.001)</f>
        <v>72.055</v>
      </c>
      <c r="G121" s="15">
        <v>18384</v>
      </c>
    </row>
    <row r="122" spans="1:7" ht="12.75">
      <c r="A122" s="30" t="str">
        <f>'De la BASE'!A118</f>
        <v>27</v>
      </c>
      <c r="B122" s="30">
        <f>'De la BASE'!B118</f>
        <v>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2.227</v>
      </c>
      <c r="F122" s="9">
        <f>IF('De la BASE'!F118&gt;0,'De la BASE'!F118,'De la BASE'!F118+0.001)</f>
        <v>22.43</v>
      </c>
      <c r="G122" s="15">
        <v>18415</v>
      </c>
    </row>
    <row r="123" spans="1:7" ht="12.75">
      <c r="A123" s="30" t="str">
        <f>'De la BASE'!A119</f>
        <v>27</v>
      </c>
      <c r="B123" s="30">
        <f>'De la BASE'!B119</f>
        <v>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1.232</v>
      </c>
      <c r="F123" s="9">
        <f>IF('De la BASE'!F119&gt;0,'De la BASE'!F119,'De la BASE'!F119+0.001)</f>
        <v>9.839</v>
      </c>
      <c r="G123" s="15">
        <v>18445</v>
      </c>
    </row>
    <row r="124" spans="1:7" ht="12.75">
      <c r="A124" s="30" t="str">
        <f>'De la BASE'!A120</f>
        <v>27</v>
      </c>
      <c r="B124" s="30">
        <f>'De la BASE'!B120</f>
        <v>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0.978</v>
      </c>
      <c r="F124" s="9">
        <f>IF('De la BASE'!F120&gt;0,'De la BASE'!F120,'De la BASE'!F120+0.001)</f>
        <v>7.138</v>
      </c>
      <c r="G124" s="15">
        <v>18476</v>
      </c>
    </row>
    <row r="125" spans="1:7" ht="12.75">
      <c r="A125" s="30" t="str">
        <f>'De la BASE'!A121</f>
        <v>27</v>
      </c>
      <c r="B125" s="30">
        <f>'De la BASE'!B121</f>
        <v>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0.807</v>
      </c>
      <c r="F125" s="9">
        <f>IF('De la BASE'!F121&gt;0,'De la BASE'!F121,'De la BASE'!F121+0.001)</f>
        <v>8.847000000000001</v>
      </c>
      <c r="G125" s="15">
        <v>18507</v>
      </c>
    </row>
    <row r="126" spans="1:7" ht="12.75">
      <c r="A126" s="30" t="str">
        <f>'De la BASE'!A122</f>
        <v>27</v>
      </c>
      <c r="B126" s="30">
        <f>'De la BASE'!B122</f>
        <v>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1.171</v>
      </c>
      <c r="F126" s="9">
        <f>IF('De la BASE'!F122&gt;0,'De la BASE'!F122,'De la BASE'!F122+0.001)</f>
        <v>15.559154999999999</v>
      </c>
      <c r="G126" s="15">
        <v>18537</v>
      </c>
    </row>
    <row r="127" spans="1:7" ht="12.75">
      <c r="A127" s="30" t="str">
        <f>'De la BASE'!A123</f>
        <v>27</v>
      </c>
      <c r="B127" s="30">
        <f>'De la BASE'!B123</f>
        <v>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5.001</v>
      </c>
      <c r="F127" s="9">
        <f>IF('De la BASE'!F123&gt;0,'De la BASE'!F123,'De la BASE'!F123+0.001)</f>
        <v>31.255</v>
      </c>
      <c r="G127" s="15">
        <v>18568</v>
      </c>
    </row>
    <row r="128" spans="1:7" ht="12.75">
      <c r="A128" s="30" t="str">
        <f>'De la BASE'!A124</f>
        <v>27</v>
      </c>
      <c r="B128" s="30">
        <f>'De la BASE'!B124</f>
        <v>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3.332</v>
      </c>
      <c r="F128" s="9">
        <f>IF('De la BASE'!F124&gt;0,'De la BASE'!F124,'De la BASE'!F124+0.001)</f>
        <v>28.862000000000002</v>
      </c>
      <c r="G128" s="15">
        <v>18598</v>
      </c>
    </row>
    <row r="129" spans="1:7" ht="12.75">
      <c r="A129" s="30" t="str">
        <f>'De la BASE'!A125</f>
        <v>27</v>
      </c>
      <c r="B129" s="30">
        <f>'De la BASE'!B125</f>
        <v>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9.123</v>
      </c>
      <c r="F129" s="9">
        <f>IF('De la BASE'!F125&gt;0,'De la BASE'!F125,'De la BASE'!F125+0.001)</f>
        <v>48.485</v>
      </c>
      <c r="G129" s="15">
        <v>18629</v>
      </c>
    </row>
    <row r="130" spans="1:7" ht="12.75">
      <c r="A130" s="30" t="str">
        <f>'De la BASE'!A126</f>
        <v>27</v>
      </c>
      <c r="B130" s="30">
        <f>'De la BASE'!B126</f>
        <v>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9.892</v>
      </c>
      <c r="F130" s="9">
        <f>IF('De la BASE'!F126&gt;0,'De la BASE'!F126,'De la BASE'!F126+0.001)</f>
        <v>45.227999999999994</v>
      </c>
      <c r="G130" s="15">
        <v>18660</v>
      </c>
    </row>
    <row r="131" spans="1:7" ht="12.75">
      <c r="A131" s="30" t="str">
        <f>'De la BASE'!A127</f>
        <v>27</v>
      </c>
      <c r="B131" s="30">
        <f>'De la BASE'!B127</f>
        <v>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10.487</v>
      </c>
      <c r="F131" s="9">
        <f>IF('De la BASE'!F127&gt;0,'De la BASE'!F127,'De la BASE'!F127+0.001)</f>
        <v>96.797</v>
      </c>
      <c r="G131" s="15">
        <v>18688</v>
      </c>
    </row>
    <row r="132" spans="1:7" ht="12.75">
      <c r="A132" s="30" t="str">
        <f>'De la BASE'!A128</f>
        <v>27</v>
      </c>
      <c r="B132" s="30">
        <f>'De la BASE'!B128</f>
        <v>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5.377</v>
      </c>
      <c r="F132" s="9">
        <f>IF('De la BASE'!F128&gt;0,'De la BASE'!F128,'De la BASE'!F128+0.001)</f>
        <v>62.4</v>
      </c>
      <c r="G132" s="15">
        <v>18719</v>
      </c>
    </row>
    <row r="133" spans="1:7" ht="12.75">
      <c r="A133" s="30" t="str">
        <f>'De la BASE'!A129</f>
        <v>27</v>
      </c>
      <c r="B133" s="30">
        <f>'De la BASE'!B129</f>
        <v>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4.392</v>
      </c>
      <c r="F133" s="9">
        <f>IF('De la BASE'!F129&gt;0,'De la BASE'!F129,'De la BASE'!F129+0.001)</f>
        <v>56.10284500000001</v>
      </c>
      <c r="G133" s="15">
        <v>18749</v>
      </c>
    </row>
    <row r="134" spans="1:7" ht="12.75">
      <c r="A134" s="30" t="str">
        <f>'De la BASE'!A130</f>
        <v>27</v>
      </c>
      <c r="B134" s="30">
        <f>'De la BASE'!B130</f>
        <v>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3.045</v>
      </c>
      <c r="F134" s="9">
        <f>IF('De la BASE'!F130&gt;0,'De la BASE'!F130,'De la BASE'!F130+0.001)</f>
        <v>31.511669</v>
      </c>
      <c r="G134" s="15">
        <v>18780</v>
      </c>
    </row>
    <row r="135" spans="1:7" ht="12.75">
      <c r="A135" s="30" t="str">
        <f>'De la BASE'!A131</f>
        <v>27</v>
      </c>
      <c r="B135" s="30">
        <f>'De la BASE'!B131</f>
        <v>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1.765</v>
      </c>
      <c r="F135" s="9">
        <f>IF('De la BASE'!F131&gt;0,'De la BASE'!F131,'De la BASE'!F131+0.001)</f>
        <v>13.6291</v>
      </c>
      <c r="G135" s="15">
        <v>18810</v>
      </c>
    </row>
    <row r="136" spans="1:7" ht="12.75">
      <c r="A136" s="30" t="str">
        <f>'De la BASE'!A132</f>
        <v>27</v>
      </c>
      <c r="B136" s="30">
        <f>'De la BASE'!B132</f>
        <v>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1.228</v>
      </c>
      <c r="F136" s="9">
        <f>IF('De la BASE'!F132&gt;0,'De la BASE'!F132,'De la BASE'!F132+0.001)</f>
        <v>9.808</v>
      </c>
      <c r="G136" s="15">
        <v>18841</v>
      </c>
    </row>
    <row r="137" spans="1:7" ht="12.75">
      <c r="A137" s="30" t="str">
        <f>'De la BASE'!A133</f>
        <v>27</v>
      </c>
      <c r="B137" s="30">
        <f>'De la BASE'!B133</f>
        <v>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1.258</v>
      </c>
      <c r="F137" s="9">
        <f>IF('De la BASE'!F133&gt;0,'De la BASE'!F133,'De la BASE'!F133+0.001)</f>
        <v>9.771362</v>
      </c>
      <c r="G137" s="15">
        <v>18872</v>
      </c>
    </row>
    <row r="138" spans="1:7" ht="12.75">
      <c r="A138" s="30" t="str">
        <f>'De la BASE'!A134</f>
        <v>27</v>
      </c>
      <c r="B138" s="30">
        <f>'De la BASE'!B134</f>
        <v>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1.471</v>
      </c>
      <c r="F138" s="9">
        <f>IF('De la BASE'!F134&gt;0,'De la BASE'!F134,'De la BASE'!F134+0.001)</f>
        <v>13.503999999999998</v>
      </c>
      <c r="G138" s="15">
        <v>18902</v>
      </c>
    </row>
    <row r="139" spans="1:7" ht="12.75">
      <c r="A139" s="30" t="str">
        <f>'De la BASE'!A135</f>
        <v>27</v>
      </c>
      <c r="B139" s="30">
        <f>'De la BASE'!B135</f>
        <v>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23.068</v>
      </c>
      <c r="F139" s="9">
        <f>IF('De la BASE'!F135&gt;0,'De la BASE'!F135,'De la BASE'!F135+0.001)</f>
        <v>128.925729</v>
      </c>
      <c r="G139" s="15">
        <v>18933</v>
      </c>
    </row>
    <row r="140" spans="1:7" ht="12.75">
      <c r="A140" s="30" t="str">
        <f>'De la BASE'!A136</f>
        <v>27</v>
      </c>
      <c r="B140" s="30">
        <f>'De la BASE'!B136</f>
        <v>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4.943</v>
      </c>
      <c r="F140" s="9">
        <f>IF('De la BASE'!F136&gt;0,'De la BASE'!F136,'De la BASE'!F136+0.001)</f>
        <v>27.797514999999997</v>
      </c>
      <c r="G140" s="15">
        <v>18963</v>
      </c>
    </row>
    <row r="141" spans="1:7" ht="12.75">
      <c r="A141" s="30" t="str">
        <f>'De la BASE'!A137</f>
        <v>27</v>
      </c>
      <c r="B141" s="30">
        <f>'De la BASE'!B137</f>
        <v>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2.896</v>
      </c>
      <c r="F141" s="9">
        <f>IF('De la BASE'!F137&gt;0,'De la BASE'!F137,'De la BASE'!F137+0.001)</f>
        <v>34.605999999999995</v>
      </c>
      <c r="G141" s="15">
        <v>18994</v>
      </c>
    </row>
    <row r="142" spans="1:7" ht="12.75">
      <c r="A142" s="30" t="str">
        <f>'De la BASE'!A138</f>
        <v>27</v>
      </c>
      <c r="B142" s="30">
        <f>'De la BASE'!B138</f>
        <v>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2.125</v>
      </c>
      <c r="F142" s="9">
        <f>IF('De la BASE'!F138&gt;0,'De la BASE'!F138,'De la BASE'!F138+0.001)</f>
        <v>30.506603000000002</v>
      </c>
      <c r="G142" s="15">
        <v>19025</v>
      </c>
    </row>
    <row r="143" spans="1:7" ht="12.75">
      <c r="A143" s="30" t="str">
        <f>'De la BASE'!A139</f>
        <v>27</v>
      </c>
      <c r="B143" s="30">
        <f>'De la BASE'!B139</f>
        <v>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15.36</v>
      </c>
      <c r="F143" s="9">
        <f>IF('De la BASE'!F139&gt;0,'De la BASE'!F139,'De la BASE'!F139+0.001)</f>
        <v>83.52799999999999</v>
      </c>
      <c r="G143" s="15">
        <v>19054</v>
      </c>
    </row>
    <row r="144" spans="1:7" ht="12.75">
      <c r="A144" s="30" t="str">
        <f>'De la BASE'!A140</f>
        <v>27</v>
      </c>
      <c r="B144" s="30">
        <f>'De la BASE'!B140</f>
        <v>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5.35</v>
      </c>
      <c r="F144" s="9">
        <f>IF('De la BASE'!F140&gt;0,'De la BASE'!F140,'De la BASE'!F140+0.001)</f>
        <v>50.353</v>
      </c>
      <c r="G144" s="15">
        <v>19085</v>
      </c>
    </row>
    <row r="145" spans="1:7" ht="12.75">
      <c r="A145" s="30" t="str">
        <f>'De la BASE'!A141</f>
        <v>27</v>
      </c>
      <c r="B145" s="30">
        <f>'De la BASE'!B141</f>
        <v>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7.707</v>
      </c>
      <c r="F145" s="9">
        <f>IF('De la BASE'!F141&gt;0,'De la BASE'!F141,'De la BASE'!F141+0.001)</f>
        <v>44.341478</v>
      </c>
      <c r="G145" s="15">
        <v>19115</v>
      </c>
    </row>
    <row r="146" spans="1:7" ht="12.75">
      <c r="A146" s="30" t="str">
        <f>'De la BASE'!A142</f>
        <v>27</v>
      </c>
      <c r="B146" s="30">
        <f>'De la BASE'!B142</f>
        <v>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2.022</v>
      </c>
      <c r="F146" s="9">
        <f>IF('De la BASE'!F142&gt;0,'De la BASE'!F142,'De la BASE'!F142+0.001)</f>
        <v>14.995035</v>
      </c>
      <c r="G146" s="15">
        <v>19146</v>
      </c>
    </row>
    <row r="147" spans="1:7" ht="12.75">
      <c r="A147" s="30" t="str">
        <f>'De la BASE'!A143</f>
        <v>27</v>
      </c>
      <c r="B147" s="30">
        <f>'De la BASE'!B143</f>
        <v>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1.67</v>
      </c>
      <c r="F147" s="9">
        <f>IF('De la BASE'!F143&gt;0,'De la BASE'!F143,'De la BASE'!F143+0.001)</f>
        <v>12.682999999999998</v>
      </c>
      <c r="G147" s="15">
        <v>19176</v>
      </c>
    </row>
    <row r="148" spans="1:7" ht="12.75">
      <c r="A148" s="30" t="str">
        <f>'De la BASE'!A144</f>
        <v>27</v>
      </c>
      <c r="B148" s="30">
        <f>'De la BASE'!B144</f>
        <v>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1.378</v>
      </c>
      <c r="F148" s="9">
        <f>IF('De la BASE'!F144&gt;0,'De la BASE'!F144,'De la BASE'!F144+0.001)</f>
        <v>12.586897</v>
      </c>
      <c r="G148" s="15">
        <v>19207</v>
      </c>
    </row>
    <row r="149" spans="1:7" ht="12.75">
      <c r="A149" s="30" t="str">
        <f>'De la BASE'!A145</f>
        <v>27</v>
      </c>
      <c r="B149" s="30">
        <f>'De la BASE'!B145</f>
        <v>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1.222</v>
      </c>
      <c r="F149" s="9">
        <f>IF('De la BASE'!F145&gt;0,'De la BASE'!F145,'De la BASE'!F145+0.001)</f>
        <v>13.718999999999998</v>
      </c>
      <c r="G149" s="15">
        <v>19238</v>
      </c>
    </row>
    <row r="150" spans="1:7" ht="12.75">
      <c r="A150" s="30" t="str">
        <f>'De la BASE'!A146</f>
        <v>27</v>
      </c>
      <c r="B150" s="30">
        <f>'De la BASE'!B146</f>
        <v>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6.031</v>
      </c>
      <c r="F150" s="9">
        <f>IF('De la BASE'!F146&gt;0,'De la BASE'!F146,'De la BASE'!F146+0.001)</f>
        <v>27.925</v>
      </c>
      <c r="G150" s="15">
        <v>19268</v>
      </c>
    </row>
    <row r="151" spans="1:7" ht="12.75">
      <c r="A151" s="30" t="str">
        <f>'De la BASE'!A147</f>
        <v>27</v>
      </c>
      <c r="B151" s="30">
        <f>'De la BASE'!B147</f>
        <v>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15.124</v>
      </c>
      <c r="F151" s="9">
        <f>IF('De la BASE'!F147&gt;0,'De la BASE'!F147,'De la BASE'!F147+0.001)</f>
        <v>67.724</v>
      </c>
      <c r="G151" s="15">
        <v>19299</v>
      </c>
    </row>
    <row r="152" spans="1:7" ht="12.75">
      <c r="A152" s="30" t="str">
        <f>'De la BASE'!A148</f>
        <v>27</v>
      </c>
      <c r="B152" s="30">
        <f>'De la BASE'!B148</f>
        <v>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12.517</v>
      </c>
      <c r="F152" s="9">
        <f>IF('De la BASE'!F148&gt;0,'De la BASE'!F148,'De la BASE'!F148+0.001)</f>
        <v>54.282</v>
      </c>
      <c r="G152" s="15">
        <v>19329</v>
      </c>
    </row>
    <row r="153" spans="1:7" ht="12.75">
      <c r="A153" s="30" t="str">
        <f>'De la BASE'!A149</f>
        <v>27</v>
      </c>
      <c r="B153" s="30">
        <f>'De la BASE'!B149</f>
        <v>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1.622</v>
      </c>
      <c r="F153" s="9">
        <f>IF('De la BASE'!F149&gt;0,'De la BASE'!F149,'De la BASE'!F149+0.001)</f>
        <v>14.781056</v>
      </c>
      <c r="G153" s="15">
        <v>19360</v>
      </c>
    </row>
    <row r="154" spans="1:7" ht="12.75">
      <c r="A154" s="30" t="str">
        <f>'De la BASE'!A150</f>
        <v>27</v>
      </c>
      <c r="B154" s="30">
        <f>'De la BASE'!B150</f>
        <v>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3.652</v>
      </c>
      <c r="F154" s="9">
        <f>IF('De la BASE'!F150&gt;0,'De la BASE'!F150,'De la BASE'!F150+0.001)</f>
        <v>21.6</v>
      </c>
      <c r="G154" s="15">
        <v>19391</v>
      </c>
    </row>
    <row r="155" spans="1:7" ht="12.75">
      <c r="A155" s="30" t="str">
        <f>'De la BASE'!A151</f>
        <v>27</v>
      </c>
      <c r="B155" s="30">
        <f>'De la BASE'!B151</f>
        <v>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3.374</v>
      </c>
      <c r="F155" s="9">
        <f>IF('De la BASE'!F151&gt;0,'De la BASE'!F151,'De la BASE'!F151+0.001)</f>
        <v>39.422000000000004</v>
      </c>
      <c r="G155" s="15">
        <v>19419</v>
      </c>
    </row>
    <row r="156" spans="1:7" ht="12.75">
      <c r="A156" s="30" t="str">
        <f>'De la BASE'!A152</f>
        <v>27</v>
      </c>
      <c r="B156" s="30">
        <f>'De la BASE'!B152</f>
        <v>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7.22</v>
      </c>
      <c r="F156" s="9">
        <f>IF('De la BASE'!F152&gt;0,'De la BASE'!F152,'De la BASE'!F152+0.001)</f>
        <v>57.867999999999995</v>
      </c>
      <c r="G156" s="15">
        <v>19450</v>
      </c>
    </row>
    <row r="157" spans="1:7" ht="12.75">
      <c r="A157" s="30" t="str">
        <f>'De la BASE'!A153</f>
        <v>27</v>
      </c>
      <c r="B157" s="30">
        <f>'De la BASE'!B153</f>
        <v>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2.772</v>
      </c>
      <c r="F157" s="9">
        <f>IF('De la BASE'!F153&gt;0,'De la BASE'!F153,'De la BASE'!F153+0.001)</f>
        <v>23.747567999999998</v>
      </c>
      <c r="G157" s="15">
        <v>19480</v>
      </c>
    </row>
    <row r="158" spans="1:7" ht="12.75">
      <c r="A158" s="30" t="str">
        <f>'De la BASE'!A154</f>
        <v>27</v>
      </c>
      <c r="B158" s="30">
        <f>'De la BASE'!B154</f>
        <v>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7.361</v>
      </c>
      <c r="F158" s="9">
        <f>IF('De la BASE'!F154&gt;0,'De la BASE'!F154,'De la BASE'!F154+0.001)</f>
        <v>31.294601999999998</v>
      </c>
      <c r="G158" s="15">
        <v>19511</v>
      </c>
    </row>
    <row r="159" spans="1:7" ht="12.75">
      <c r="A159" s="30" t="str">
        <f>'De la BASE'!A155</f>
        <v>27</v>
      </c>
      <c r="B159" s="30">
        <f>'De la BASE'!B155</f>
        <v>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1.363</v>
      </c>
      <c r="F159" s="9">
        <f>IF('De la BASE'!F155&gt;0,'De la BASE'!F155,'De la BASE'!F155+0.001)</f>
        <v>7.457</v>
      </c>
      <c r="G159" s="15">
        <v>19541</v>
      </c>
    </row>
    <row r="160" spans="1:7" ht="12.75">
      <c r="A160" s="30" t="str">
        <f>'De la BASE'!A156</f>
        <v>27</v>
      </c>
      <c r="B160" s="30">
        <f>'De la BASE'!B156</f>
        <v>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1.083</v>
      </c>
      <c r="F160" s="9">
        <f>IF('De la BASE'!F156&gt;0,'De la BASE'!F156,'De la BASE'!F156+0.001)</f>
        <v>5.0067889999999995</v>
      </c>
      <c r="G160" s="15">
        <v>19572</v>
      </c>
    </row>
    <row r="161" spans="1:7" ht="12.75">
      <c r="A161" s="30" t="str">
        <f>'De la BASE'!A157</f>
        <v>27</v>
      </c>
      <c r="B161" s="30">
        <f>'De la BASE'!B157</f>
        <v>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1.455</v>
      </c>
      <c r="F161" s="9">
        <f>IF('De la BASE'!F157&gt;0,'De la BASE'!F157,'De la BASE'!F157+0.001)</f>
        <v>6.9079999999999995</v>
      </c>
      <c r="G161" s="15">
        <v>19603</v>
      </c>
    </row>
    <row r="162" spans="1:7" ht="12.75">
      <c r="A162" s="30" t="str">
        <f>'De la BASE'!A158</f>
        <v>27</v>
      </c>
      <c r="B162" s="30">
        <f>'De la BASE'!B158</f>
        <v>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3.364</v>
      </c>
      <c r="F162" s="9">
        <f>IF('De la BASE'!F158&gt;0,'De la BASE'!F158,'De la BASE'!F158+0.001)</f>
        <v>14.64</v>
      </c>
      <c r="G162" s="15">
        <v>19633</v>
      </c>
    </row>
    <row r="163" spans="1:7" ht="12.75">
      <c r="A163" s="30" t="str">
        <f>'De la BASE'!A159</f>
        <v>27</v>
      </c>
      <c r="B163" s="30">
        <f>'De la BASE'!B159</f>
        <v>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4.045</v>
      </c>
      <c r="F163" s="9">
        <f>IF('De la BASE'!F159&gt;0,'De la BASE'!F159,'De la BASE'!F159+0.001)</f>
        <v>19.996</v>
      </c>
      <c r="G163" s="15">
        <v>19664</v>
      </c>
    </row>
    <row r="164" spans="1:7" ht="12.75">
      <c r="A164" s="30" t="str">
        <f>'De la BASE'!A160</f>
        <v>27</v>
      </c>
      <c r="B164" s="30">
        <f>'De la BASE'!B160</f>
        <v>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4.224</v>
      </c>
      <c r="F164" s="9">
        <f>IF('De la BASE'!F160&gt;0,'De la BASE'!F160,'De la BASE'!F160+0.001)</f>
        <v>30.32</v>
      </c>
      <c r="G164" s="15">
        <v>19694</v>
      </c>
    </row>
    <row r="165" spans="1:7" ht="12.75">
      <c r="A165" s="30" t="str">
        <f>'De la BASE'!A161</f>
        <v>27</v>
      </c>
      <c r="B165" s="30">
        <f>'De la BASE'!B161</f>
        <v>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3.436</v>
      </c>
      <c r="F165" s="9">
        <f>IF('De la BASE'!F161&gt;0,'De la BASE'!F161,'De la BASE'!F161+0.001)</f>
        <v>20.951</v>
      </c>
      <c r="G165" s="15">
        <v>19725</v>
      </c>
    </row>
    <row r="166" spans="1:7" ht="12.75">
      <c r="A166" s="30" t="str">
        <f>'De la BASE'!A162</f>
        <v>27</v>
      </c>
      <c r="B166" s="30">
        <f>'De la BASE'!B162</f>
        <v>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3.484</v>
      </c>
      <c r="F166" s="9">
        <f>IF('De la BASE'!F162&gt;0,'De la BASE'!F162,'De la BASE'!F162+0.001)</f>
        <v>31.618</v>
      </c>
      <c r="G166" s="15">
        <v>19756</v>
      </c>
    </row>
    <row r="167" spans="1:7" ht="12.75">
      <c r="A167" s="30" t="str">
        <f>'De la BASE'!A163</f>
        <v>27</v>
      </c>
      <c r="B167" s="30">
        <f>'De la BASE'!B163</f>
        <v>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11.677</v>
      </c>
      <c r="F167" s="9">
        <f>IF('De la BASE'!F163&gt;0,'De la BASE'!F163,'De la BASE'!F163+0.001)</f>
        <v>88.34883799999999</v>
      </c>
      <c r="G167" s="15">
        <v>19784</v>
      </c>
    </row>
    <row r="168" spans="1:7" ht="12.75">
      <c r="A168" s="30" t="str">
        <f>'De la BASE'!A164</f>
        <v>27</v>
      </c>
      <c r="B168" s="30">
        <f>'De la BASE'!B164</f>
        <v>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3.052</v>
      </c>
      <c r="F168" s="9">
        <f>IF('De la BASE'!F164&gt;0,'De la BASE'!F164,'De la BASE'!F164+0.001)</f>
        <v>43.961</v>
      </c>
      <c r="G168" s="15">
        <v>19815</v>
      </c>
    </row>
    <row r="169" spans="1:7" ht="12.75">
      <c r="A169" s="30" t="str">
        <f>'De la BASE'!A165</f>
        <v>27</v>
      </c>
      <c r="B169" s="30">
        <f>'De la BASE'!B165</f>
        <v>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2.444</v>
      </c>
      <c r="F169" s="9">
        <f>IF('De la BASE'!F165&gt;0,'De la BASE'!F165,'De la BASE'!F165+0.001)</f>
        <v>37.842036</v>
      </c>
      <c r="G169" s="15">
        <v>19845</v>
      </c>
    </row>
    <row r="170" spans="1:7" ht="12.75">
      <c r="A170" s="30" t="str">
        <f>'De la BASE'!A166</f>
        <v>27</v>
      </c>
      <c r="B170" s="30">
        <f>'De la BASE'!B166</f>
        <v>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1.796</v>
      </c>
      <c r="F170" s="9">
        <f>IF('De la BASE'!F166&gt;0,'De la BASE'!F166,'De la BASE'!F166+0.001)</f>
        <v>14.744969</v>
      </c>
      <c r="G170" s="15">
        <v>19876</v>
      </c>
    </row>
    <row r="171" spans="1:7" ht="12.75">
      <c r="A171" s="30" t="str">
        <f>'De la BASE'!A167</f>
        <v>27</v>
      </c>
      <c r="B171" s="30">
        <f>'De la BASE'!B167</f>
        <v>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1.122</v>
      </c>
      <c r="F171" s="9">
        <f>IF('De la BASE'!F167&gt;0,'De la BASE'!F167,'De la BASE'!F167+0.001)</f>
        <v>6.058702</v>
      </c>
      <c r="G171" s="15">
        <v>19906</v>
      </c>
    </row>
    <row r="172" spans="1:7" ht="12.75">
      <c r="A172" s="30" t="str">
        <f>'De la BASE'!A168</f>
        <v>27</v>
      </c>
      <c r="B172" s="30">
        <f>'De la BASE'!B168</f>
        <v>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1.005</v>
      </c>
      <c r="F172" s="9">
        <f>IF('De la BASE'!F168&gt;0,'De la BASE'!F168,'De la BASE'!F168+0.001)</f>
        <v>5.427</v>
      </c>
      <c r="G172" s="15">
        <v>19937</v>
      </c>
    </row>
    <row r="173" spans="1:7" ht="12.75">
      <c r="A173" s="30" t="str">
        <f>'De la BASE'!A169</f>
        <v>27</v>
      </c>
      <c r="B173" s="30">
        <f>'De la BASE'!B169</f>
        <v>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0.734</v>
      </c>
      <c r="F173" s="9">
        <f>IF('De la BASE'!F169&gt;0,'De la BASE'!F169,'De la BASE'!F169+0.001)</f>
        <v>4.850715</v>
      </c>
      <c r="G173" s="15">
        <v>19968</v>
      </c>
    </row>
    <row r="174" spans="1:7" ht="12.75">
      <c r="A174" s="30" t="str">
        <f>'De la BASE'!A170</f>
        <v>27</v>
      </c>
      <c r="B174" s="30">
        <f>'De la BASE'!B170</f>
        <v>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0.805</v>
      </c>
      <c r="F174" s="9">
        <f>IF('De la BASE'!F170&gt;0,'De la BASE'!F170,'De la BASE'!F170+0.001)</f>
        <v>5.841</v>
      </c>
      <c r="G174" s="15">
        <v>19998</v>
      </c>
    </row>
    <row r="175" spans="1:7" ht="12.75">
      <c r="A175" s="30" t="str">
        <f>'De la BASE'!A171</f>
        <v>27</v>
      </c>
      <c r="B175" s="30">
        <f>'De la BASE'!B171</f>
        <v>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9.559</v>
      </c>
      <c r="F175" s="9">
        <f>IF('De la BASE'!F171&gt;0,'De la BASE'!F171,'De la BASE'!F171+0.001)</f>
        <v>40.403999999999996</v>
      </c>
      <c r="G175" s="15">
        <v>20029</v>
      </c>
    </row>
    <row r="176" spans="1:7" ht="12.75">
      <c r="A176" s="30" t="str">
        <f>'De la BASE'!A172</f>
        <v>27</v>
      </c>
      <c r="B176" s="30">
        <f>'De la BASE'!B172</f>
        <v>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1.592</v>
      </c>
      <c r="F176" s="9">
        <f>IF('De la BASE'!F172&gt;0,'De la BASE'!F172,'De la BASE'!F172+0.001)</f>
        <v>13.665068</v>
      </c>
      <c r="G176" s="15">
        <v>20059</v>
      </c>
    </row>
    <row r="177" spans="1:7" ht="12.75">
      <c r="A177" s="30" t="str">
        <f>'De la BASE'!A173</f>
        <v>27</v>
      </c>
      <c r="B177" s="30">
        <f>'De la BASE'!B173</f>
        <v>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11.351</v>
      </c>
      <c r="F177" s="9">
        <f>IF('De la BASE'!F173&gt;0,'De la BASE'!F173,'De la BASE'!F173+0.001)</f>
        <v>53.937999999999995</v>
      </c>
      <c r="G177" s="15">
        <v>20090</v>
      </c>
    </row>
    <row r="178" spans="1:7" ht="12.75">
      <c r="A178" s="30" t="str">
        <f>'De la BASE'!A174</f>
        <v>27</v>
      </c>
      <c r="B178" s="30">
        <f>'De la BASE'!B174</f>
        <v>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6.332</v>
      </c>
      <c r="F178" s="9">
        <f>IF('De la BASE'!F174&gt;0,'De la BASE'!F174,'De la BASE'!F174+0.001)</f>
        <v>31.245</v>
      </c>
      <c r="G178" s="15">
        <v>20121</v>
      </c>
    </row>
    <row r="179" spans="1:7" ht="12.75">
      <c r="A179" s="30" t="str">
        <f>'De la BASE'!A175</f>
        <v>27</v>
      </c>
      <c r="B179" s="30">
        <f>'De la BASE'!B175</f>
        <v>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7.247</v>
      </c>
      <c r="F179" s="9">
        <f>IF('De la BASE'!F175&gt;0,'De la BASE'!F175,'De la BASE'!F175+0.001)</f>
        <v>70.451717</v>
      </c>
      <c r="G179" s="15">
        <v>20149</v>
      </c>
    </row>
    <row r="180" spans="1:7" ht="12.75">
      <c r="A180" s="30" t="str">
        <f>'De la BASE'!A176</f>
        <v>27</v>
      </c>
      <c r="B180" s="30">
        <f>'De la BASE'!B176</f>
        <v>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2.542</v>
      </c>
      <c r="F180" s="9">
        <f>IF('De la BASE'!F176&gt;0,'De la BASE'!F176,'De la BASE'!F176+0.001)</f>
        <v>19.893</v>
      </c>
      <c r="G180" s="15">
        <v>20180</v>
      </c>
    </row>
    <row r="181" spans="1:7" ht="12.75">
      <c r="A181" s="30" t="str">
        <f>'De la BASE'!A177</f>
        <v>27</v>
      </c>
      <c r="B181" s="30">
        <f>'De la BASE'!B177</f>
        <v>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2.012</v>
      </c>
      <c r="F181" s="9">
        <f>IF('De la BASE'!F177&gt;0,'De la BASE'!F177,'De la BASE'!F177+0.001)</f>
        <v>12.977</v>
      </c>
      <c r="G181" s="15">
        <v>20210</v>
      </c>
    </row>
    <row r="182" spans="1:7" ht="12.75">
      <c r="A182" s="30" t="str">
        <f>'De la BASE'!A178</f>
        <v>27</v>
      </c>
      <c r="B182" s="30">
        <f>'De la BASE'!B178</f>
        <v>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2.05</v>
      </c>
      <c r="F182" s="9">
        <f>IF('De la BASE'!F178&gt;0,'De la BASE'!F178,'De la BASE'!F178+0.001)</f>
        <v>16.062</v>
      </c>
      <c r="G182" s="15">
        <v>20241</v>
      </c>
    </row>
    <row r="183" spans="1:7" ht="12.75">
      <c r="A183" s="30" t="str">
        <f>'De la BASE'!A179</f>
        <v>27</v>
      </c>
      <c r="B183" s="30">
        <f>'De la BASE'!B179</f>
        <v>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1.221</v>
      </c>
      <c r="F183" s="9">
        <f>IF('De la BASE'!F179&gt;0,'De la BASE'!F179,'De la BASE'!F179+0.001)</f>
        <v>17.074</v>
      </c>
      <c r="G183" s="15">
        <v>20271</v>
      </c>
    </row>
    <row r="184" spans="1:7" ht="12.75">
      <c r="A184" s="30" t="str">
        <f>'De la BASE'!A180</f>
        <v>27</v>
      </c>
      <c r="B184" s="30">
        <f>'De la BASE'!B180</f>
        <v>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0.988</v>
      </c>
      <c r="F184" s="9">
        <f>IF('De la BASE'!F180&gt;0,'De la BASE'!F180,'De la BASE'!F180+0.001)</f>
        <v>16.102</v>
      </c>
      <c r="G184" s="15">
        <v>20302</v>
      </c>
    </row>
    <row r="185" spans="1:7" ht="12.75">
      <c r="A185" s="30" t="str">
        <f>'De la BASE'!A181</f>
        <v>27</v>
      </c>
      <c r="B185" s="30">
        <f>'De la BASE'!B181</f>
        <v>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0.862</v>
      </c>
      <c r="F185" s="9">
        <f>IF('De la BASE'!F181&gt;0,'De la BASE'!F181,'De la BASE'!F181+0.001)</f>
        <v>16.436</v>
      </c>
      <c r="G185" s="15">
        <v>20333</v>
      </c>
    </row>
    <row r="186" spans="1:7" ht="12.75">
      <c r="A186" s="30" t="str">
        <f>'De la BASE'!A182</f>
        <v>27</v>
      </c>
      <c r="B186" s="30">
        <f>'De la BASE'!B182</f>
        <v>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1.153</v>
      </c>
      <c r="F186" s="9">
        <f>IF('De la BASE'!F182&gt;0,'De la BASE'!F182,'De la BASE'!F182+0.001)</f>
        <v>20.342296</v>
      </c>
      <c r="G186" s="15">
        <v>20363</v>
      </c>
    </row>
    <row r="187" spans="1:7" ht="12.75">
      <c r="A187" s="30" t="str">
        <f>'De la BASE'!A183</f>
        <v>27</v>
      </c>
      <c r="B187" s="30">
        <f>'De la BASE'!B183</f>
        <v>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22.923</v>
      </c>
      <c r="F187" s="9">
        <f>IF('De la BASE'!F183&gt;0,'De la BASE'!F183,'De la BASE'!F183+0.001)</f>
        <v>99.26</v>
      </c>
      <c r="G187" s="15">
        <v>20394</v>
      </c>
    </row>
    <row r="188" spans="1:7" ht="12.75">
      <c r="A188" s="30" t="str">
        <f>'De la BASE'!A184</f>
        <v>27</v>
      </c>
      <c r="B188" s="30">
        <f>'De la BASE'!B184</f>
        <v>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13.792</v>
      </c>
      <c r="F188" s="9">
        <f>IF('De la BASE'!F184&gt;0,'De la BASE'!F184,'De la BASE'!F184+0.001)</f>
        <v>59.164</v>
      </c>
      <c r="G188" s="15">
        <v>20424</v>
      </c>
    </row>
    <row r="189" spans="1:7" ht="12.75">
      <c r="A189" s="30" t="str">
        <f>'De la BASE'!A185</f>
        <v>27</v>
      </c>
      <c r="B189" s="30">
        <f>'De la BASE'!B185</f>
        <v>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15.44</v>
      </c>
      <c r="F189" s="9">
        <f>IF('De la BASE'!F185&gt;0,'De la BASE'!F185,'De la BASE'!F185+0.001)</f>
        <v>84.959</v>
      </c>
      <c r="G189" s="15">
        <v>20455</v>
      </c>
    </row>
    <row r="190" spans="1:7" ht="12.75">
      <c r="A190" s="30" t="str">
        <f>'De la BASE'!A186</f>
        <v>27</v>
      </c>
      <c r="B190" s="30">
        <f>'De la BASE'!B186</f>
        <v>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1.954</v>
      </c>
      <c r="F190" s="9">
        <f>IF('De la BASE'!F186&gt;0,'De la BASE'!F186,'De la BASE'!F186+0.001)</f>
        <v>25.780886000000002</v>
      </c>
      <c r="G190" s="15">
        <v>20486</v>
      </c>
    </row>
    <row r="191" spans="1:7" ht="12.75">
      <c r="A191" s="30" t="str">
        <f>'De la BASE'!A187</f>
        <v>27</v>
      </c>
      <c r="B191" s="30">
        <f>'De la BASE'!B187</f>
        <v>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25.7</v>
      </c>
      <c r="F191" s="9">
        <f>IF('De la BASE'!F187&gt;0,'De la BASE'!F187,'De la BASE'!F187+0.001)</f>
        <v>114.855669</v>
      </c>
      <c r="G191" s="15">
        <v>20515</v>
      </c>
    </row>
    <row r="192" spans="1:7" ht="12.75">
      <c r="A192" s="30" t="str">
        <f>'De la BASE'!A188</f>
        <v>27</v>
      </c>
      <c r="B192" s="30">
        <f>'De la BASE'!B188</f>
        <v>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12.195</v>
      </c>
      <c r="F192" s="9">
        <f>IF('De la BASE'!F188&gt;0,'De la BASE'!F188,'De la BASE'!F188+0.001)</f>
        <v>96.978</v>
      </c>
      <c r="G192" s="15">
        <v>20546</v>
      </c>
    </row>
    <row r="193" spans="1:7" ht="12.75">
      <c r="A193" s="30" t="str">
        <f>'De la BASE'!A189</f>
        <v>27</v>
      </c>
      <c r="B193" s="30">
        <f>'De la BASE'!B189</f>
        <v>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6.942</v>
      </c>
      <c r="F193" s="9">
        <f>IF('De la BASE'!F189&gt;0,'De la BASE'!F189,'De la BASE'!F189+0.001)</f>
        <v>61.892472</v>
      </c>
      <c r="G193" s="15">
        <v>20576</v>
      </c>
    </row>
    <row r="194" spans="1:7" ht="12.75">
      <c r="A194" s="30" t="str">
        <f>'De la BASE'!A190</f>
        <v>27</v>
      </c>
      <c r="B194" s="30">
        <f>'De la BASE'!B190</f>
        <v>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2.632</v>
      </c>
      <c r="F194" s="9">
        <f>IF('De la BASE'!F190&gt;0,'De la BASE'!F190,'De la BASE'!F190+0.001)</f>
        <v>27.209000000000003</v>
      </c>
      <c r="G194" s="15">
        <v>20607</v>
      </c>
    </row>
    <row r="195" spans="1:7" ht="12.75">
      <c r="A195" s="30" t="str">
        <f>'De la BASE'!A191</f>
        <v>27</v>
      </c>
      <c r="B195" s="30">
        <f>'De la BASE'!B191</f>
        <v>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2.026</v>
      </c>
      <c r="F195" s="9">
        <f>IF('De la BASE'!F191&gt;0,'De la BASE'!F191,'De la BASE'!F191+0.001)</f>
        <v>16.505</v>
      </c>
      <c r="G195" s="15">
        <v>20637</v>
      </c>
    </row>
    <row r="196" spans="1:7" ht="12.75">
      <c r="A196" s="30" t="str">
        <f>'De la BASE'!A192</f>
        <v>27</v>
      </c>
      <c r="B196" s="30">
        <f>'De la BASE'!B192</f>
        <v>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1.742</v>
      </c>
      <c r="F196" s="9">
        <f>IF('De la BASE'!F192&gt;0,'De la BASE'!F192,'De la BASE'!F192+0.001)</f>
        <v>14.426</v>
      </c>
      <c r="G196" s="15">
        <v>20668</v>
      </c>
    </row>
    <row r="197" spans="1:7" ht="12.75">
      <c r="A197" s="30" t="str">
        <f>'De la BASE'!A193</f>
        <v>27</v>
      </c>
      <c r="B197" s="30">
        <f>'De la BASE'!B193</f>
        <v>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2.275</v>
      </c>
      <c r="F197" s="9">
        <f>IF('De la BASE'!F193&gt;0,'De la BASE'!F193,'De la BASE'!F193+0.001)</f>
        <v>18.315</v>
      </c>
      <c r="G197" s="15">
        <v>20699</v>
      </c>
    </row>
    <row r="198" spans="1:7" ht="12.75">
      <c r="A198" s="30" t="str">
        <f>'De la BASE'!A194</f>
        <v>27</v>
      </c>
      <c r="B198" s="30">
        <f>'De la BASE'!B194</f>
        <v>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1.694</v>
      </c>
      <c r="F198" s="9">
        <f>IF('De la BASE'!F194&gt;0,'De la BASE'!F194,'De la BASE'!F194+0.001)</f>
        <v>22.601786999999998</v>
      </c>
      <c r="G198" s="15">
        <v>20729</v>
      </c>
    </row>
    <row r="199" spans="1:7" ht="12.75">
      <c r="A199" s="30" t="str">
        <f>'De la BASE'!A195</f>
        <v>27</v>
      </c>
      <c r="B199" s="30">
        <f>'De la BASE'!B195</f>
        <v>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2.327</v>
      </c>
      <c r="F199" s="9">
        <f>IF('De la BASE'!F195&gt;0,'De la BASE'!F195,'De la BASE'!F195+0.001)</f>
        <v>57.652989</v>
      </c>
      <c r="G199" s="15">
        <v>20760</v>
      </c>
    </row>
    <row r="200" spans="1:7" ht="12.75">
      <c r="A200" s="30" t="str">
        <f>'De la BASE'!A196</f>
        <v>27</v>
      </c>
      <c r="B200" s="30">
        <f>'De la BASE'!B196</f>
        <v>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2.422</v>
      </c>
      <c r="F200" s="9">
        <f>IF('De la BASE'!F196&gt;0,'De la BASE'!F196,'De la BASE'!F196+0.001)</f>
        <v>53.315348</v>
      </c>
      <c r="G200" s="15">
        <v>20790</v>
      </c>
    </row>
    <row r="201" spans="1:7" ht="12.75">
      <c r="A201" s="30" t="str">
        <f>'De la BASE'!A197</f>
        <v>27</v>
      </c>
      <c r="B201" s="30">
        <f>'De la BASE'!B197</f>
        <v>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0.975</v>
      </c>
      <c r="F201" s="9">
        <f>IF('De la BASE'!F197&gt;0,'De la BASE'!F197,'De la BASE'!F197+0.001)</f>
        <v>48.999652000000005</v>
      </c>
      <c r="G201" s="15">
        <v>20821</v>
      </c>
    </row>
    <row r="202" spans="1:7" ht="12.75">
      <c r="A202" s="30" t="str">
        <f>'De la BASE'!A198</f>
        <v>27</v>
      </c>
      <c r="B202" s="30">
        <f>'De la BASE'!B198</f>
        <v>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7.336</v>
      </c>
      <c r="F202" s="9">
        <f>IF('De la BASE'!F198&gt;0,'De la BASE'!F198,'De la BASE'!F198+0.001)</f>
        <v>97.95200000000001</v>
      </c>
      <c r="G202" s="15">
        <v>20852</v>
      </c>
    </row>
    <row r="203" spans="1:7" ht="12.75">
      <c r="A203" s="30" t="str">
        <f>'De la BASE'!A199</f>
        <v>27</v>
      </c>
      <c r="B203" s="30">
        <f>'De la BASE'!B199</f>
        <v>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5.305</v>
      </c>
      <c r="F203" s="9">
        <f>IF('De la BASE'!F199&gt;0,'De la BASE'!F199,'De la BASE'!F199+0.001)</f>
        <v>99.10446599999999</v>
      </c>
      <c r="G203" s="15">
        <v>20880</v>
      </c>
    </row>
    <row r="204" spans="1:7" ht="12.75">
      <c r="A204" s="30" t="str">
        <f>'De la BASE'!A200</f>
        <v>27</v>
      </c>
      <c r="B204" s="30">
        <f>'De la BASE'!B200</f>
        <v>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4.113</v>
      </c>
      <c r="F204" s="9">
        <f>IF('De la BASE'!F200&gt;0,'De la BASE'!F200,'De la BASE'!F200+0.001)</f>
        <v>61.651050000000005</v>
      </c>
      <c r="G204" s="15">
        <v>20911</v>
      </c>
    </row>
    <row r="205" spans="1:7" ht="12.75">
      <c r="A205" s="30" t="str">
        <f>'De la BASE'!A201</f>
        <v>27</v>
      </c>
      <c r="B205" s="30">
        <f>'De la BASE'!B201</f>
        <v>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1.632</v>
      </c>
      <c r="F205" s="9">
        <f>IF('De la BASE'!F201&gt;0,'De la BASE'!F201,'De la BASE'!F201+0.001)</f>
        <v>60.09</v>
      </c>
      <c r="G205" s="15">
        <v>20941</v>
      </c>
    </row>
    <row r="206" spans="1:7" ht="12.75">
      <c r="A206" s="30" t="str">
        <f>'De la BASE'!A202</f>
        <v>27</v>
      </c>
      <c r="B206" s="30">
        <f>'De la BASE'!B202</f>
        <v>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2.862</v>
      </c>
      <c r="F206" s="9">
        <f>IF('De la BASE'!F202&gt;0,'De la BASE'!F202,'De la BASE'!F202+0.001)</f>
        <v>53.58899999999999</v>
      </c>
      <c r="G206" s="15">
        <v>20972</v>
      </c>
    </row>
    <row r="207" spans="1:7" ht="12.75">
      <c r="A207" s="30" t="str">
        <f>'De la BASE'!A203</f>
        <v>27</v>
      </c>
      <c r="B207" s="30">
        <f>'De la BASE'!B203</f>
        <v>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0.991</v>
      </c>
      <c r="F207" s="9">
        <f>IF('De la BASE'!F203&gt;0,'De la BASE'!F203,'De la BASE'!F203+0.001)</f>
        <v>41.361866</v>
      </c>
      <c r="G207" s="15">
        <v>21002</v>
      </c>
    </row>
    <row r="208" spans="1:7" ht="12.75">
      <c r="A208" s="30" t="str">
        <f>'De la BASE'!A204</f>
        <v>27</v>
      </c>
      <c r="B208" s="30">
        <f>'De la BASE'!B204</f>
        <v>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0.795</v>
      </c>
      <c r="F208" s="9">
        <f>IF('De la BASE'!F204&gt;0,'De la BASE'!F204,'De la BASE'!F204+0.001)</f>
        <v>36.321000000000005</v>
      </c>
      <c r="G208" s="15">
        <v>21033</v>
      </c>
    </row>
    <row r="209" spans="1:7" ht="12.75">
      <c r="A209" s="30" t="str">
        <f>'De la BASE'!A205</f>
        <v>27</v>
      </c>
      <c r="B209" s="30">
        <f>'De la BASE'!B205</f>
        <v>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0.68</v>
      </c>
      <c r="F209" s="9">
        <f>IF('De la BASE'!F205&gt;0,'De la BASE'!F205,'De la BASE'!F205+0.001)</f>
        <v>37.205999999999996</v>
      </c>
      <c r="G209" s="15">
        <v>21064</v>
      </c>
    </row>
    <row r="210" spans="1:7" ht="12.75">
      <c r="A210" s="30" t="str">
        <f>'De la BASE'!A206</f>
        <v>27</v>
      </c>
      <c r="B210" s="30">
        <f>'De la BASE'!B206</f>
        <v>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0.562</v>
      </c>
      <c r="F210" s="9">
        <f>IF('De la BASE'!F206&gt;0,'De la BASE'!F206,'De la BASE'!F206+0.001)</f>
        <v>12.21</v>
      </c>
      <c r="G210" s="15">
        <v>21094</v>
      </c>
    </row>
    <row r="211" spans="1:7" ht="12.75">
      <c r="A211" s="30" t="str">
        <f>'De la BASE'!A207</f>
        <v>27</v>
      </c>
      <c r="B211" s="30">
        <f>'De la BASE'!B207</f>
        <v>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4.411</v>
      </c>
      <c r="F211" s="9">
        <f>IF('De la BASE'!F207&gt;0,'De la BASE'!F207,'De la BASE'!F207+0.001)</f>
        <v>54.491783999999996</v>
      </c>
      <c r="G211" s="15">
        <v>21125</v>
      </c>
    </row>
    <row r="212" spans="1:7" ht="12.75">
      <c r="A212" s="30" t="str">
        <f>'De la BASE'!A208</f>
        <v>27</v>
      </c>
      <c r="B212" s="30">
        <f>'De la BASE'!B208</f>
        <v>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0.827</v>
      </c>
      <c r="F212" s="9">
        <f>IF('De la BASE'!F208&gt;0,'De la BASE'!F208,'De la BASE'!F208+0.001)</f>
        <v>26.315</v>
      </c>
      <c r="G212" s="15">
        <v>21155</v>
      </c>
    </row>
    <row r="213" spans="1:7" ht="12.75">
      <c r="A213" s="30" t="str">
        <f>'De la BASE'!A209</f>
        <v>27</v>
      </c>
      <c r="B213" s="30">
        <f>'De la BASE'!B209</f>
        <v>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13.377</v>
      </c>
      <c r="F213" s="9">
        <f>IF('De la BASE'!F209&gt;0,'De la BASE'!F209,'De la BASE'!F209+0.001)</f>
        <v>130.74</v>
      </c>
      <c r="G213" s="15">
        <v>21186</v>
      </c>
    </row>
    <row r="214" spans="1:7" ht="12.75">
      <c r="A214" s="30" t="str">
        <f>'De la BASE'!A210</f>
        <v>27</v>
      </c>
      <c r="B214" s="30">
        <f>'De la BASE'!B210</f>
        <v>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9.435</v>
      </c>
      <c r="F214" s="9">
        <f>IF('De la BASE'!F210&gt;0,'De la BASE'!F210,'De la BASE'!F210+0.001)</f>
        <v>176.807</v>
      </c>
      <c r="G214" s="15">
        <v>21217</v>
      </c>
    </row>
    <row r="215" spans="1:7" ht="12.75">
      <c r="A215" s="30" t="str">
        <f>'De la BASE'!A211</f>
        <v>27</v>
      </c>
      <c r="B215" s="30">
        <f>'De la BASE'!B211</f>
        <v>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23.066</v>
      </c>
      <c r="F215" s="9">
        <f>IF('De la BASE'!F211&gt;0,'De la BASE'!F211,'De la BASE'!F211+0.001)</f>
        <v>166.476</v>
      </c>
      <c r="G215" s="15">
        <v>21245</v>
      </c>
    </row>
    <row r="216" spans="1:7" ht="12.75">
      <c r="A216" s="30" t="str">
        <f>'De la BASE'!A212</f>
        <v>27</v>
      </c>
      <c r="B216" s="30">
        <f>'De la BASE'!B212</f>
        <v>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3.993</v>
      </c>
      <c r="F216" s="9">
        <f>IF('De la BASE'!F212&gt;0,'De la BASE'!F212,'De la BASE'!F212+0.001)</f>
        <v>154.09184</v>
      </c>
      <c r="G216" s="15">
        <v>21276</v>
      </c>
    </row>
    <row r="217" spans="1:7" ht="12.75">
      <c r="A217" s="30" t="str">
        <f>'De la BASE'!A213</f>
        <v>27</v>
      </c>
      <c r="B217" s="30">
        <f>'De la BASE'!B213</f>
        <v>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6.623</v>
      </c>
      <c r="F217" s="9">
        <f>IF('De la BASE'!F213&gt;0,'De la BASE'!F213,'De la BASE'!F213+0.001)</f>
        <v>125.138</v>
      </c>
      <c r="G217" s="15">
        <v>21306</v>
      </c>
    </row>
    <row r="218" spans="1:7" ht="12.75">
      <c r="A218" s="30" t="str">
        <f>'De la BASE'!A214</f>
        <v>27</v>
      </c>
      <c r="B218" s="30">
        <f>'De la BASE'!B214</f>
        <v>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7.728</v>
      </c>
      <c r="F218" s="9">
        <f>IF('De la BASE'!F214&gt;0,'De la BASE'!F214,'De la BASE'!F214+0.001)</f>
        <v>104.873</v>
      </c>
      <c r="G218" s="15">
        <v>21337</v>
      </c>
    </row>
    <row r="219" spans="1:7" ht="12.75">
      <c r="A219" s="30" t="str">
        <f>'De la BASE'!A215</f>
        <v>27</v>
      </c>
      <c r="B219" s="30">
        <f>'De la BASE'!B215</f>
        <v>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1.833</v>
      </c>
      <c r="F219" s="9">
        <f>IF('De la BASE'!F215&gt;0,'De la BASE'!F215,'De la BASE'!F215+0.001)</f>
        <v>94.04490599999998</v>
      </c>
      <c r="G219" s="15">
        <v>21367</v>
      </c>
    </row>
    <row r="220" spans="1:7" ht="12.75">
      <c r="A220" s="30" t="str">
        <f>'De la BASE'!A216</f>
        <v>27</v>
      </c>
      <c r="B220" s="30">
        <f>'De la BASE'!B216</f>
        <v>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1.635</v>
      </c>
      <c r="F220" s="9">
        <f>IF('De la BASE'!F216&gt;0,'De la BASE'!F216,'De la BASE'!F216+0.001)</f>
        <v>44.45399699999999</v>
      </c>
      <c r="G220" s="15">
        <v>21398</v>
      </c>
    </row>
    <row r="221" spans="1:7" ht="12.75">
      <c r="A221" s="30" t="str">
        <f>'De la BASE'!A217</f>
        <v>27</v>
      </c>
      <c r="B221" s="30">
        <f>'De la BASE'!B217</f>
        <v>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1.237</v>
      </c>
      <c r="F221" s="9">
        <f>IF('De la BASE'!F217&gt;0,'De la BASE'!F217,'De la BASE'!F217+0.001)</f>
        <v>17.598572</v>
      </c>
      <c r="G221" s="15">
        <v>21429</v>
      </c>
    </row>
    <row r="222" spans="1:7" ht="12.75">
      <c r="A222" s="30" t="str">
        <f>'De la BASE'!A218</f>
        <v>27</v>
      </c>
      <c r="B222" s="30">
        <f>'De la BASE'!B218</f>
        <v>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2.339</v>
      </c>
      <c r="F222" s="9">
        <f>IF('De la BASE'!F218&gt;0,'De la BASE'!F218,'De la BASE'!F218+0.001)</f>
        <v>20.09</v>
      </c>
      <c r="G222" s="15">
        <v>21459</v>
      </c>
    </row>
    <row r="223" spans="1:7" ht="12.75">
      <c r="A223" s="30" t="str">
        <f>'De la BASE'!A219</f>
        <v>27</v>
      </c>
      <c r="B223" s="30">
        <f>'De la BASE'!B219</f>
        <v>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1.283</v>
      </c>
      <c r="F223" s="9">
        <f>IF('De la BASE'!F219&gt;0,'De la BASE'!F219,'De la BASE'!F219+0.001)</f>
        <v>27.259</v>
      </c>
      <c r="G223" s="15">
        <v>21490</v>
      </c>
    </row>
    <row r="224" spans="1:7" ht="12.75">
      <c r="A224" s="30" t="str">
        <f>'De la BASE'!A220</f>
        <v>27</v>
      </c>
      <c r="B224" s="30">
        <f>'De la BASE'!B220</f>
        <v>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13.602</v>
      </c>
      <c r="F224" s="9">
        <f>IF('De la BASE'!F220&gt;0,'De la BASE'!F220,'De la BASE'!F220+0.001)</f>
        <v>83.049</v>
      </c>
      <c r="G224" s="15">
        <v>21520</v>
      </c>
    </row>
    <row r="225" spans="1:7" ht="12.75">
      <c r="A225" s="30" t="str">
        <f>'De la BASE'!A221</f>
        <v>27</v>
      </c>
      <c r="B225" s="30">
        <f>'De la BASE'!B221</f>
        <v>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7.83</v>
      </c>
      <c r="F225" s="9">
        <f>IF('De la BASE'!F221&gt;0,'De la BASE'!F221,'De la BASE'!F221+0.001)</f>
        <v>73.119</v>
      </c>
      <c r="G225" s="15">
        <v>21551</v>
      </c>
    </row>
    <row r="226" spans="1:7" ht="12.75">
      <c r="A226" s="30" t="str">
        <f>'De la BASE'!A222</f>
        <v>27</v>
      </c>
      <c r="B226" s="30">
        <f>'De la BASE'!B222</f>
        <v>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1.651</v>
      </c>
      <c r="F226" s="9">
        <f>IF('De la BASE'!F222&gt;0,'De la BASE'!F222,'De la BASE'!F222+0.001)</f>
        <v>43.47400000000001</v>
      </c>
      <c r="G226" s="15">
        <v>21582</v>
      </c>
    </row>
    <row r="227" spans="1:7" ht="12.75">
      <c r="A227" s="30" t="str">
        <f>'De la BASE'!A223</f>
        <v>27</v>
      </c>
      <c r="B227" s="30">
        <f>'De la BASE'!B223</f>
        <v>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10.057</v>
      </c>
      <c r="F227" s="9">
        <f>IF('De la BASE'!F223&gt;0,'De la BASE'!F223,'De la BASE'!F223+0.001)</f>
        <v>92.972</v>
      </c>
      <c r="G227" s="15">
        <v>21610</v>
      </c>
    </row>
    <row r="228" spans="1:7" ht="12.75">
      <c r="A228" s="30" t="str">
        <f>'De la BASE'!A224</f>
        <v>27</v>
      </c>
      <c r="B228" s="30">
        <f>'De la BASE'!B224</f>
        <v>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7.703</v>
      </c>
      <c r="F228" s="9">
        <f>IF('De la BASE'!F224&gt;0,'De la BASE'!F224,'De la BASE'!F224+0.001)</f>
        <v>146.179</v>
      </c>
      <c r="G228" s="15">
        <v>21641</v>
      </c>
    </row>
    <row r="229" spans="1:7" ht="12.75">
      <c r="A229" s="30" t="str">
        <f>'De la BASE'!A225</f>
        <v>27</v>
      </c>
      <c r="B229" s="30">
        <f>'De la BASE'!B225</f>
        <v>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4.293</v>
      </c>
      <c r="F229" s="9">
        <f>IF('De la BASE'!F225&gt;0,'De la BASE'!F225,'De la BASE'!F225+0.001)</f>
        <v>94.875</v>
      </c>
      <c r="G229" s="15">
        <v>21671</v>
      </c>
    </row>
    <row r="230" spans="1:7" ht="12.75">
      <c r="A230" s="30" t="str">
        <f>'De la BASE'!A226</f>
        <v>27</v>
      </c>
      <c r="B230" s="30">
        <f>'De la BASE'!B226</f>
        <v>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3.071</v>
      </c>
      <c r="F230" s="9">
        <f>IF('De la BASE'!F226&gt;0,'De la BASE'!F226,'De la BASE'!F226+0.001)</f>
        <v>33.089000000000006</v>
      </c>
      <c r="G230" s="15">
        <v>21702</v>
      </c>
    </row>
    <row r="231" spans="1:7" ht="12.75">
      <c r="A231" s="30" t="str">
        <f>'De la BASE'!A227</f>
        <v>27</v>
      </c>
      <c r="B231" s="30">
        <f>'De la BASE'!B227</f>
        <v>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1.553</v>
      </c>
      <c r="F231" s="9">
        <f>IF('De la BASE'!F227&gt;0,'De la BASE'!F227,'De la BASE'!F227+0.001)</f>
        <v>24.900080000000003</v>
      </c>
      <c r="G231" s="15">
        <v>21732</v>
      </c>
    </row>
    <row r="232" spans="1:7" ht="12.75">
      <c r="A232" s="30" t="str">
        <f>'De la BASE'!A228</f>
        <v>27</v>
      </c>
      <c r="B232" s="30">
        <f>'De la BASE'!B228</f>
        <v>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2.512</v>
      </c>
      <c r="F232" s="9">
        <f>IF('De la BASE'!F228&gt;0,'De la BASE'!F228,'De la BASE'!F228+0.001)</f>
        <v>30.866999999999997</v>
      </c>
      <c r="G232" s="15">
        <v>21763</v>
      </c>
    </row>
    <row r="233" spans="1:7" ht="12.75">
      <c r="A233" s="30" t="str">
        <f>'De la BASE'!A229</f>
        <v>27</v>
      </c>
      <c r="B233" s="30">
        <f>'De la BASE'!B229</f>
        <v>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5.194</v>
      </c>
      <c r="F233" s="9">
        <f>IF('De la BASE'!F229&gt;0,'De la BASE'!F229,'De la BASE'!F229+0.001)</f>
        <v>42.101000000000006</v>
      </c>
      <c r="G233" s="15">
        <v>21794</v>
      </c>
    </row>
    <row r="234" spans="1:7" ht="12.75">
      <c r="A234" s="30" t="str">
        <f>'De la BASE'!A230</f>
        <v>27</v>
      </c>
      <c r="B234" s="30">
        <f>'De la BASE'!B230</f>
        <v>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10.174</v>
      </c>
      <c r="F234" s="9">
        <f>IF('De la BASE'!F230&gt;0,'De la BASE'!F230,'De la BASE'!F230+0.001)</f>
        <v>83.82399999999998</v>
      </c>
      <c r="G234" s="15">
        <v>21824</v>
      </c>
    </row>
    <row r="235" spans="1:7" ht="12.75">
      <c r="A235" s="30" t="str">
        <f>'De la BASE'!A231</f>
        <v>27</v>
      </c>
      <c r="B235" s="30">
        <f>'De la BASE'!B231</f>
        <v>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20.205</v>
      </c>
      <c r="F235" s="9">
        <f>IF('De la BASE'!F231&gt;0,'De la BASE'!F231,'De la BASE'!F231+0.001)</f>
        <v>134.91</v>
      </c>
      <c r="G235" s="15">
        <v>21855</v>
      </c>
    </row>
    <row r="236" spans="1:7" ht="12.75">
      <c r="A236" s="30" t="str">
        <f>'De la BASE'!A232</f>
        <v>27</v>
      </c>
      <c r="B236" s="30">
        <f>'De la BASE'!B232</f>
        <v>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29.557</v>
      </c>
      <c r="F236" s="9">
        <f>IF('De la BASE'!F232&gt;0,'De la BASE'!F232,'De la BASE'!F232+0.001)</f>
        <v>195.99300000000002</v>
      </c>
      <c r="G236" s="15">
        <v>21885</v>
      </c>
    </row>
    <row r="237" spans="1:7" ht="12.75">
      <c r="A237" s="30" t="str">
        <f>'De la BASE'!A233</f>
        <v>27</v>
      </c>
      <c r="B237" s="30">
        <f>'De la BASE'!B233</f>
        <v>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9</v>
      </c>
      <c r="F237" s="9">
        <f>IF('De la BASE'!F233&gt;0,'De la BASE'!F233,'De la BASE'!F233+0.001)</f>
        <v>88.571161</v>
      </c>
      <c r="G237" s="15">
        <v>21916</v>
      </c>
    </row>
    <row r="238" spans="1:7" ht="12.75">
      <c r="A238" s="30" t="str">
        <f>'De la BASE'!A234</f>
        <v>27</v>
      </c>
      <c r="B238" s="30">
        <f>'De la BASE'!B234</f>
        <v>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12.245</v>
      </c>
      <c r="F238" s="9">
        <f>IF('De la BASE'!F234&gt;0,'De la BASE'!F234,'De la BASE'!F234+0.001)</f>
        <v>73.00599999999999</v>
      </c>
      <c r="G238" s="15">
        <v>21947</v>
      </c>
    </row>
    <row r="239" spans="1:7" ht="12.75">
      <c r="A239" s="30" t="str">
        <f>'De la BASE'!A235</f>
        <v>27</v>
      </c>
      <c r="B239" s="30">
        <f>'De la BASE'!B235</f>
        <v>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11.218</v>
      </c>
      <c r="F239" s="9">
        <f>IF('De la BASE'!F235&gt;0,'De la BASE'!F235,'De la BASE'!F235+0.001)</f>
        <v>88.719</v>
      </c>
      <c r="G239" s="15">
        <v>21976</v>
      </c>
    </row>
    <row r="240" spans="1:7" ht="12.75">
      <c r="A240" s="30" t="str">
        <f>'De la BASE'!A236</f>
        <v>27</v>
      </c>
      <c r="B240" s="30">
        <f>'De la BASE'!B236</f>
        <v>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4.301</v>
      </c>
      <c r="F240" s="9">
        <f>IF('De la BASE'!F236&gt;0,'De la BASE'!F236,'De la BASE'!F236+0.001)</f>
        <v>49.37</v>
      </c>
      <c r="G240" s="15">
        <v>22007</v>
      </c>
    </row>
    <row r="241" spans="1:7" ht="12.75">
      <c r="A241" s="30" t="str">
        <f>'De la BASE'!A237</f>
        <v>27</v>
      </c>
      <c r="B241" s="30">
        <f>'De la BASE'!B237</f>
        <v>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9.235</v>
      </c>
      <c r="F241" s="9">
        <f>IF('De la BASE'!F237&gt;0,'De la BASE'!F237,'De la BASE'!F237+0.001)</f>
        <v>65.031</v>
      </c>
      <c r="G241" s="15">
        <v>22037</v>
      </c>
    </row>
    <row r="242" spans="1:7" ht="12.75">
      <c r="A242" s="30" t="str">
        <f>'De la BASE'!A238</f>
        <v>27</v>
      </c>
      <c r="B242" s="30">
        <f>'De la BASE'!B238</f>
        <v>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2.589</v>
      </c>
      <c r="F242" s="9">
        <f>IF('De la BASE'!F238&gt;0,'De la BASE'!F238,'De la BASE'!F238+0.001)</f>
        <v>16.587</v>
      </c>
      <c r="G242" s="15">
        <v>22068</v>
      </c>
    </row>
    <row r="243" spans="1:7" ht="12.75">
      <c r="A243" s="30" t="str">
        <f>'De la BASE'!A239</f>
        <v>27</v>
      </c>
      <c r="B243" s="30">
        <f>'De la BASE'!B239</f>
        <v>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1.952</v>
      </c>
      <c r="F243" s="9">
        <f>IF('De la BASE'!F239&gt;0,'De la BASE'!F239,'De la BASE'!F239+0.001)</f>
        <v>8.034</v>
      </c>
      <c r="G243" s="15">
        <v>22098</v>
      </c>
    </row>
    <row r="244" spans="1:7" ht="12.75">
      <c r="A244" s="30" t="str">
        <f>'De la BASE'!A240</f>
        <v>27</v>
      </c>
      <c r="B244" s="30">
        <f>'De la BASE'!B240</f>
        <v>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1.574</v>
      </c>
      <c r="F244" s="9">
        <f>IF('De la BASE'!F240&gt;0,'De la BASE'!F240,'De la BASE'!F240+0.001)</f>
        <v>7.3</v>
      </c>
      <c r="G244" s="15">
        <v>22129</v>
      </c>
    </row>
    <row r="245" spans="1:7" ht="12.75">
      <c r="A245" s="30" t="str">
        <f>'De la BASE'!A241</f>
        <v>27</v>
      </c>
      <c r="B245" s="30">
        <f>'De la BASE'!B241</f>
        <v>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1.908</v>
      </c>
      <c r="F245" s="9">
        <f>IF('De la BASE'!F241&gt;0,'De la BASE'!F241,'De la BASE'!F241+0.001)</f>
        <v>10.796999999999999</v>
      </c>
      <c r="G245" s="15">
        <v>22160</v>
      </c>
    </row>
    <row r="246" spans="1:7" ht="12.75">
      <c r="A246" s="30" t="str">
        <f>'De la BASE'!A242</f>
        <v>27</v>
      </c>
      <c r="B246" s="30">
        <f>'De la BASE'!B242</f>
        <v>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20.883</v>
      </c>
      <c r="F246" s="9">
        <f>IF('De la BASE'!F242&gt;0,'De la BASE'!F242,'De la BASE'!F242+0.001)</f>
        <v>106.124</v>
      </c>
      <c r="G246" s="15">
        <v>22190</v>
      </c>
    </row>
    <row r="247" spans="1:7" ht="12.75">
      <c r="A247" s="30" t="str">
        <f>'De la BASE'!A243</f>
        <v>27</v>
      </c>
      <c r="B247" s="30">
        <f>'De la BASE'!B243</f>
        <v>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17.058</v>
      </c>
      <c r="F247" s="9">
        <f>IF('De la BASE'!F243&gt;0,'De la BASE'!F243,'De la BASE'!F243+0.001)</f>
        <v>173.99099999999999</v>
      </c>
      <c r="G247" s="15">
        <v>22221</v>
      </c>
    </row>
    <row r="248" spans="1:7" ht="12.75">
      <c r="A248" s="30" t="str">
        <f>'De la BASE'!A244</f>
        <v>27</v>
      </c>
      <c r="B248" s="30">
        <f>'De la BASE'!B244</f>
        <v>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7.281</v>
      </c>
      <c r="F248" s="9">
        <f>IF('De la BASE'!F244&gt;0,'De la BASE'!F244,'De la BASE'!F244+0.001)</f>
        <v>82.22</v>
      </c>
      <c r="G248" s="15">
        <v>22251</v>
      </c>
    </row>
    <row r="249" spans="1:7" ht="12.75">
      <c r="A249" s="30" t="str">
        <f>'De la BASE'!A245</f>
        <v>27</v>
      </c>
      <c r="B249" s="30">
        <f>'De la BASE'!B245</f>
        <v>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6.761</v>
      </c>
      <c r="F249" s="9">
        <f>IF('De la BASE'!F245&gt;0,'De la BASE'!F245,'De la BASE'!F245+0.001)</f>
        <v>43.687000000000005</v>
      </c>
      <c r="G249" s="15">
        <v>22282</v>
      </c>
    </row>
    <row r="250" spans="1:7" ht="12.75">
      <c r="A250" s="30" t="str">
        <f>'De la BASE'!A246</f>
        <v>27</v>
      </c>
      <c r="B250" s="30">
        <f>'De la BASE'!B246</f>
        <v>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7.409</v>
      </c>
      <c r="F250" s="9">
        <f>IF('De la BASE'!F246&gt;0,'De la BASE'!F246,'De la BASE'!F246+0.001)</f>
        <v>65.15899999999999</v>
      </c>
      <c r="G250" s="15">
        <v>22313</v>
      </c>
    </row>
    <row r="251" spans="1:7" ht="12.75">
      <c r="A251" s="30" t="str">
        <f>'De la BASE'!A247</f>
        <v>27</v>
      </c>
      <c r="B251" s="30">
        <f>'De la BASE'!B247</f>
        <v>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3.547</v>
      </c>
      <c r="F251" s="9">
        <f>IF('De la BASE'!F247&gt;0,'De la BASE'!F247,'De la BASE'!F247+0.001)</f>
        <v>47.68299999999999</v>
      </c>
      <c r="G251" s="15">
        <v>22341</v>
      </c>
    </row>
    <row r="252" spans="1:7" ht="12.75">
      <c r="A252" s="30" t="str">
        <f>'De la BASE'!A248</f>
        <v>27</v>
      </c>
      <c r="B252" s="30">
        <f>'De la BASE'!B248</f>
        <v>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6.153</v>
      </c>
      <c r="F252" s="9">
        <f>IF('De la BASE'!F248&gt;0,'De la BASE'!F248,'De la BASE'!F248+0.001)</f>
        <v>51.22724399999999</v>
      </c>
      <c r="G252" s="15">
        <v>22372</v>
      </c>
    </row>
    <row r="253" spans="1:7" ht="12.75">
      <c r="A253" s="30" t="str">
        <f>'De la BASE'!A249</f>
        <v>27</v>
      </c>
      <c r="B253" s="30">
        <f>'De la BASE'!B249</f>
        <v>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4.166</v>
      </c>
      <c r="F253" s="9">
        <f>IF('De la BASE'!F249&gt;0,'De la BASE'!F249,'De la BASE'!F249+0.001)</f>
        <v>33.704</v>
      </c>
      <c r="G253" s="15">
        <v>22402</v>
      </c>
    </row>
    <row r="254" spans="1:7" ht="12.75">
      <c r="A254" s="30" t="str">
        <f>'De la BASE'!A250</f>
        <v>27</v>
      </c>
      <c r="B254" s="30">
        <f>'De la BASE'!B250</f>
        <v>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3.236</v>
      </c>
      <c r="F254" s="9">
        <f>IF('De la BASE'!F250&gt;0,'De la BASE'!F250,'De la BASE'!F250+0.001)</f>
        <v>24.551679999999998</v>
      </c>
      <c r="G254" s="15">
        <v>22433</v>
      </c>
    </row>
    <row r="255" spans="1:7" ht="12.75">
      <c r="A255" s="30" t="str">
        <f>'De la BASE'!A251</f>
        <v>27</v>
      </c>
      <c r="B255" s="30">
        <f>'De la BASE'!B251</f>
        <v>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1.887</v>
      </c>
      <c r="F255" s="9">
        <f>IF('De la BASE'!F251&gt;0,'De la BASE'!F251,'De la BASE'!F251+0.001)</f>
        <v>15.287947</v>
      </c>
      <c r="G255" s="15">
        <v>22463</v>
      </c>
    </row>
    <row r="256" spans="1:7" ht="12.75">
      <c r="A256" s="30" t="str">
        <f>'De la BASE'!A252</f>
        <v>27</v>
      </c>
      <c r="B256" s="30">
        <f>'De la BASE'!B252</f>
        <v>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1.4</v>
      </c>
      <c r="F256" s="9">
        <f>IF('De la BASE'!F252&gt;0,'De la BASE'!F252,'De la BASE'!F252+0.001)</f>
        <v>9.777000000000001</v>
      </c>
      <c r="G256" s="15">
        <v>22494</v>
      </c>
    </row>
    <row r="257" spans="1:7" ht="12.75">
      <c r="A257" s="30" t="str">
        <f>'De la BASE'!A253</f>
        <v>27</v>
      </c>
      <c r="B257" s="30">
        <f>'De la BASE'!B253</f>
        <v>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3.087</v>
      </c>
      <c r="F257" s="9">
        <f>IF('De la BASE'!F253&gt;0,'De la BASE'!F253,'De la BASE'!F253+0.001)</f>
        <v>16.318694</v>
      </c>
      <c r="G257" s="15">
        <v>22525</v>
      </c>
    </row>
    <row r="258" spans="1:7" ht="12.75">
      <c r="A258" s="30" t="str">
        <f>'De la BASE'!A254</f>
        <v>27</v>
      </c>
      <c r="B258" s="30">
        <f>'De la BASE'!B254</f>
        <v>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6.701</v>
      </c>
      <c r="F258" s="9">
        <f>IF('De la BASE'!F254&gt;0,'De la BASE'!F254,'De la BASE'!F254+0.001)</f>
        <v>48.356</v>
      </c>
      <c r="G258" s="15">
        <v>22555</v>
      </c>
    </row>
    <row r="259" spans="1:7" ht="12.75">
      <c r="A259" s="30" t="str">
        <f>'De la BASE'!A255</f>
        <v>27</v>
      </c>
      <c r="B259" s="30">
        <f>'De la BASE'!B255</f>
        <v>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16.752</v>
      </c>
      <c r="F259" s="9">
        <f>IF('De la BASE'!F255&gt;0,'De la BASE'!F255,'De la BASE'!F255+0.001)</f>
        <v>108.139458</v>
      </c>
      <c r="G259" s="15">
        <v>22586</v>
      </c>
    </row>
    <row r="260" spans="1:7" ht="12.75">
      <c r="A260" s="30" t="str">
        <f>'De la BASE'!A256</f>
        <v>27</v>
      </c>
      <c r="B260" s="30">
        <f>'De la BASE'!B256</f>
        <v>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18.092</v>
      </c>
      <c r="F260" s="9">
        <f>IF('De la BASE'!F256&gt;0,'De la BASE'!F256,'De la BASE'!F256+0.001)</f>
        <v>98.470645</v>
      </c>
      <c r="G260" s="15">
        <v>22616</v>
      </c>
    </row>
    <row r="261" spans="1:7" ht="12.75">
      <c r="A261" s="30" t="str">
        <f>'De la BASE'!A257</f>
        <v>27</v>
      </c>
      <c r="B261" s="30">
        <f>'De la BASE'!B257</f>
        <v>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9.635</v>
      </c>
      <c r="F261" s="9">
        <f>IF('De la BASE'!F257&gt;0,'De la BASE'!F257,'De la BASE'!F257+0.001)</f>
        <v>75.173599</v>
      </c>
      <c r="G261" s="15">
        <v>22647</v>
      </c>
    </row>
    <row r="262" spans="1:7" ht="12.75">
      <c r="A262" s="30" t="str">
        <f>'De la BASE'!A258</f>
        <v>27</v>
      </c>
      <c r="B262" s="30">
        <f>'De la BASE'!B258</f>
        <v>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4.01</v>
      </c>
      <c r="F262" s="9">
        <f>IF('De la BASE'!F258&gt;0,'De la BASE'!F258,'De la BASE'!F258+0.001)</f>
        <v>30.23</v>
      </c>
      <c r="G262" s="15">
        <v>22678</v>
      </c>
    </row>
    <row r="263" spans="1:7" ht="12.75">
      <c r="A263" s="30" t="str">
        <f>'De la BASE'!A259</f>
        <v>27</v>
      </c>
      <c r="B263" s="30">
        <f>'De la BASE'!B259</f>
        <v>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16.451</v>
      </c>
      <c r="F263" s="9">
        <f>IF('De la BASE'!F259&gt;0,'De la BASE'!F259,'De la BASE'!F259+0.001)</f>
        <v>99.88200000000002</v>
      </c>
      <c r="G263" s="15">
        <v>22706</v>
      </c>
    </row>
    <row r="264" spans="1:7" ht="12.75">
      <c r="A264" s="30" t="str">
        <f>'De la BASE'!A260</f>
        <v>27</v>
      </c>
      <c r="B264" s="30">
        <f>'De la BASE'!B260</f>
        <v>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3.628</v>
      </c>
      <c r="F264" s="9">
        <f>IF('De la BASE'!F260&gt;0,'De la BASE'!F260,'De la BASE'!F260+0.001)</f>
        <v>54.7</v>
      </c>
      <c r="G264" s="15">
        <v>22737</v>
      </c>
    </row>
    <row r="265" spans="1:7" ht="12.75">
      <c r="A265" s="30" t="str">
        <f>'De la BASE'!A261</f>
        <v>27</v>
      </c>
      <c r="B265" s="30">
        <f>'De la BASE'!B261</f>
        <v>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2.711</v>
      </c>
      <c r="F265" s="9">
        <f>IF('De la BASE'!F261&gt;0,'De la BASE'!F261,'De la BASE'!F261+0.001)</f>
        <v>28.08686</v>
      </c>
      <c r="G265" s="15">
        <v>22767</v>
      </c>
    </row>
    <row r="266" spans="1:7" ht="12.75">
      <c r="A266" s="30" t="str">
        <f>'De la BASE'!A262</f>
        <v>27</v>
      </c>
      <c r="B266" s="30">
        <f>'De la BASE'!B262</f>
        <v>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2.147</v>
      </c>
      <c r="F266" s="9">
        <f>IF('De la BASE'!F262&gt;0,'De la BASE'!F262,'De la BASE'!F262+0.001)</f>
        <v>14.474046</v>
      </c>
      <c r="G266" s="15">
        <v>22798</v>
      </c>
    </row>
    <row r="267" spans="1:7" ht="12.75">
      <c r="A267" s="30" t="str">
        <f>'De la BASE'!A263</f>
        <v>27</v>
      </c>
      <c r="B267" s="30">
        <f>'De la BASE'!B263</f>
        <v>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1.701</v>
      </c>
      <c r="F267" s="9">
        <f>IF('De la BASE'!F263&gt;0,'De la BASE'!F263,'De la BASE'!F263+0.001)</f>
        <v>10.735999999999999</v>
      </c>
      <c r="G267" s="15">
        <v>22828</v>
      </c>
    </row>
    <row r="268" spans="1:7" ht="12.75">
      <c r="A268" s="30" t="str">
        <f>'De la BASE'!A264</f>
        <v>27</v>
      </c>
      <c r="B268" s="30">
        <f>'De la BASE'!B264</f>
        <v>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1.365</v>
      </c>
      <c r="F268" s="9">
        <f>IF('De la BASE'!F264&gt;0,'De la BASE'!F264,'De la BASE'!F264+0.001)</f>
        <v>8.805</v>
      </c>
      <c r="G268" s="15">
        <v>22859</v>
      </c>
    </row>
    <row r="269" spans="1:7" ht="12.75">
      <c r="A269" s="30" t="str">
        <f>'De la BASE'!A265</f>
        <v>27</v>
      </c>
      <c r="B269" s="30">
        <f>'De la BASE'!B265</f>
        <v>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1.138</v>
      </c>
      <c r="F269" s="9">
        <f>IF('De la BASE'!F265&gt;0,'De la BASE'!F265,'De la BASE'!F265+0.001)</f>
        <v>7.93</v>
      </c>
      <c r="G269" s="15">
        <v>22890</v>
      </c>
    </row>
    <row r="270" spans="1:7" ht="12.75">
      <c r="A270" s="30" t="str">
        <f>'De la BASE'!A266</f>
        <v>27</v>
      </c>
      <c r="B270" s="30">
        <f>'De la BASE'!B266</f>
        <v>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1.141</v>
      </c>
      <c r="F270" s="9">
        <f>IF('De la BASE'!F266&gt;0,'De la BASE'!F266,'De la BASE'!F266+0.001)</f>
        <v>7.635478999999999</v>
      </c>
      <c r="G270" s="15">
        <v>22920</v>
      </c>
    </row>
    <row r="271" spans="1:7" ht="12.75">
      <c r="A271" s="30" t="str">
        <f>'De la BASE'!A267</f>
        <v>27</v>
      </c>
      <c r="B271" s="30">
        <f>'De la BASE'!B267</f>
        <v>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2.62</v>
      </c>
      <c r="F271" s="9">
        <f>IF('De la BASE'!F267&gt;0,'De la BASE'!F267,'De la BASE'!F267+0.001)</f>
        <v>19.576</v>
      </c>
      <c r="G271" s="15">
        <v>22951</v>
      </c>
    </row>
    <row r="272" spans="1:7" ht="12.75">
      <c r="A272" s="30" t="str">
        <f>'De la BASE'!A268</f>
        <v>27</v>
      </c>
      <c r="B272" s="30">
        <f>'De la BASE'!B268</f>
        <v>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1.693</v>
      </c>
      <c r="F272" s="9">
        <f>IF('De la BASE'!F268&gt;0,'De la BASE'!F268,'De la BASE'!F268+0.001)</f>
        <v>50.519</v>
      </c>
      <c r="G272" s="15">
        <v>22981</v>
      </c>
    </row>
    <row r="273" spans="1:7" ht="12.75">
      <c r="A273" s="30" t="str">
        <f>'De la BASE'!A269</f>
        <v>27</v>
      </c>
      <c r="B273" s="30">
        <f>'De la BASE'!B269</f>
        <v>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9.111</v>
      </c>
      <c r="F273" s="9">
        <f>IF('De la BASE'!F269&gt;0,'De la BASE'!F269,'De la BASE'!F269+0.001)</f>
        <v>78.935</v>
      </c>
      <c r="G273" s="15">
        <v>23012</v>
      </c>
    </row>
    <row r="274" spans="1:7" ht="12.75">
      <c r="A274" s="30" t="str">
        <f>'De la BASE'!A270</f>
        <v>27</v>
      </c>
      <c r="B274" s="30">
        <f>'De la BASE'!B270</f>
        <v>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3.862</v>
      </c>
      <c r="F274" s="9">
        <f>IF('De la BASE'!F270&gt;0,'De la BASE'!F270,'De la BASE'!F270+0.001)</f>
        <v>20.776</v>
      </c>
      <c r="G274" s="15">
        <v>23043</v>
      </c>
    </row>
    <row r="275" spans="1:7" ht="12.75">
      <c r="A275" s="30" t="str">
        <f>'De la BASE'!A271</f>
        <v>27</v>
      </c>
      <c r="B275" s="30">
        <f>'De la BASE'!B271</f>
        <v>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12.427</v>
      </c>
      <c r="F275" s="9">
        <f>IF('De la BASE'!F271&gt;0,'De la BASE'!F271,'De la BASE'!F271+0.001)</f>
        <v>112.173498</v>
      </c>
      <c r="G275" s="15">
        <v>23071</v>
      </c>
    </row>
    <row r="276" spans="1:7" ht="12.75">
      <c r="A276" s="30" t="str">
        <f>'De la BASE'!A272</f>
        <v>27</v>
      </c>
      <c r="B276" s="30">
        <f>'De la BASE'!B272</f>
        <v>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10.691</v>
      </c>
      <c r="F276" s="9">
        <f>IF('De la BASE'!F272&gt;0,'De la BASE'!F272,'De la BASE'!F272+0.001)</f>
        <v>97.055</v>
      </c>
      <c r="G276" s="15">
        <v>23102</v>
      </c>
    </row>
    <row r="277" spans="1:7" ht="12.75">
      <c r="A277" s="30" t="str">
        <f>'De la BASE'!A273</f>
        <v>27</v>
      </c>
      <c r="B277" s="30">
        <f>'De la BASE'!B273</f>
        <v>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3.125</v>
      </c>
      <c r="F277" s="9">
        <f>IF('De la BASE'!F273&gt;0,'De la BASE'!F273,'De la BASE'!F273+0.001)</f>
        <v>42.33066800000001</v>
      </c>
      <c r="G277" s="15">
        <v>23132</v>
      </c>
    </row>
    <row r="278" spans="1:7" ht="12.75">
      <c r="A278" s="30" t="str">
        <f>'De la BASE'!A274</f>
        <v>27</v>
      </c>
      <c r="B278" s="30">
        <f>'De la BASE'!B274</f>
        <v>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3.427</v>
      </c>
      <c r="F278" s="9">
        <f>IF('De la BASE'!F274&gt;0,'De la BASE'!F274,'De la BASE'!F274+0.001)</f>
        <v>31.03509</v>
      </c>
      <c r="G278" s="15">
        <v>23163</v>
      </c>
    </row>
    <row r="279" spans="1:7" ht="12.75">
      <c r="A279" s="30" t="str">
        <f>'De la BASE'!A275</f>
        <v>27</v>
      </c>
      <c r="B279" s="30">
        <f>'De la BASE'!B275</f>
        <v>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1.607</v>
      </c>
      <c r="F279" s="9">
        <f>IF('De la BASE'!F275&gt;0,'De la BASE'!F275,'De la BASE'!F275+0.001)</f>
        <v>12.121000000000002</v>
      </c>
      <c r="G279" s="15">
        <v>23193</v>
      </c>
    </row>
    <row r="280" spans="1:7" ht="12.75">
      <c r="A280" s="30" t="str">
        <f>'De la BASE'!A276</f>
        <v>27</v>
      </c>
      <c r="B280" s="30">
        <f>'De la BASE'!B276</f>
        <v>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1.268</v>
      </c>
      <c r="F280" s="9">
        <f>IF('De la BASE'!F276&gt;0,'De la BASE'!F276,'De la BASE'!F276+0.001)</f>
        <v>10.043314</v>
      </c>
      <c r="G280" s="15">
        <v>23224</v>
      </c>
    </row>
    <row r="281" spans="1:7" ht="12.75">
      <c r="A281" s="30" t="str">
        <f>'De la BASE'!A277</f>
        <v>27</v>
      </c>
      <c r="B281" s="30">
        <f>'De la BASE'!B277</f>
        <v>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1.699</v>
      </c>
      <c r="F281" s="9">
        <f>IF('De la BASE'!F277&gt;0,'De la BASE'!F277,'De la BASE'!F277+0.001)</f>
        <v>21.171</v>
      </c>
      <c r="G281" s="15">
        <v>23255</v>
      </c>
    </row>
    <row r="282" spans="1:7" ht="12.75">
      <c r="A282" s="30" t="str">
        <f>'De la BASE'!A278</f>
        <v>27</v>
      </c>
      <c r="B282" s="30">
        <f>'De la BASE'!B278</f>
        <v>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1.693</v>
      </c>
      <c r="F282" s="9">
        <f>IF('De la BASE'!F278&gt;0,'De la BASE'!F278,'De la BASE'!F278+0.001)</f>
        <v>14.031149000000001</v>
      </c>
      <c r="G282" s="15">
        <v>23285</v>
      </c>
    </row>
    <row r="283" spans="1:7" ht="12.75">
      <c r="A283" s="30" t="str">
        <f>'De la BASE'!A279</f>
        <v>27</v>
      </c>
      <c r="B283" s="30">
        <f>'De la BASE'!B279</f>
        <v>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19.027</v>
      </c>
      <c r="F283" s="9">
        <f>IF('De la BASE'!F279&gt;0,'De la BASE'!F279,'De la BASE'!F279+0.001)</f>
        <v>117.303</v>
      </c>
      <c r="G283" s="15">
        <v>23316</v>
      </c>
    </row>
    <row r="284" spans="1:7" ht="12.75">
      <c r="A284" s="30" t="str">
        <f>'De la BASE'!A280</f>
        <v>27</v>
      </c>
      <c r="B284" s="30">
        <f>'De la BASE'!B280</f>
        <v>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2.266</v>
      </c>
      <c r="F284" s="9">
        <f>IF('De la BASE'!F280&gt;0,'De la BASE'!F280,'De la BASE'!F280+0.001)</f>
        <v>37.13</v>
      </c>
      <c r="G284" s="15">
        <v>23346</v>
      </c>
    </row>
    <row r="285" spans="1:7" ht="12.75">
      <c r="A285" s="30" t="str">
        <f>'De la BASE'!A281</f>
        <v>27</v>
      </c>
      <c r="B285" s="30">
        <f>'De la BASE'!B281</f>
        <v>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3.269</v>
      </c>
      <c r="F285" s="9">
        <f>IF('De la BASE'!F281&gt;0,'De la BASE'!F281,'De la BASE'!F281+0.001)</f>
        <v>30.725706000000006</v>
      </c>
      <c r="G285" s="15">
        <v>23377</v>
      </c>
    </row>
    <row r="286" spans="1:7" ht="12.75">
      <c r="A286" s="30" t="str">
        <f>'De la BASE'!A282</f>
        <v>27</v>
      </c>
      <c r="B286" s="30">
        <f>'De la BASE'!B282</f>
        <v>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14.014</v>
      </c>
      <c r="F286" s="9">
        <f>IF('De la BASE'!F282&gt;0,'De la BASE'!F282,'De la BASE'!F282+0.001)</f>
        <v>70.13300000000001</v>
      </c>
      <c r="G286" s="15">
        <v>23408</v>
      </c>
    </row>
    <row r="287" spans="1:7" ht="12.75">
      <c r="A287" s="30" t="str">
        <f>'De la BASE'!A283</f>
        <v>27</v>
      </c>
      <c r="B287" s="30">
        <f>'De la BASE'!B283</f>
        <v>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14.883</v>
      </c>
      <c r="F287" s="9">
        <f>IF('De la BASE'!F283&gt;0,'De la BASE'!F283,'De la BASE'!F283+0.001)</f>
        <v>98.974</v>
      </c>
      <c r="G287" s="15">
        <v>23437</v>
      </c>
    </row>
    <row r="288" spans="1:7" ht="12.75">
      <c r="A288" s="30" t="str">
        <f>'De la BASE'!A284</f>
        <v>27</v>
      </c>
      <c r="B288" s="30">
        <f>'De la BASE'!B284</f>
        <v>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5.417</v>
      </c>
      <c r="F288" s="9">
        <f>IF('De la BASE'!F284&gt;0,'De la BASE'!F284,'De la BASE'!F284+0.001)</f>
        <v>59.242</v>
      </c>
      <c r="G288" s="15">
        <v>23468</v>
      </c>
    </row>
    <row r="289" spans="1:7" ht="12.75">
      <c r="A289" s="30" t="str">
        <f>'De la BASE'!A285</f>
        <v>27</v>
      </c>
      <c r="B289" s="30">
        <f>'De la BASE'!B285</f>
        <v>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4.07</v>
      </c>
      <c r="F289" s="9">
        <f>IF('De la BASE'!F285&gt;0,'De la BASE'!F285,'De la BASE'!F285+0.001)</f>
        <v>29.929000000000002</v>
      </c>
      <c r="G289" s="15">
        <v>23498</v>
      </c>
    </row>
    <row r="290" spans="1:7" ht="12.75">
      <c r="A290" s="30" t="str">
        <f>'De la BASE'!A286</f>
        <v>27</v>
      </c>
      <c r="B290" s="30">
        <f>'De la BASE'!B286</f>
        <v>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4.314</v>
      </c>
      <c r="F290" s="9">
        <f>IF('De la BASE'!F286&gt;0,'De la BASE'!F286,'De la BASE'!F286+0.001)</f>
        <v>38.502334000000005</v>
      </c>
      <c r="G290" s="15">
        <v>23529</v>
      </c>
    </row>
    <row r="291" spans="1:7" ht="12.75">
      <c r="A291" s="30" t="str">
        <f>'De la BASE'!A287</f>
        <v>27</v>
      </c>
      <c r="B291" s="30">
        <f>'De la BASE'!B287</f>
        <v>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1.913</v>
      </c>
      <c r="F291" s="9">
        <f>IF('De la BASE'!F287&gt;0,'De la BASE'!F287,'De la BASE'!F287+0.001)</f>
        <v>12.197</v>
      </c>
      <c r="G291" s="15">
        <v>23559</v>
      </c>
    </row>
    <row r="292" spans="1:7" ht="12.75">
      <c r="A292" s="30" t="str">
        <f>'De la BASE'!A288</f>
        <v>27</v>
      </c>
      <c r="B292" s="30">
        <f>'De la BASE'!B288</f>
        <v>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1.582</v>
      </c>
      <c r="F292" s="9">
        <f>IF('De la BASE'!F288&gt;0,'De la BASE'!F288,'De la BASE'!F288+0.001)</f>
        <v>10.020999999999999</v>
      </c>
      <c r="G292" s="15">
        <v>23590</v>
      </c>
    </row>
    <row r="293" spans="1:7" ht="12.75">
      <c r="A293" s="30" t="str">
        <f>'De la BASE'!A289</f>
        <v>27</v>
      </c>
      <c r="B293" s="30">
        <f>'De la BASE'!B289</f>
        <v>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1.665</v>
      </c>
      <c r="F293" s="9">
        <f>IF('De la BASE'!F289&gt;0,'De la BASE'!F289,'De la BASE'!F289+0.001)</f>
        <v>10.89</v>
      </c>
      <c r="G293" s="15">
        <v>23621</v>
      </c>
    </row>
    <row r="294" spans="1:7" ht="12.75">
      <c r="A294" s="30" t="str">
        <f>'De la BASE'!A290</f>
        <v>27</v>
      </c>
      <c r="B294" s="30">
        <f>'De la BASE'!B290</f>
        <v>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2.043</v>
      </c>
      <c r="F294" s="9">
        <f>IF('De la BASE'!F290&gt;0,'De la BASE'!F290,'De la BASE'!F290+0.001)</f>
        <v>20.921999999999997</v>
      </c>
      <c r="G294" s="15">
        <v>23651</v>
      </c>
    </row>
    <row r="295" spans="1:7" ht="12.75">
      <c r="A295" s="30" t="str">
        <f>'De la BASE'!A291</f>
        <v>27</v>
      </c>
      <c r="B295" s="30">
        <f>'De la BASE'!B291</f>
        <v>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1.47</v>
      </c>
      <c r="F295" s="9">
        <f>IF('De la BASE'!F291&gt;0,'De la BASE'!F291,'De la BASE'!F291+0.001)</f>
        <v>13.385164000000001</v>
      </c>
      <c r="G295" s="15">
        <v>23682</v>
      </c>
    </row>
    <row r="296" spans="1:7" ht="12.75">
      <c r="A296" s="30" t="str">
        <f>'De la BASE'!A292</f>
        <v>27</v>
      </c>
      <c r="B296" s="30">
        <f>'De la BASE'!B292</f>
        <v>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1.228</v>
      </c>
      <c r="F296" s="9">
        <f>IF('De la BASE'!F292&gt;0,'De la BASE'!F292,'De la BASE'!F292+0.001)</f>
        <v>19.503999999999998</v>
      </c>
      <c r="G296" s="15">
        <v>23712</v>
      </c>
    </row>
    <row r="297" spans="1:7" ht="12.75">
      <c r="A297" s="30" t="str">
        <f>'De la BASE'!A293</f>
        <v>27</v>
      </c>
      <c r="B297" s="30">
        <f>'De la BASE'!B293</f>
        <v>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3.458</v>
      </c>
      <c r="F297" s="9">
        <f>IF('De la BASE'!F293&gt;0,'De la BASE'!F293,'De la BASE'!F293+0.001)</f>
        <v>39.436</v>
      </c>
      <c r="G297" s="15">
        <v>23743</v>
      </c>
    </row>
    <row r="298" spans="1:7" ht="12.75">
      <c r="A298" s="30" t="str">
        <f>'De la BASE'!A294</f>
        <v>27</v>
      </c>
      <c r="B298" s="30">
        <f>'De la BASE'!B294</f>
        <v>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1.795</v>
      </c>
      <c r="F298" s="9">
        <f>IF('De la BASE'!F294&gt;0,'De la BASE'!F294,'De la BASE'!F294+0.001)</f>
        <v>28.747999999999998</v>
      </c>
      <c r="G298" s="15">
        <v>23774</v>
      </c>
    </row>
    <row r="299" spans="1:7" ht="12.75">
      <c r="A299" s="30" t="str">
        <f>'De la BASE'!A295</f>
        <v>27</v>
      </c>
      <c r="B299" s="30">
        <f>'De la BASE'!B295</f>
        <v>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9.201</v>
      </c>
      <c r="F299" s="9">
        <f>IF('De la BASE'!F295&gt;0,'De la BASE'!F295,'De la BASE'!F295+0.001)</f>
        <v>82.93900000000001</v>
      </c>
      <c r="G299" s="15">
        <v>23802</v>
      </c>
    </row>
    <row r="300" spans="1:7" ht="12.75">
      <c r="A300" s="30" t="str">
        <f>'De la BASE'!A296</f>
        <v>27</v>
      </c>
      <c r="B300" s="30">
        <f>'De la BASE'!B296</f>
        <v>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3.146</v>
      </c>
      <c r="F300" s="9">
        <f>IF('De la BASE'!F296&gt;0,'De la BASE'!F296,'De la BASE'!F296+0.001)</f>
        <v>54.068</v>
      </c>
      <c r="G300" s="15">
        <v>23833</v>
      </c>
    </row>
    <row r="301" spans="1:7" ht="12.75">
      <c r="A301" s="30" t="str">
        <f>'De la BASE'!A297</f>
        <v>27</v>
      </c>
      <c r="B301" s="30">
        <f>'De la BASE'!B297</f>
        <v>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1.431</v>
      </c>
      <c r="F301" s="9">
        <f>IF('De la BASE'!F297&gt;0,'De la BASE'!F297,'De la BASE'!F297+0.001)</f>
        <v>26.547798000000004</v>
      </c>
      <c r="G301" s="15">
        <v>23863</v>
      </c>
    </row>
    <row r="302" spans="1:7" ht="12.75">
      <c r="A302" s="30" t="str">
        <f>'De la BASE'!A298</f>
        <v>27</v>
      </c>
      <c r="B302" s="30">
        <f>'De la BASE'!B298</f>
        <v>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1.022</v>
      </c>
      <c r="F302" s="9">
        <f>IF('De la BASE'!F298&gt;0,'De la BASE'!F298,'De la BASE'!F298+0.001)</f>
        <v>11.334000000000001</v>
      </c>
      <c r="G302" s="15">
        <v>23894</v>
      </c>
    </row>
    <row r="303" spans="1:7" ht="12.75">
      <c r="A303" s="30" t="str">
        <f>'De la BASE'!A299</f>
        <v>27</v>
      </c>
      <c r="B303" s="30">
        <f>'De la BASE'!B299</f>
        <v>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0.793</v>
      </c>
      <c r="F303" s="9">
        <f>IF('De la BASE'!F299&gt;0,'De la BASE'!F299,'De la BASE'!F299+0.001)</f>
        <v>7.492538000000001</v>
      </c>
      <c r="G303" s="15">
        <v>23924</v>
      </c>
    </row>
    <row r="304" spans="1:7" ht="12.75">
      <c r="A304" s="30" t="str">
        <f>'De la BASE'!A300</f>
        <v>27</v>
      </c>
      <c r="B304" s="30">
        <f>'De la BASE'!B300</f>
        <v>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0.632</v>
      </c>
      <c r="F304" s="9">
        <f>IF('De la BASE'!F300&gt;0,'De la BASE'!F300,'De la BASE'!F300+0.001)</f>
        <v>6.797486999999999</v>
      </c>
      <c r="G304" s="15">
        <v>23955</v>
      </c>
    </row>
    <row r="305" spans="1:7" ht="12.75">
      <c r="A305" s="30" t="str">
        <f>'De la BASE'!A301</f>
        <v>27</v>
      </c>
      <c r="B305" s="30">
        <f>'De la BASE'!B301</f>
        <v>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2.233</v>
      </c>
      <c r="F305" s="9">
        <f>IF('De la BASE'!F301&gt;0,'De la BASE'!F301,'De la BASE'!F301+0.001)</f>
        <v>15.18</v>
      </c>
      <c r="G305" s="15">
        <v>23986</v>
      </c>
    </row>
    <row r="306" spans="1:7" ht="12.75">
      <c r="A306" s="30" t="str">
        <f>'De la BASE'!A302</f>
        <v>27</v>
      </c>
      <c r="B306" s="30">
        <f>'De la BASE'!B302</f>
        <v>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2.18</v>
      </c>
      <c r="F306" s="9">
        <f>IF('De la BASE'!F302&gt;0,'De la BASE'!F302,'De la BASE'!F302+0.001)</f>
        <v>22.017</v>
      </c>
      <c r="G306" s="15">
        <v>24016</v>
      </c>
    </row>
    <row r="307" spans="1:7" ht="12.75">
      <c r="A307" s="30" t="str">
        <f>'De la BASE'!A303</f>
        <v>27</v>
      </c>
      <c r="B307" s="30">
        <f>'De la BASE'!B303</f>
        <v>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5.854</v>
      </c>
      <c r="F307" s="9">
        <f>IF('De la BASE'!F303&gt;0,'De la BASE'!F303,'De la BASE'!F303+0.001)</f>
        <v>59.759829</v>
      </c>
      <c r="G307" s="15">
        <v>24047</v>
      </c>
    </row>
    <row r="308" spans="1:7" ht="12.75">
      <c r="A308" s="30" t="str">
        <f>'De la BASE'!A304</f>
        <v>27</v>
      </c>
      <c r="B308" s="30">
        <f>'De la BASE'!B304</f>
        <v>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5.5</v>
      </c>
      <c r="F308" s="9">
        <f>IF('De la BASE'!F304&gt;0,'De la BASE'!F304,'De la BASE'!F304+0.001)</f>
        <v>58.678999999999995</v>
      </c>
      <c r="G308" s="15">
        <v>24077</v>
      </c>
    </row>
    <row r="309" spans="1:7" ht="12.75">
      <c r="A309" s="30" t="str">
        <f>'De la BASE'!A305</f>
        <v>27</v>
      </c>
      <c r="B309" s="30">
        <f>'De la BASE'!B305</f>
        <v>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9.776</v>
      </c>
      <c r="F309" s="9">
        <f>IF('De la BASE'!F305&gt;0,'De la BASE'!F305,'De la BASE'!F305+0.001)</f>
        <v>65.120991</v>
      </c>
      <c r="G309" s="15">
        <v>24108</v>
      </c>
    </row>
    <row r="310" spans="1:7" ht="12.75">
      <c r="A310" s="30" t="str">
        <f>'De la BASE'!A306</f>
        <v>27</v>
      </c>
      <c r="B310" s="30">
        <f>'De la BASE'!B306</f>
        <v>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22.856</v>
      </c>
      <c r="F310" s="9">
        <f>IF('De la BASE'!F306&gt;0,'De la BASE'!F306,'De la BASE'!F306+0.001)</f>
        <v>145.966165</v>
      </c>
      <c r="G310" s="15">
        <v>24139</v>
      </c>
    </row>
    <row r="311" spans="1:7" ht="12.75">
      <c r="A311" s="30" t="str">
        <f>'De la BASE'!A307</f>
        <v>27</v>
      </c>
      <c r="B311" s="30">
        <f>'De la BASE'!B307</f>
        <v>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4.002</v>
      </c>
      <c r="F311" s="9">
        <f>IF('De la BASE'!F307&gt;0,'De la BASE'!F307,'De la BASE'!F307+0.001)</f>
        <v>45.547000000000004</v>
      </c>
      <c r="G311" s="15">
        <v>24167</v>
      </c>
    </row>
    <row r="312" spans="1:7" ht="12.75">
      <c r="A312" s="30" t="str">
        <f>'De la BASE'!A308</f>
        <v>27</v>
      </c>
      <c r="B312" s="30">
        <f>'De la BASE'!B308</f>
        <v>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6.73</v>
      </c>
      <c r="F312" s="9">
        <f>IF('De la BASE'!F308&gt;0,'De la BASE'!F308,'De la BASE'!F308+0.001)</f>
        <v>66.775</v>
      </c>
      <c r="G312" s="15">
        <v>24198</v>
      </c>
    </row>
    <row r="313" spans="1:7" ht="12.75">
      <c r="A313" s="30" t="str">
        <f>'De la BASE'!A309</f>
        <v>27</v>
      </c>
      <c r="B313" s="30">
        <f>'De la BASE'!B309</f>
        <v>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2.878</v>
      </c>
      <c r="F313" s="9">
        <f>IF('De la BASE'!F309&gt;0,'De la BASE'!F309,'De la BASE'!F309+0.001)</f>
        <v>22.745</v>
      </c>
      <c r="G313" s="15">
        <v>24228</v>
      </c>
    </row>
    <row r="314" spans="1:7" ht="12.75">
      <c r="A314" s="30" t="str">
        <f>'De la BASE'!A310</f>
        <v>27</v>
      </c>
      <c r="B314" s="30">
        <f>'De la BASE'!B310</f>
        <v>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2.749</v>
      </c>
      <c r="F314" s="9">
        <f>IF('De la BASE'!F310&gt;0,'De la BASE'!F310,'De la BASE'!F310+0.001)</f>
        <v>28.207912999999998</v>
      </c>
      <c r="G314" s="15">
        <v>24259</v>
      </c>
    </row>
    <row r="315" spans="1:7" ht="12.75">
      <c r="A315" s="30" t="str">
        <f>'De la BASE'!A311</f>
        <v>27</v>
      </c>
      <c r="B315" s="30">
        <f>'De la BASE'!B311</f>
        <v>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1.839</v>
      </c>
      <c r="F315" s="9">
        <f>IF('De la BASE'!F311&gt;0,'De la BASE'!F311,'De la BASE'!F311+0.001)</f>
        <v>9.47</v>
      </c>
      <c r="G315" s="15">
        <v>24289</v>
      </c>
    </row>
    <row r="316" spans="1:7" ht="12.75">
      <c r="A316" s="30" t="str">
        <f>'De la BASE'!A312</f>
        <v>27</v>
      </c>
      <c r="B316" s="30">
        <f>'De la BASE'!B312</f>
        <v>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1.46</v>
      </c>
      <c r="F316" s="9">
        <f>IF('De la BASE'!F312&gt;0,'De la BASE'!F312,'De la BASE'!F312+0.001)</f>
        <v>7.486999999999999</v>
      </c>
      <c r="G316" s="15">
        <v>24320</v>
      </c>
    </row>
    <row r="317" spans="1:7" ht="12.75">
      <c r="A317" s="30" t="str">
        <f>'De la BASE'!A313</f>
        <v>27</v>
      </c>
      <c r="B317" s="30">
        <f>'De la BASE'!B313</f>
        <v>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1.199</v>
      </c>
      <c r="F317" s="9">
        <f>IF('De la BASE'!F313&gt;0,'De la BASE'!F313,'De la BASE'!F313+0.001)</f>
        <v>6.195657000000001</v>
      </c>
      <c r="G317" s="15">
        <v>24351</v>
      </c>
    </row>
    <row r="318" spans="1:7" ht="12.75">
      <c r="A318" s="30" t="str">
        <f>'De la BASE'!A314</f>
        <v>27</v>
      </c>
      <c r="B318" s="30">
        <f>'De la BASE'!B314</f>
        <v>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10.719</v>
      </c>
      <c r="F318" s="9">
        <f>IF('De la BASE'!F314&gt;0,'De la BASE'!F314,'De la BASE'!F314+0.001)</f>
        <v>59.91100000000001</v>
      </c>
      <c r="G318" s="15">
        <v>24381</v>
      </c>
    </row>
    <row r="319" spans="1:7" ht="12.75">
      <c r="A319" s="30" t="str">
        <f>'De la BASE'!A315</f>
        <v>27</v>
      </c>
      <c r="B319" s="30">
        <f>'De la BASE'!B315</f>
        <v>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5.059</v>
      </c>
      <c r="F319" s="9">
        <f>IF('De la BASE'!F315&gt;0,'De la BASE'!F315,'De la BASE'!F315+0.001)</f>
        <v>52.980939000000006</v>
      </c>
      <c r="G319" s="15">
        <v>24412</v>
      </c>
    </row>
    <row r="320" spans="1:7" ht="12.75">
      <c r="A320" s="30" t="str">
        <f>'De la BASE'!A316</f>
        <v>27</v>
      </c>
      <c r="B320" s="30">
        <f>'De la BASE'!B316</f>
        <v>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1.742</v>
      </c>
      <c r="F320" s="9">
        <f>IF('De la BASE'!F316&gt;0,'De la BASE'!F316,'De la BASE'!F316+0.001)</f>
        <v>43.949075</v>
      </c>
      <c r="G320" s="15">
        <v>24442</v>
      </c>
    </row>
    <row r="321" spans="1:7" ht="12.75">
      <c r="A321" s="30" t="str">
        <f>'De la BASE'!A317</f>
        <v>27</v>
      </c>
      <c r="B321" s="30">
        <f>'De la BASE'!B317</f>
        <v>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2.822</v>
      </c>
      <c r="F321" s="9">
        <f>IF('De la BASE'!F317&gt;0,'De la BASE'!F317,'De la BASE'!F317+0.001)</f>
        <v>30.136736999999997</v>
      </c>
      <c r="G321" s="15">
        <v>24473</v>
      </c>
    </row>
    <row r="322" spans="1:7" ht="12.75">
      <c r="A322" s="30" t="str">
        <f>'De la BASE'!A318</f>
        <v>27</v>
      </c>
      <c r="B322" s="30">
        <f>'De la BASE'!B318</f>
        <v>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4.565</v>
      </c>
      <c r="F322" s="9">
        <f>IF('De la BASE'!F318&gt;0,'De la BASE'!F318,'De la BASE'!F318+0.001)</f>
        <v>34.074</v>
      </c>
      <c r="G322" s="15">
        <v>24504</v>
      </c>
    </row>
    <row r="323" spans="1:7" ht="12.75">
      <c r="A323" s="30" t="str">
        <f>'De la BASE'!A319</f>
        <v>27</v>
      </c>
      <c r="B323" s="30">
        <f>'De la BASE'!B319</f>
        <v>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3.697</v>
      </c>
      <c r="F323" s="9">
        <f>IF('De la BASE'!F319&gt;0,'De la BASE'!F319,'De la BASE'!F319+0.001)</f>
        <v>53.623000000000005</v>
      </c>
      <c r="G323" s="15">
        <v>24532</v>
      </c>
    </row>
    <row r="324" spans="1:7" ht="12.75">
      <c r="A324" s="30" t="str">
        <f>'De la BASE'!A320</f>
        <v>27</v>
      </c>
      <c r="B324" s="30">
        <f>'De la BASE'!B320</f>
        <v>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1.536</v>
      </c>
      <c r="F324" s="9">
        <f>IF('De la BASE'!F320&gt;0,'De la BASE'!F320,'De la BASE'!F320+0.001)</f>
        <v>23.334094000000004</v>
      </c>
      <c r="G324" s="15">
        <v>24563</v>
      </c>
    </row>
    <row r="325" spans="1:7" ht="12.75">
      <c r="A325" s="30" t="str">
        <f>'De la BASE'!A321</f>
        <v>27</v>
      </c>
      <c r="B325" s="30">
        <f>'De la BASE'!B321</f>
        <v>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7.782</v>
      </c>
      <c r="F325" s="9">
        <f>IF('De la BASE'!F321&gt;0,'De la BASE'!F321,'De la BASE'!F321+0.001)</f>
        <v>57.650999999999996</v>
      </c>
      <c r="G325" s="15">
        <v>24593</v>
      </c>
    </row>
    <row r="326" spans="1:7" ht="12.75">
      <c r="A326" s="30" t="str">
        <f>'De la BASE'!A322</f>
        <v>27</v>
      </c>
      <c r="B326" s="30">
        <f>'De la BASE'!B322</f>
        <v>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1.409</v>
      </c>
      <c r="F326" s="9">
        <f>IF('De la BASE'!F322&gt;0,'De la BASE'!F322,'De la BASE'!F322+0.001)</f>
        <v>14.055</v>
      </c>
      <c r="G326" s="15">
        <v>24624</v>
      </c>
    </row>
    <row r="327" spans="1:7" ht="12.75">
      <c r="A327" s="30" t="str">
        <f>'De la BASE'!A323</f>
        <v>27</v>
      </c>
      <c r="B327" s="30">
        <f>'De la BASE'!B323</f>
        <v>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1.085</v>
      </c>
      <c r="F327" s="9">
        <f>IF('De la BASE'!F323&gt;0,'De la BASE'!F323,'De la BASE'!F323+0.001)</f>
        <v>10.265</v>
      </c>
      <c r="G327" s="15">
        <v>24654</v>
      </c>
    </row>
    <row r="328" spans="1:7" ht="12.75">
      <c r="A328" s="30" t="str">
        <f>'De la BASE'!A324</f>
        <v>27</v>
      </c>
      <c r="B328" s="30">
        <f>'De la BASE'!B324</f>
        <v>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0.881</v>
      </c>
      <c r="F328" s="9">
        <f>IF('De la BASE'!F324&gt;0,'De la BASE'!F324,'De la BASE'!F324+0.001)</f>
        <v>7.111</v>
      </c>
      <c r="G328" s="15">
        <v>24685</v>
      </c>
    </row>
    <row r="329" spans="1:7" ht="12.75">
      <c r="A329" s="30" t="str">
        <f>'De la BASE'!A325</f>
        <v>27</v>
      </c>
      <c r="B329" s="30">
        <f>'De la BASE'!B325</f>
        <v>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0.771</v>
      </c>
      <c r="F329" s="9">
        <f>IF('De la BASE'!F325&gt;0,'De la BASE'!F325,'De la BASE'!F325+0.001)</f>
        <v>6.196585</v>
      </c>
      <c r="G329" s="15">
        <v>24716</v>
      </c>
    </row>
    <row r="330" spans="1:7" ht="12.75">
      <c r="A330" s="30" t="str">
        <f>'De la BASE'!A326</f>
        <v>27</v>
      </c>
      <c r="B330" s="30">
        <f>'De la BASE'!B326</f>
        <v>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0.678</v>
      </c>
      <c r="F330" s="9">
        <f>IF('De la BASE'!F326&gt;0,'De la BASE'!F326,'De la BASE'!F326+0.001)</f>
        <v>6.348</v>
      </c>
      <c r="G330" s="15">
        <v>24746</v>
      </c>
    </row>
    <row r="331" spans="1:7" ht="12.75">
      <c r="A331" s="30" t="str">
        <f>'De la BASE'!A327</f>
        <v>27</v>
      </c>
      <c r="B331" s="30">
        <f>'De la BASE'!B327</f>
        <v>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4.085</v>
      </c>
      <c r="F331" s="9">
        <f>IF('De la BASE'!F327&gt;0,'De la BASE'!F327,'De la BASE'!F327+0.001)</f>
        <v>25.69</v>
      </c>
      <c r="G331" s="15">
        <v>24777</v>
      </c>
    </row>
    <row r="332" spans="1:7" ht="12.75">
      <c r="A332" s="30" t="str">
        <f>'De la BASE'!A328</f>
        <v>27</v>
      </c>
      <c r="B332" s="30">
        <f>'De la BASE'!B328</f>
        <v>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3.393</v>
      </c>
      <c r="F332" s="9">
        <f>IF('De la BASE'!F328&gt;0,'De la BASE'!F328,'De la BASE'!F328+0.001)</f>
        <v>34.598</v>
      </c>
      <c r="G332" s="15">
        <v>24807</v>
      </c>
    </row>
    <row r="333" spans="1:7" ht="12.75">
      <c r="A333" s="30" t="str">
        <f>'De la BASE'!A329</f>
        <v>27</v>
      </c>
      <c r="B333" s="30">
        <f>'De la BASE'!B329</f>
        <v>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2.003</v>
      </c>
      <c r="F333" s="9">
        <f>IF('De la BASE'!F329&gt;0,'De la BASE'!F329,'De la BASE'!F329+0.001)</f>
        <v>39.31100000000001</v>
      </c>
      <c r="G333" s="15">
        <v>24838</v>
      </c>
    </row>
    <row r="334" spans="1:7" ht="12.75">
      <c r="A334" s="30" t="str">
        <f>'De la BASE'!A330</f>
        <v>27</v>
      </c>
      <c r="B334" s="30">
        <f>'De la BASE'!B330</f>
        <v>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10.555</v>
      </c>
      <c r="F334" s="9">
        <f>IF('De la BASE'!F330&gt;0,'De la BASE'!F330,'De la BASE'!F330+0.001)</f>
        <v>56.349</v>
      </c>
      <c r="G334" s="15">
        <v>24869</v>
      </c>
    </row>
    <row r="335" spans="1:7" ht="12.75">
      <c r="A335" s="30" t="str">
        <f>'De la BASE'!A331</f>
        <v>27</v>
      </c>
      <c r="B335" s="30">
        <f>'De la BASE'!B331</f>
        <v>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2.755</v>
      </c>
      <c r="F335" s="9">
        <f>IF('De la BASE'!F331&gt;0,'De la BASE'!F331,'De la BASE'!F331+0.001)</f>
        <v>35.718999999999994</v>
      </c>
      <c r="G335" s="15">
        <v>24898</v>
      </c>
    </row>
    <row r="336" spans="1:7" ht="12.75">
      <c r="A336" s="30" t="str">
        <f>'De la BASE'!A332</f>
        <v>27</v>
      </c>
      <c r="B336" s="30">
        <f>'De la BASE'!B332</f>
        <v>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13.109</v>
      </c>
      <c r="F336" s="9">
        <f>IF('De la BASE'!F332&gt;0,'De la BASE'!F332,'De la BASE'!F332+0.001)</f>
        <v>84.21399999999998</v>
      </c>
      <c r="G336" s="15">
        <v>24929</v>
      </c>
    </row>
    <row r="337" spans="1:7" ht="12.75">
      <c r="A337" s="30" t="str">
        <f>'De la BASE'!A333</f>
        <v>27</v>
      </c>
      <c r="B337" s="30">
        <f>'De la BASE'!B333</f>
        <v>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4.753</v>
      </c>
      <c r="F337" s="9">
        <f>IF('De la BASE'!F333&gt;0,'De la BASE'!F333,'De la BASE'!F333+0.001)</f>
        <v>46.492999999999995</v>
      </c>
      <c r="G337" s="15">
        <v>24959</v>
      </c>
    </row>
    <row r="338" spans="1:7" ht="12.75">
      <c r="A338" s="30" t="str">
        <f>'De la BASE'!A334</f>
        <v>27</v>
      </c>
      <c r="B338" s="30">
        <f>'De la BASE'!B334</f>
        <v>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1.786</v>
      </c>
      <c r="F338" s="9">
        <f>IF('De la BASE'!F334&gt;0,'De la BASE'!F334,'De la BASE'!F334+0.001)</f>
        <v>23.805</v>
      </c>
      <c r="G338" s="15">
        <v>24990</v>
      </c>
    </row>
    <row r="339" spans="1:7" ht="12.75">
      <c r="A339" s="30" t="str">
        <f>'De la BASE'!A335</f>
        <v>27</v>
      </c>
      <c r="B339" s="30">
        <f>'De la BASE'!B335</f>
        <v>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1.393</v>
      </c>
      <c r="F339" s="9">
        <f>IF('De la BASE'!F335&gt;0,'De la BASE'!F335,'De la BASE'!F335+0.001)</f>
        <v>27.775</v>
      </c>
      <c r="G339" s="15">
        <v>25020</v>
      </c>
    </row>
    <row r="340" spans="1:7" ht="12.75">
      <c r="A340" s="30" t="str">
        <f>'De la BASE'!A336</f>
        <v>27</v>
      </c>
      <c r="B340" s="30">
        <f>'De la BASE'!B336</f>
        <v>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1.141</v>
      </c>
      <c r="F340" s="9">
        <f>IF('De la BASE'!F336&gt;0,'De la BASE'!F336,'De la BASE'!F336+0.001)</f>
        <v>30.449</v>
      </c>
      <c r="G340" s="15">
        <v>25051</v>
      </c>
    </row>
    <row r="341" spans="1:7" ht="12.75">
      <c r="A341" s="30" t="str">
        <f>'De la BASE'!A337</f>
        <v>27</v>
      </c>
      <c r="B341" s="30">
        <f>'De la BASE'!B337</f>
        <v>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1.013</v>
      </c>
      <c r="F341" s="9">
        <f>IF('De la BASE'!F337&gt;0,'De la BASE'!F337,'De la BASE'!F337+0.001)</f>
        <v>29.438672</v>
      </c>
      <c r="G341" s="15">
        <v>25082</v>
      </c>
    </row>
    <row r="342" spans="1:7" ht="12.75">
      <c r="A342" s="30" t="str">
        <f>'De la BASE'!A338</f>
        <v>27</v>
      </c>
      <c r="B342" s="30">
        <f>'De la BASE'!B338</f>
        <v>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3.746</v>
      </c>
      <c r="F342" s="9">
        <f>IF('De la BASE'!F338&gt;0,'De la BASE'!F338,'De la BASE'!F338+0.001)</f>
        <v>15.374</v>
      </c>
      <c r="G342" s="15">
        <v>25112</v>
      </c>
    </row>
    <row r="343" spans="1:7" ht="12.75">
      <c r="A343" s="30" t="str">
        <f>'De la BASE'!A339</f>
        <v>27</v>
      </c>
      <c r="B343" s="30">
        <f>'De la BASE'!B339</f>
        <v>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5.006</v>
      </c>
      <c r="F343" s="9">
        <f>IF('De la BASE'!F339&gt;0,'De la BASE'!F339,'De la BASE'!F339+0.001)</f>
        <v>27.627571999999997</v>
      </c>
      <c r="G343" s="15">
        <v>25143</v>
      </c>
    </row>
    <row r="344" spans="1:7" ht="12.75">
      <c r="A344" s="30" t="str">
        <f>'De la BASE'!A340</f>
        <v>27</v>
      </c>
      <c r="B344" s="30">
        <f>'De la BASE'!B340</f>
        <v>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3.524</v>
      </c>
      <c r="F344" s="9">
        <f>IF('De la BASE'!F340&gt;0,'De la BASE'!F340,'De la BASE'!F340+0.001)</f>
        <v>20.391000000000002</v>
      </c>
      <c r="G344" s="15">
        <v>25173</v>
      </c>
    </row>
    <row r="345" spans="1:7" ht="12.75">
      <c r="A345" s="30" t="str">
        <f>'De la BASE'!A341</f>
        <v>27</v>
      </c>
      <c r="B345" s="30">
        <f>'De la BASE'!B341</f>
        <v>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8.854</v>
      </c>
      <c r="F345" s="9">
        <f>IF('De la BASE'!F341&gt;0,'De la BASE'!F341,'De la BASE'!F341+0.001)</f>
        <v>39.532</v>
      </c>
      <c r="G345" s="15">
        <v>25204</v>
      </c>
    </row>
    <row r="346" spans="1:7" ht="12.75">
      <c r="A346" s="30" t="str">
        <f>'De la BASE'!A342</f>
        <v>27</v>
      </c>
      <c r="B346" s="30">
        <f>'De la BASE'!B342</f>
        <v>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5.79</v>
      </c>
      <c r="F346" s="9">
        <f>IF('De la BASE'!F342&gt;0,'De la BASE'!F342,'De la BASE'!F342+0.001)</f>
        <v>29.742304999999995</v>
      </c>
      <c r="G346" s="15">
        <v>25235</v>
      </c>
    </row>
    <row r="347" spans="1:7" ht="12.75">
      <c r="A347" s="30" t="str">
        <f>'De la BASE'!A343</f>
        <v>27</v>
      </c>
      <c r="B347" s="30">
        <f>'De la BASE'!B343</f>
        <v>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16.899</v>
      </c>
      <c r="F347" s="9">
        <f>IF('De la BASE'!F343&gt;0,'De la BASE'!F343,'De la BASE'!F343+0.001)</f>
        <v>72.584</v>
      </c>
      <c r="G347" s="15">
        <v>25263</v>
      </c>
    </row>
    <row r="348" spans="1:7" ht="12.75">
      <c r="A348" s="30" t="str">
        <f>'De la BASE'!A344</f>
        <v>27</v>
      </c>
      <c r="B348" s="30">
        <f>'De la BASE'!B344</f>
        <v>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4.359</v>
      </c>
      <c r="F348" s="9">
        <f>IF('De la BASE'!F344&gt;0,'De la BASE'!F344,'De la BASE'!F344+0.001)</f>
        <v>41.734812</v>
      </c>
      <c r="G348" s="15">
        <v>25294</v>
      </c>
    </row>
    <row r="349" spans="1:7" ht="12.75">
      <c r="A349" s="30" t="str">
        <f>'De la BASE'!A345</f>
        <v>27</v>
      </c>
      <c r="B349" s="30">
        <f>'De la BASE'!B345</f>
        <v>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10.114</v>
      </c>
      <c r="F349" s="9">
        <f>IF('De la BASE'!F345&gt;0,'De la BASE'!F345,'De la BASE'!F345+0.001)</f>
        <v>50.362</v>
      </c>
      <c r="G349" s="15">
        <v>25324</v>
      </c>
    </row>
    <row r="350" spans="1:7" ht="12.75">
      <c r="A350" s="30" t="str">
        <f>'De la BASE'!A346</f>
        <v>27</v>
      </c>
      <c r="B350" s="30">
        <f>'De la BASE'!B346</f>
        <v>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3.736</v>
      </c>
      <c r="F350" s="9">
        <f>IF('De la BASE'!F346&gt;0,'De la BASE'!F346,'De la BASE'!F346+0.001)</f>
        <v>27.568</v>
      </c>
      <c r="G350" s="15">
        <v>25355</v>
      </c>
    </row>
    <row r="351" spans="1:7" ht="12.75">
      <c r="A351" s="30" t="str">
        <f>'De la BASE'!A347</f>
        <v>27</v>
      </c>
      <c r="B351" s="30">
        <f>'De la BASE'!B347</f>
        <v>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1.912</v>
      </c>
      <c r="F351" s="9">
        <f>IF('De la BASE'!F347&gt;0,'De la BASE'!F347,'De la BASE'!F347+0.001)</f>
        <v>25.699</v>
      </c>
      <c r="G351" s="15">
        <v>25385</v>
      </c>
    </row>
    <row r="352" spans="1:7" ht="12.75">
      <c r="A352" s="30" t="str">
        <f>'De la BASE'!A348</f>
        <v>27</v>
      </c>
      <c r="B352" s="30">
        <f>'De la BASE'!B348</f>
        <v>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1.49</v>
      </c>
      <c r="F352" s="9">
        <f>IF('De la BASE'!F348&gt;0,'De la BASE'!F348,'De la BASE'!F348+0.001)</f>
        <v>28.611499000000002</v>
      </c>
      <c r="G352" s="15">
        <v>25416</v>
      </c>
    </row>
    <row r="353" spans="1:7" ht="12.75">
      <c r="A353" s="30" t="str">
        <f>'De la BASE'!A349</f>
        <v>27</v>
      </c>
      <c r="B353" s="30">
        <f>'De la BASE'!B349</f>
        <v>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3.498</v>
      </c>
      <c r="F353" s="9">
        <f>IF('De la BASE'!F349&gt;0,'De la BASE'!F349,'De la BASE'!F349+0.001)</f>
        <v>25.382457000000002</v>
      </c>
      <c r="G353" s="15">
        <v>25447</v>
      </c>
    </row>
    <row r="354" spans="1:7" ht="12.75">
      <c r="A354" s="30" t="str">
        <f>'De la BASE'!A350</f>
        <v>27</v>
      </c>
      <c r="B354" s="30">
        <f>'De la BASE'!B350</f>
        <v>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1.402</v>
      </c>
      <c r="F354" s="9">
        <f>IF('De la BASE'!F350&gt;0,'De la BASE'!F350,'De la BASE'!F350+0.001)</f>
        <v>11.229745999999999</v>
      </c>
      <c r="G354" s="15">
        <v>25477</v>
      </c>
    </row>
    <row r="355" spans="1:7" ht="12.75">
      <c r="A355" s="30" t="str">
        <f>'De la BASE'!A351</f>
        <v>27</v>
      </c>
      <c r="B355" s="30">
        <f>'De la BASE'!B351</f>
        <v>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3.436</v>
      </c>
      <c r="F355" s="9">
        <f>IF('De la BASE'!F351&gt;0,'De la BASE'!F351,'De la BASE'!F351+0.001)</f>
        <v>21.130076</v>
      </c>
      <c r="G355" s="15">
        <v>25508</v>
      </c>
    </row>
    <row r="356" spans="1:7" ht="12.75">
      <c r="A356" s="30" t="str">
        <f>'De la BASE'!A352</f>
        <v>27</v>
      </c>
      <c r="B356" s="30">
        <f>'De la BASE'!B352</f>
        <v>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2.714</v>
      </c>
      <c r="F356" s="9">
        <f>IF('De la BASE'!F352&gt;0,'De la BASE'!F352,'De la BASE'!F352+0.001)</f>
        <v>39.632076</v>
      </c>
      <c r="G356" s="15">
        <v>25538</v>
      </c>
    </row>
    <row r="357" spans="1:7" ht="12.75">
      <c r="A357" s="30" t="str">
        <f>'De la BASE'!A353</f>
        <v>27</v>
      </c>
      <c r="B357" s="30">
        <f>'De la BASE'!B353</f>
        <v>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24.174</v>
      </c>
      <c r="F357" s="9">
        <f>IF('De la BASE'!F353&gt;0,'De la BASE'!F353,'De la BASE'!F353+0.001)</f>
        <v>105.63300000000001</v>
      </c>
      <c r="G357" s="15">
        <v>25569</v>
      </c>
    </row>
    <row r="358" spans="1:7" ht="12.75">
      <c r="A358" s="30" t="str">
        <f>'De la BASE'!A354</f>
        <v>27</v>
      </c>
      <c r="B358" s="30">
        <f>'De la BASE'!B354</f>
        <v>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4.719</v>
      </c>
      <c r="F358" s="9">
        <f>IF('De la BASE'!F354&gt;0,'De la BASE'!F354,'De la BASE'!F354+0.001)</f>
        <v>33.412090000000006</v>
      </c>
      <c r="G358" s="15">
        <v>25600</v>
      </c>
    </row>
    <row r="359" spans="1:7" ht="12.75">
      <c r="A359" s="30" t="str">
        <f>'De la BASE'!A355</f>
        <v>27</v>
      </c>
      <c r="B359" s="30">
        <f>'De la BASE'!B355</f>
        <v>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2.77</v>
      </c>
      <c r="F359" s="9">
        <f>IF('De la BASE'!F355&gt;0,'De la BASE'!F355,'De la BASE'!F355+0.001)</f>
        <v>34.064</v>
      </c>
      <c r="G359" s="15">
        <v>25628</v>
      </c>
    </row>
    <row r="360" spans="1:7" ht="12.75">
      <c r="A360" s="30" t="str">
        <f>'De la BASE'!A356</f>
        <v>27</v>
      </c>
      <c r="B360" s="30">
        <f>'De la BASE'!B356</f>
        <v>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2.921</v>
      </c>
      <c r="F360" s="9">
        <f>IF('De la BASE'!F356&gt;0,'De la BASE'!F356,'De la BASE'!F356+0.001)</f>
        <v>47.698</v>
      </c>
      <c r="G360" s="15">
        <v>25659</v>
      </c>
    </row>
    <row r="361" spans="1:7" ht="12.75">
      <c r="A361" s="30" t="str">
        <f>'De la BASE'!A357</f>
        <v>27</v>
      </c>
      <c r="B361" s="30">
        <f>'De la BASE'!B357</f>
        <v>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5.496</v>
      </c>
      <c r="F361" s="9">
        <f>IF('De la BASE'!F357&gt;0,'De la BASE'!F357,'De la BASE'!F357+0.001)</f>
        <v>80.38900000000001</v>
      </c>
      <c r="G361" s="15">
        <v>25689</v>
      </c>
    </row>
    <row r="362" spans="1:7" ht="12.75">
      <c r="A362" s="30" t="str">
        <f>'De la BASE'!A358</f>
        <v>27</v>
      </c>
      <c r="B362" s="30">
        <f>'De la BASE'!B358</f>
        <v>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2.075</v>
      </c>
      <c r="F362" s="9">
        <f>IF('De la BASE'!F358&gt;0,'De la BASE'!F358,'De la BASE'!F358+0.001)</f>
        <v>23.871247999999998</v>
      </c>
      <c r="G362" s="15">
        <v>25720</v>
      </c>
    </row>
    <row r="363" spans="1:7" ht="12.75">
      <c r="A363" s="30" t="str">
        <f>'De la BASE'!A359</f>
        <v>27</v>
      </c>
      <c r="B363" s="30">
        <f>'De la BASE'!B359</f>
        <v>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1.386</v>
      </c>
      <c r="F363" s="9">
        <f>IF('De la BASE'!F359&gt;0,'De la BASE'!F359,'De la BASE'!F359+0.001)</f>
        <v>12.174</v>
      </c>
      <c r="G363" s="15">
        <v>25750</v>
      </c>
    </row>
    <row r="364" spans="1:7" ht="12.75">
      <c r="A364" s="30" t="str">
        <f>'De la BASE'!A360</f>
        <v>27</v>
      </c>
      <c r="B364" s="30">
        <f>'De la BASE'!B360</f>
        <v>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1.152</v>
      </c>
      <c r="F364" s="9">
        <f>IF('De la BASE'!F360&gt;0,'De la BASE'!F360,'De la BASE'!F360+0.001)</f>
        <v>11.507</v>
      </c>
      <c r="G364" s="15">
        <v>25781</v>
      </c>
    </row>
    <row r="365" spans="1:7" ht="12.75">
      <c r="A365" s="30" t="str">
        <f>'De la BASE'!A361</f>
        <v>27</v>
      </c>
      <c r="B365" s="30">
        <f>'De la BASE'!B361</f>
        <v>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0.894</v>
      </c>
      <c r="F365" s="9">
        <f>IF('De la BASE'!F361&gt;0,'De la BASE'!F361,'De la BASE'!F361+0.001)</f>
        <v>10.593</v>
      </c>
      <c r="G365" s="15">
        <v>25812</v>
      </c>
    </row>
    <row r="366" spans="1:7" ht="12.75">
      <c r="A366" s="30" t="str">
        <f>'De la BASE'!A362</f>
        <v>27</v>
      </c>
      <c r="B366" s="30">
        <f>'De la BASE'!B362</f>
        <v>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0.711</v>
      </c>
      <c r="F366" s="9">
        <f>IF('De la BASE'!F362&gt;0,'De la BASE'!F362,'De la BASE'!F362+0.001)</f>
        <v>7.2954550000000005</v>
      </c>
      <c r="G366" s="15">
        <v>25842</v>
      </c>
    </row>
    <row r="367" spans="1:7" ht="12.75">
      <c r="A367" s="30" t="str">
        <f>'De la BASE'!A363</f>
        <v>27</v>
      </c>
      <c r="B367" s="30">
        <f>'De la BASE'!B363</f>
        <v>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4.362</v>
      </c>
      <c r="F367" s="9">
        <f>IF('De la BASE'!F363&gt;0,'De la BASE'!F363,'De la BASE'!F363+0.001)</f>
        <v>32.724</v>
      </c>
      <c r="G367" s="15">
        <v>25873</v>
      </c>
    </row>
    <row r="368" spans="1:7" ht="12.75">
      <c r="A368" s="30" t="str">
        <f>'De la BASE'!A364</f>
        <v>27</v>
      </c>
      <c r="B368" s="30">
        <f>'De la BASE'!B364</f>
        <v>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0.871</v>
      </c>
      <c r="F368" s="9">
        <f>IF('De la BASE'!F364&gt;0,'De la BASE'!F364,'De la BASE'!F364+0.001)</f>
        <v>15.759337000000002</v>
      </c>
      <c r="G368" s="15">
        <v>25903</v>
      </c>
    </row>
    <row r="369" spans="1:7" ht="12.75">
      <c r="A369" s="30" t="str">
        <f>'De la BASE'!A365</f>
        <v>27</v>
      </c>
      <c r="B369" s="30">
        <f>'De la BASE'!B365</f>
        <v>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2.126</v>
      </c>
      <c r="F369" s="9">
        <f>IF('De la BASE'!F365&gt;0,'De la BASE'!F365,'De la BASE'!F365+0.001)</f>
        <v>16.945</v>
      </c>
      <c r="G369" s="15">
        <v>25934</v>
      </c>
    </row>
    <row r="370" spans="1:7" ht="12.75">
      <c r="A370" s="30" t="str">
        <f>'De la BASE'!A366</f>
        <v>27</v>
      </c>
      <c r="B370" s="30">
        <f>'De la BASE'!B366</f>
        <v>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2.79</v>
      </c>
      <c r="F370" s="9">
        <f>IF('De la BASE'!F366&gt;0,'De la BASE'!F366,'De la BASE'!F366+0.001)</f>
        <v>25.161</v>
      </c>
      <c r="G370" s="15">
        <v>25965</v>
      </c>
    </row>
    <row r="371" spans="1:7" ht="12.75">
      <c r="A371" s="30" t="str">
        <f>'De la BASE'!A367</f>
        <v>27</v>
      </c>
      <c r="B371" s="30">
        <f>'De la BASE'!B367</f>
        <v>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5.084</v>
      </c>
      <c r="F371" s="9">
        <f>IF('De la BASE'!F367&gt;0,'De la BASE'!F367,'De la BASE'!F367+0.001)</f>
        <v>32.803</v>
      </c>
      <c r="G371" s="15">
        <v>25993</v>
      </c>
    </row>
    <row r="372" spans="1:7" ht="12.75">
      <c r="A372" s="30" t="str">
        <f>'De la BASE'!A368</f>
        <v>27</v>
      </c>
      <c r="B372" s="30">
        <f>'De la BASE'!B368</f>
        <v>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12.254</v>
      </c>
      <c r="F372" s="9">
        <f>IF('De la BASE'!F368&gt;0,'De la BASE'!F368,'De la BASE'!F368+0.001)</f>
        <v>91.91411300000001</v>
      </c>
      <c r="G372" s="15">
        <v>26024</v>
      </c>
    </row>
    <row r="373" spans="1:7" ht="12.75">
      <c r="A373" s="30" t="str">
        <f>'De la BASE'!A369</f>
        <v>27</v>
      </c>
      <c r="B373" s="30">
        <f>'De la BASE'!B369</f>
        <v>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13.452</v>
      </c>
      <c r="F373" s="9">
        <f>IF('De la BASE'!F369&gt;0,'De la BASE'!F369,'De la BASE'!F369+0.001)</f>
        <v>84.32519099999999</v>
      </c>
      <c r="G373" s="15">
        <v>26054</v>
      </c>
    </row>
    <row r="374" spans="1:7" ht="12.75">
      <c r="A374" s="30" t="str">
        <f>'De la BASE'!A370</f>
        <v>27</v>
      </c>
      <c r="B374" s="30">
        <f>'De la BASE'!B370</f>
        <v>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5.091</v>
      </c>
      <c r="F374" s="9">
        <f>IF('De la BASE'!F370&gt;0,'De la BASE'!F370,'De la BASE'!F370+0.001)</f>
        <v>41.764872999999994</v>
      </c>
      <c r="G374" s="15">
        <v>26085</v>
      </c>
    </row>
    <row r="375" spans="1:7" ht="12.75">
      <c r="A375" s="30" t="str">
        <f>'De la BASE'!A371</f>
        <v>27</v>
      </c>
      <c r="B375" s="30">
        <f>'De la BASE'!B371</f>
        <v>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3.735</v>
      </c>
      <c r="F375" s="9">
        <f>IF('De la BASE'!F371&gt;0,'De la BASE'!F371,'De la BASE'!F371+0.001)</f>
        <v>20.090039</v>
      </c>
      <c r="G375" s="15">
        <v>26115</v>
      </c>
    </row>
    <row r="376" spans="1:7" ht="12.75">
      <c r="A376" s="30" t="str">
        <f>'De la BASE'!A372</f>
        <v>27</v>
      </c>
      <c r="B376" s="30">
        <f>'De la BASE'!B372</f>
        <v>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1.686</v>
      </c>
      <c r="F376" s="9">
        <f>IF('De la BASE'!F372&gt;0,'De la BASE'!F372,'De la BASE'!F372+0.001)</f>
        <v>10.535</v>
      </c>
      <c r="G376" s="15">
        <v>26146</v>
      </c>
    </row>
    <row r="377" spans="1:7" ht="12.75">
      <c r="A377" s="30" t="str">
        <f>'De la BASE'!A373</f>
        <v>27</v>
      </c>
      <c r="B377" s="30">
        <f>'De la BASE'!B373</f>
        <v>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1.33</v>
      </c>
      <c r="F377" s="9">
        <f>IF('De la BASE'!F373&gt;0,'De la BASE'!F373,'De la BASE'!F373+0.001)</f>
        <v>8.474</v>
      </c>
      <c r="G377" s="15">
        <v>26177</v>
      </c>
    </row>
    <row r="378" spans="1:7" ht="12.75">
      <c r="A378" s="30" t="str">
        <f>'De la BASE'!A374</f>
        <v>27</v>
      </c>
      <c r="B378" s="30">
        <f>'De la BASE'!B374</f>
        <v>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1.23</v>
      </c>
      <c r="F378" s="9">
        <f>IF('De la BASE'!F374&gt;0,'De la BASE'!F374,'De la BASE'!F374+0.001)</f>
        <v>8.218</v>
      </c>
      <c r="G378" s="15">
        <v>26207</v>
      </c>
    </row>
    <row r="379" spans="1:7" ht="12.75">
      <c r="A379" s="30" t="str">
        <f>'De la BASE'!A375</f>
        <v>27</v>
      </c>
      <c r="B379" s="30">
        <f>'De la BASE'!B375</f>
        <v>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3.281</v>
      </c>
      <c r="F379" s="9">
        <f>IF('De la BASE'!F375&gt;0,'De la BASE'!F375,'De la BASE'!F375+0.001)</f>
        <v>17.084</v>
      </c>
      <c r="G379" s="15">
        <v>26238</v>
      </c>
    </row>
    <row r="380" spans="1:7" ht="12.75">
      <c r="A380" s="30" t="str">
        <f>'De la BASE'!A376</f>
        <v>27</v>
      </c>
      <c r="B380" s="30">
        <f>'De la BASE'!B376</f>
        <v>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1.996</v>
      </c>
      <c r="F380" s="9">
        <f>IF('De la BASE'!F376&gt;0,'De la BASE'!F376,'De la BASE'!F376+0.001)</f>
        <v>21.988999999999997</v>
      </c>
      <c r="G380" s="15">
        <v>26268</v>
      </c>
    </row>
    <row r="381" spans="1:7" ht="12.75">
      <c r="A381" s="30" t="str">
        <f>'De la BASE'!A377</f>
        <v>27</v>
      </c>
      <c r="B381" s="30">
        <f>'De la BASE'!B377</f>
        <v>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4.334</v>
      </c>
      <c r="F381" s="9">
        <f>IF('De la BASE'!F377&gt;0,'De la BASE'!F377,'De la BASE'!F377+0.001)</f>
        <v>27.054</v>
      </c>
      <c r="G381" s="15">
        <v>26299</v>
      </c>
    </row>
    <row r="382" spans="1:7" ht="12.75">
      <c r="A382" s="30" t="str">
        <f>'De la BASE'!A378</f>
        <v>27</v>
      </c>
      <c r="B382" s="30">
        <f>'De la BASE'!B378</f>
        <v>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12.322</v>
      </c>
      <c r="F382" s="9">
        <f>IF('De la BASE'!F378&gt;0,'De la BASE'!F378,'De la BASE'!F378+0.001)</f>
        <v>66.56953399999999</v>
      </c>
      <c r="G382" s="15">
        <v>26330</v>
      </c>
    </row>
    <row r="383" spans="1:7" ht="12.75">
      <c r="A383" s="30" t="str">
        <f>'De la BASE'!A379</f>
        <v>27</v>
      </c>
      <c r="B383" s="30">
        <f>'De la BASE'!B379</f>
        <v>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7.84</v>
      </c>
      <c r="F383" s="9">
        <f>IF('De la BASE'!F379&gt;0,'De la BASE'!F379,'De la BASE'!F379+0.001)</f>
        <v>62.998</v>
      </c>
      <c r="G383" s="15">
        <v>26359</v>
      </c>
    </row>
    <row r="384" spans="1:7" ht="12.75">
      <c r="A384" s="30" t="str">
        <f>'De la BASE'!A380</f>
        <v>27</v>
      </c>
      <c r="B384" s="30">
        <f>'De la BASE'!B380</f>
        <v>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4.162</v>
      </c>
      <c r="F384" s="9">
        <f>IF('De la BASE'!F380&gt;0,'De la BASE'!F380,'De la BASE'!F380+0.001)</f>
        <v>92.995</v>
      </c>
      <c r="G384" s="15">
        <v>26390</v>
      </c>
    </row>
    <row r="385" spans="1:7" ht="12.75">
      <c r="A385" s="30" t="str">
        <f>'De la BASE'!A381</f>
        <v>27</v>
      </c>
      <c r="B385" s="30">
        <f>'De la BASE'!B381</f>
        <v>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2.72</v>
      </c>
      <c r="F385" s="9">
        <f>IF('De la BASE'!F381&gt;0,'De la BASE'!F381,'De la BASE'!F381+0.001)</f>
        <v>102.753401</v>
      </c>
      <c r="G385" s="15">
        <v>26420</v>
      </c>
    </row>
    <row r="386" spans="1:7" ht="12.75">
      <c r="A386" s="30" t="str">
        <f>'De la BASE'!A382</f>
        <v>27</v>
      </c>
      <c r="B386" s="30">
        <f>'De la BASE'!B382</f>
        <v>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1.559</v>
      </c>
      <c r="F386" s="9">
        <f>IF('De la BASE'!F382&gt;0,'De la BASE'!F382,'De la BASE'!F382+0.001)</f>
        <v>59.58699999999999</v>
      </c>
      <c r="G386" s="15">
        <v>26451</v>
      </c>
    </row>
    <row r="387" spans="1:7" ht="12.75">
      <c r="A387" s="30" t="str">
        <f>'De la BASE'!A383</f>
        <v>27</v>
      </c>
      <c r="B387" s="30">
        <f>'De la BASE'!B383</f>
        <v>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1.273</v>
      </c>
      <c r="F387" s="9">
        <f>IF('De la BASE'!F383&gt;0,'De la BASE'!F383,'De la BASE'!F383+0.001)</f>
        <v>20.304327</v>
      </c>
      <c r="G387" s="15">
        <v>26481</v>
      </c>
    </row>
    <row r="388" spans="1:7" ht="12.75">
      <c r="A388" s="30" t="str">
        <f>'De la BASE'!A384</f>
        <v>27</v>
      </c>
      <c r="B388" s="30">
        <f>'De la BASE'!B384</f>
        <v>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1.003</v>
      </c>
      <c r="F388" s="9">
        <f>IF('De la BASE'!F384&gt;0,'De la BASE'!F384,'De la BASE'!F384+0.001)</f>
        <v>13.348063000000002</v>
      </c>
      <c r="G388" s="15">
        <v>26512</v>
      </c>
    </row>
    <row r="389" spans="1:7" ht="12.75">
      <c r="A389" s="30" t="str">
        <f>'De la BASE'!A385</f>
        <v>27</v>
      </c>
      <c r="B389" s="30">
        <f>'De la BASE'!B385</f>
        <v>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1.339</v>
      </c>
      <c r="F389" s="9">
        <f>IF('De la BASE'!F385&gt;0,'De la BASE'!F385,'De la BASE'!F385+0.001)</f>
        <v>15.38814</v>
      </c>
      <c r="G389" s="15">
        <v>26543</v>
      </c>
    </row>
    <row r="390" spans="1:7" ht="12.75">
      <c r="A390" s="30" t="str">
        <f>'De la BASE'!A386</f>
        <v>27</v>
      </c>
      <c r="B390" s="30">
        <f>'De la BASE'!B386</f>
        <v>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4.209</v>
      </c>
      <c r="F390" s="9">
        <f>IF('De la BASE'!F386&gt;0,'De la BASE'!F386,'De la BASE'!F386+0.001)</f>
        <v>26.192</v>
      </c>
      <c r="G390" s="15">
        <v>26573</v>
      </c>
    </row>
    <row r="391" spans="1:7" ht="12.75">
      <c r="A391" s="30" t="str">
        <f>'De la BASE'!A387</f>
        <v>27</v>
      </c>
      <c r="B391" s="30">
        <f>'De la BASE'!B387</f>
        <v>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1.569</v>
      </c>
      <c r="F391" s="9">
        <f>IF('De la BASE'!F387&gt;0,'De la BASE'!F387,'De la BASE'!F387+0.001)</f>
        <v>18.030649</v>
      </c>
      <c r="G391" s="15">
        <v>26604</v>
      </c>
    </row>
    <row r="392" spans="1:7" ht="12.75">
      <c r="A392" s="30" t="str">
        <f>'De la BASE'!A388</f>
        <v>27</v>
      </c>
      <c r="B392" s="30">
        <f>'De la BASE'!B388</f>
        <v>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7.204</v>
      </c>
      <c r="F392" s="9">
        <f>IF('De la BASE'!F388&gt;0,'De la BASE'!F388,'De la BASE'!F388+0.001)</f>
        <v>42.779</v>
      </c>
      <c r="G392" s="15">
        <v>26634</v>
      </c>
    </row>
    <row r="393" spans="1:7" ht="12.75">
      <c r="A393" s="30" t="str">
        <f>'De la BASE'!A389</f>
        <v>27</v>
      </c>
      <c r="B393" s="30">
        <f>'De la BASE'!B389</f>
        <v>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9.068</v>
      </c>
      <c r="F393" s="9">
        <f>IF('De la BASE'!F389&gt;0,'De la BASE'!F389,'De la BASE'!F389+0.001)</f>
        <v>43.421</v>
      </c>
      <c r="G393" s="15">
        <v>26665</v>
      </c>
    </row>
    <row r="394" spans="1:7" ht="12.75">
      <c r="A394" s="30" t="str">
        <f>'De la BASE'!A390</f>
        <v>27</v>
      </c>
      <c r="B394" s="30">
        <f>'De la BASE'!B390</f>
        <v>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2.823</v>
      </c>
      <c r="F394" s="9">
        <f>IF('De la BASE'!F390&gt;0,'De la BASE'!F390,'De la BASE'!F390+0.001)</f>
        <v>38.991083999999994</v>
      </c>
      <c r="G394" s="15">
        <v>26696</v>
      </c>
    </row>
    <row r="395" spans="1:7" ht="12.75">
      <c r="A395" s="30" t="str">
        <f>'De la BASE'!A391</f>
        <v>27</v>
      </c>
      <c r="B395" s="30">
        <f>'De la BASE'!B391</f>
        <v>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1.791</v>
      </c>
      <c r="F395" s="9">
        <f>IF('De la BASE'!F391&gt;0,'De la BASE'!F391,'De la BASE'!F391+0.001)</f>
        <v>32.388</v>
      </c>
      <c r="G395" s="15">
        <v>26724</v>
      </c>
    </row>
    <row r="396" spans="1:7" ht="12.75">
      <c r="A396" s="30" t="str">
        <f>'De la BASE'!A392</f>
        <v>27</v>
      </c>
      <c r="B396" s="30">
        <f>'De la BASE'!B392</f>
        <v>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3.648</v>
      </c>
      <c r="F396" s="9">
        <f>IF('De la BASE'!F392&gt;0,'De la BASE'!F392,'De la BASE'!F392+0.001)</f>
        <v>58.668000000000006</v>
      </c>
      <c r="G396" s="15">
        <v>26755</v>
      </c>
    </row>
    <row r="397" spans="1:7" ht="12.75">
      <c r="A397" s="30" t="str">
        <f>'De la BASE'!A393</f>
        <v>27</v>
      </c>
      <c r="B397" s="30">
        <f>'De la BASE'!B393</f>
        <v>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12.215</v>
      </c>
      <c r="F397" s="9">
        <f>IF('De la BASE'!F393&gt;0,'De la BASE'!F393,'De la BASE'!F393+0.001)</f>
        <v>110.285</v>
      </c>
      <c r="G397" s="15">
        <v>26785</v>
      </c>
    </row>
    <row r="398" spans="1:7" ht="12.75">
      <c r="A398" s="30" t="str">
        <f>'De la BASE'!A394</f>
        <v>27</v>
      </c>
      <c r="B398" s="30">
        <f>'De la BASE'!B394</f>
        <v>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1.894</v>
      </c>
      <c r="F398" s="9">
        <f>IF('De la BASE'!F394&gt;0,'De la BASE'!F394,'De la BASE'!F394+0.001)</f>
        <v>21.316371</v>
      </c>
      <c r="G398" s="15">
        <v>26816</v>
      </c>
    </row>
    <row r="399" spans="1:7" ht="12.75">
      <c r="A399" s="30" t="str">
        <f>'De la BASE'!A395</f>
        <v>27</v>
      </c>
      <c r="B399" s="30">
        <f>'De la BASE'!B395</f>
        <v>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1.518</v>
      </c>
      <c r="F399" s="9">
        <f>IF('De la BASE'!F395&gt;0,'De la BASE'!F395,'De la BASE'!F395+0.001)</f>
        <v>14.985</v>
      </c>
      <c r="G399" s="15">
        <v>26846</v>
      </c>
    </row>
    <row r="400" spans="1:7" ht="12.75">
      <c r="A400" s="30" t="str">
        <f>'De la BASE'!A396</f>
        <v>27</v>
      </c>
      <c r="B400" s="30">
        <f>'De la BASE'!B396</f>
        <v>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1.197</v>
      </c>
      <c r="F400" s="9">
        <f>IF('De la BASE'!F396&gt;0,'De la BASE'!F396,'De la BASE'!F396+0.001)</f>
        <v>8.995</v>
      </c>
      <c r="G400" s="15">
        <v>26877</v>
      </c>
    </row>
    <row r="401" spans="1:7" ht="12.75">
      <c r="A401" s="30" t="str">
        <f>'De la BASE'!A397</f>
        <v>27</v>
      </c>
      <c r="B401" s="30">
        <f>'De la BASE'!B397</f>
        <v>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0.99</v>
      </c>
      <c r="F401" s="9">
        <f>IF('De la BASE'!F397&gt;0,'De la BASE'!F397,'De la BASE'!F397+0.001)</f>
        <v>10.04974</v>
      </c>
      <c r="G401" s="15">
        <v>26908</v>
      </c>
    </row>
    <row r="402" spans="1:7" ht="12.75">
      <c r="A402" s="30" t="str">
        <f>'De la BASE'!A398</f>
        <v>27</v>
      </c>
      <c r="B402" s="30">
        <f>'De la BASE'!B398</f>
        <v>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3.908</v>
      </c>
      <c r="F402" s="9">
        <f>IF('De la BASE'!F398&gt;0,'De la BASE'!F398,'De la BASE'!F398+0.001)</f>
        <v>39.789301</v>
      </c>
      <c r="G402" s="15">
        <v>26938</v>
      </c>
    </row>
    <row r="403" spans="1:7" ht="12.75">
      <c r="A403" s="30" t="str">
        <f>'De la BASE'!A399</f>
        <v>27</v>
      </c>
      <c r="B403" s="30">
        <f>'De la BASE'!B399</f>
        <v>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2.473</v>
      </c>
      <c r="F403" s="9">
        <f>IF('De la BASE'!F399&gt;0,'De la BASE'!F399,'De la BASE'!F399+0.001)</f>
        <v>30.167</v>
      </c>
      <c r="G403" s="15">
        <v>26969</v>
      </c>
    </row>
    <row r="404" spans="1:7" ht="12.75">
      <c r="A404" s="30" t="str">
        <f>'De la BASE'!A400</f>
        <v>27</v>
      </c>
      <c r="B404" s="30">
        <f>'De la BASE'!B400</f>
        <v>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2.955</v>
      </c>
      <c r="F404" s="9">
        <f>IF('De la BASE'!F400&gt;0,'De la BASE'!F400,'De la BASE'!F400+0.001)</f>
        <v>30.702111</v>
      </c>
      <c r="G404" s="15">
        <v>26999</v>
      </c>
    </row>
    <row r="405" spans="1:7" ht="12.75">
      <c r="A405" s="30" t="str">
        <f>'De la BASE'!A401</f>
        <v>27</v>
      </c>
      <c r="B405" s="30">
        <f>'De la BASE'!B401</f>
        <v>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15.397</v>
      </c>
      <c r="F405" s="9">
        <f>IF('De la BASE'!F401&gt;0,'De la BASE'!F401,'De la BASE'!F401+0.001)</f>
        <v>66.39</v>
      </c>
      <c r="G405" s="15">
        <v>27030</v>
      </c>
    </row>
    <row r="406" spans="1:7" ht="12.75">
      <c r="A406" s="30" t="str">
        <f>'De la BASE'!A402</f>
        <v>27</v>
      </c>
      <c r="B406" s="30">
        <f>'De la BASE'!B402</f>
        <v>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7.174</v>
      </c>
      <c r="F406" s="9">
        <f>IF('De la BASE'!F402&gt;0,'De la BASE'!F402,'De la BASE'!F402+0.001)</f>
        <v>39.378</v>
      </c>
      <c r="G406" s="15">
        <v>27061</v>
      </c>
    </row>
    <row r="407" spans="1:7" ht="12.75">
      <c r="A407" s="30" t="str">
        <f>'De la BASE'!A403</f>
        <v>27</v>
      </c>
      <c r="B407" s="30">
        <f>'De la BASE'!B403</f>
        <v>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4.68</v>
      </c>
      <c r="F407" s="9">
        <f>IF('De la BASE'!F403&gt;0,'De la BASE'!F403,'De la BASE'!F403+0.001)</f>
        <v>53.7</v>
      </c>
      <c r="G407" s="15">
        <v>27089</v>
      </c>
    </row>
    <row r="408" spans="1:7" ht="12.75">
      <c r="A408" s="30" t="str">
        <f>'De la BASE'!A404</f>
        <v>27</v>
      </c>
      <c r="B408" s="30">
        <f>'De la BASE'!B404</f>
        <v>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2.906</v>
      </c>
      <c r="F408" s="9">
        <f>IF('De la BASE'!F404&gt;0,'De la BASE'!F404,'De la BASE'!F404+0.001)</f>
        <v>50.432797</v>
      </c>
      <c r="G408" s="15">
        <v>27120</v>
      </c>
    </row>
    <row r="409" spans="1:7" ht="12.75">
      <c r="A409" s="30" t="str">
        <f>'De la BASE'!A405</f>
        <v>27</v>
      </c>
      <c r="B409" s="30">
        <f>'De la BASE'!B405</f>
        <v>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2.369</v>
      </c>
      <c r="F409" s="9">
        <f>IF('De la BASE'!F405&gt;0,'De la BASE'!F405,'De la BASE'!F405+0.001)</f>
        <v>32.003</v>
      </c>
      <c r="G409" s="15">
        <v>27150</v>
      </c>
    </row>
    <row r="410" spans="1:7" ht="12.75">
      <c r="A410" s="30" t="str">
        <f>'De la BASE'!A406</f>
        <v>27</v>
      </c>
      <c r="B410" s="30">
        <f>'De la BASE'!B406</f>
        <v>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6.203</v>
      </c>
      <c r="F410" s="9">
        <f>IF('De la BASE'!F406&gt;0,'De la BASE'!F406,'De la BASE'!F406+0.001)</f>
        <v>36.349900999999996</v>
      </c>
      <c r="G410" s="15">
        <v>27181</v>
      </c>
    </row>
    <row r="411" spans="1:7" ht="12.75">
      <c r="A411" s="30" t="str">
        <f>'De la BASE'!A407</f>
        <v>27</v>
      </c>
      <c r="B411" s="30">
        <f>'De la BASE'!B407</f>
        <v>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1.526</v>
      </c>
      <c r="F411" s="9">
        <f>IF('De la BASE'!F407&gt;0,'De la BASE'!F407,'De la BASE'!F407+0.001)</f>
        <v>18.155591</v>
      </c>
      <c r="G411" s="15">
        <v>27211</v>
      </c>
    </row>
    <row r="412" spans="1:7" ht="12.75">
      <c r="A412" s="30" t="str">
        <f>'De la BASE'!A408</f>
        <v>27</v>
      </c>
      <c r="B412" s="30">
        <f>'De la BASE'!B408</f>
        <v>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1.19</v>
      </c>
      <c r="F412" s="9">
        <f>IF('De la BASE'!F408&gt;0,'De la BASE'!F408,'De la BASE'!F408+0.001)</f>
        <v>9.417000000000002</v>
      </c>
      <c r="G412" s="15">
        <v>27242</v>
      </c>
    </row>
    <row r="413" spans="1:7" ht="12.75">
      <c r="A413" s="30" t="str">
        <f>'De la BASE'!A409</f>
        <v>27</v>
      </c>
      <c r="B413" s="30">
        <f>'De la BASE'!B409</f>
        <v>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0.96</v>
      </c>
      <c r="F413" s="9">
        <f>IF('De la BASE'!F409&gt;0,'De la BASE'!F409,'De la BASE'!F409+0.001)</f>
        <v>7.090999999999999</v>
      </c>
      <c r="G413" s="15">
        <v>27273</v>
      </c>
    </row>
    <row r="414" spans="1:7" ht="12.75">
      <c r="A414" s="30" t="str">
        <f>'De la BASE'!A410</f>
        <v>27</v>
      </c>
      <c r="B414" s="30">
        <f>'De la BASE'!B410</f>
        <v>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1.578</v>
      </c>
      <c r="F414" s="9">
        <f>IF('De la BASE'!F410&gt;0,'De la BASE'!F410,'De la BASE'!F410+0.001)</f>
        <v>24.35</v>
      </c>
      <c r="G414" s="15">
        <v>27303</v>
      </c>
    </row>
    <row r="415" spans="1:7" ht="12.75">
      <c r="A415" s="30" t="str">
        <f>'De la BASE'!A411</f>
        <v>27</v>
      </c>
      <c r="B415" s="30">
        <f>'De la BASE'!B411</f>
        <v>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7.186</v>
      </c>
      <c r="F415" s="9">
        <f>IF('De la BASE'!F411&gt;0,'De la BASE'!F411,'De la BASE'!F411+0.001)</f>
        <v>66.455</v>
      </c>
      <c r="G415" s="15">
        <v>27334</v>
      </c>
    </row>
    <row r="416" spans="1:7" ht="12.75">
      <c r="A416" s="30" t="str">
        <f>'De la BASE'!A412</f>
        <v>27</v>
      </c>
      <c r="B416" s="30">
        <f>'De la BASE'!B412</f>
        <v>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1.34</v>
      </c>
      <c r="F416" s="9">
        <f>IF('De la BASE'!F412&gt;0,'De la BASE'!F412,'De la BASE'!F412+0.001)</f>
        <v>19.227458</v>
      </c>
      <c r="G416" s="15">
        <v>27364</v>
      </c>
    </row>
    <row r="417" spans="1:7" ht="12.75">
      <c r="A417" s="30" t="str">
        <f>'De la BASE'!A413</f>
        <v>27</v>
      </c>
      <c r="B417" s="30">
        <f>'De la BASE'!B413</f>
        <v>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3.293</v>
      </c>
      <c r="F417" s="9">
        <f>IF('De la BASE'!F413&gt;0,'De la BASE'!F413,'De la BASE'!F413+0.001)</f>
        <v>35.589557</v>
      </c>
      <c r="G417" s="15">
        <v>27395</v>
      </c>
    </row>
    <row r="418" spans="1:7" ht="12.75">
      <c r="A418" s="30" t="str">
        <f>'De la BASE'!A414</f>
        <v>27</v>
      </c>
      <c r="B418" s="30">
        <f>'De la BASE'!B414</f>
        <v>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4.084</v>
      </c>
      <c r="F418" s="9">
        <f>IF('De la BASE'!F414&gt;0,'De la BASE'!F414,'De la BASE'!F414+0.001)</f>
        <v>31.387999999999998</v>
      </c>
      <c r="G418" s="15">
        <v>27426</v>
      </c>
    </row>
    <row r="419" spans="1:7" ht="12.75">
      <c r="A419" s="30" t="str">
        <f>'De la BASE'!A415</f>
        <v>27</v>
      </c>
      <c r="B419" s="30">
        <f>'De la BASE'!B415</f>
        <v>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5.404</v>
      </c>
      <c r="F419" s="9">
        <f>IF('De la BASE'!F415&gt;0,'De la BASE'!F415,'De la BASE'!F415+0.001)</f>
        <v>43.64</v>
      </c>
      <c r="G419" s="15">
        <v>27454</v>
      </c>
    </row>
    <row r="420" spans="1:7" ht="12.75">
      <c r="A420" s="30" t="str">
        <f>'De la BASE'!A416</f>
        <v>27</v>
      </c>
      <c r="B420" s="30">
        <f>'De la BASE'!B416</f>
        <v>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1.789</v>
      </c>
      <c r="F420" s="9">
        <f>IF('De la BASE'!F416&gt;0,'De la BASE'!F416,'De la BASE'!F416+0.001)</f>
        <v>42.765</v>
      </c>
      <c r="G420" s="15">
        <v>27485</v>
      </c>
    </row>
    <row r="421" spans="1:7" ht="12.75">
      <c r="A421" s="30" t="str">
        <f>'De la BASE'!A417</f>
        <v>27</v>
      </c>
      <c r="B421" s="30">
        <f>'De la BASE'!B417</f>
        <v>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3.193</v>
      </c>
      <c r="F421" s="9">
        <f>IF('De la BASE'!F417&gt;0,'De la BASE'!F417,'De la BASE'!F417+0.001)</f>
        <v>34.821468</v>
      </c>
      <c r="G421" s="15">
        <v>27515</v>
      </c>
    </row>
    <row r="422" spans="1:7" ht="12.75">
      <c r="A422" s="30" t="str">
        <f>'De la BASE'!A418</f>
        <v>27</v>
      </c>
      <c r="B422" s="30">
        <f>'De la BASE'!B418</f>
        <v>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1.509</v>
      </c>
      <c r="F422" s="9">
        <f>IF('De la BASE'!F418&gt;0,'De la BASE'!F418,'De la BASE'!F418+0.001)</f>
        <v>19.544</v>
      </c>
      <c r="G422" s="15">
        <v>27546</v>
      </c>
    </row>
    <row r="423" spans="1:7" ht="12.75">
      <c r="A423" s="30" t="str">
        <f>'De la BASE'!A419</f>
        <v>27</v>
      </c>
      <c r="B423" s="30">
        <f>'De la BASE'!B419</f>
        <v>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1.033</v>
      </c>
      <c r="F423" s="9">
        <f>IF('De la BASE'!F419&gt;0,'De la BASE'!F419,'De la BASE'!F419+0.001)</f>
        <v>13.62</v>
      </c>
      <c r="G423" s="15">
        <v>27576</v>
      </c>
    </row>
    <row r="424" spans="1:7" ht="12.75">
      <c r="A424" s="30" t="str">
        <f>'De la BASE'!A420</f>
        <v>27</v>
      </c>
      <c r="B424" s="30">
        <f>'De la BASE'!B420</f>
        <v>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0.966</v>
      </c>
      <c r="F424" s="9">
        <f>IF('De la BASE'!F420&gt;0,'De la BASE'!F420,'De la BASE'!F420+0.001)</f>
        <v>15.501999999999999</v>
      </c>
      <c r="G424" s="15">
        <v>27607</v>
      </c>
    </row>
    <row r="425" spans="1:7" ht="12.75">
      <c r="A425" s="30" t="str">
        <f>'De la BASE'!A421</f>
        <v>27</v>
      </c>
      <c r="B425" s="30">
        <f>'De la BASE'!B421</f>
        <v>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5.743</v>
      </c>
      <c r="F425" s="9">
        <f>IF('De la BASE'!F421&gt;0,'De la BASE'!F421,'De la BASE'!F421+0.001)</f>
        <v>35.446000000000005</v>
      </c>
      <c r="G425" s="15">
        <v>27638</v>
      </c>
    </row>
    <row r="426" spans="1:7" ht="12.75">
      <c r="A426" s="30" t="str">
        <f>'De la BASE'!A422</f>
        <v>27</v>
      </c>
      <c r="B426" s="30">
        <f>'De la BASE'!B422</f>
        <v>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1.277</v>
      </c>
      <c r="F426" s="9">
        <f>IF('De la BASE'!F422&gt;0,'De la BASE'!F422,'De la BASE'!F422+0.001)</f>
        <v>23.605</v>
      </c>
      <c r="G426" s="15">
        <v>27668</v>
      </c>
    </row>
    <row r="427" spans="1:7" ht="12.75">
      <c r="A427" s="30" t="str">
        <f>'De la BASE'!A423</f>
        <v>27</v>
      </c>
      <c r="B427" s="30">
        <f>'De la BASE'!B423</f>
        <v>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4.441</v>
      </c>
      <c r="F427" s="9">
        <f>IF('De la BASE'!F423&gt;0,'De la BASE'!F423,'De la BASE'!F423+0.001)</f>
        <v>40.907000000000004</v>
      </c>
      <c r="G427" s="15">
        <v>27699</v>
      </c>
    </row>
    <row r="428" spans="1:7" ht="12.75">
      <c r="A428" s="30" t="str">
        <f>'De la BASE'!A424</f>
        <v>27</v>
      </c>
      <c r="B428" s="30">
        <f>'De la BASE'!B424</f>
        <v>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1.026</v>
      </c>
      <c r="F428" s="9">
        <f>IF('De la BASE'!F424&gt;0,'De la BASE'!F424,'De la BASE'!F424+0.001)</f>
        <v>20.811791</v>
      </c>
      <c r="G428" s="15">
        <v>27729</v>
      </c>
    </row>
    <row r="429" spans="1:7" ht="12.75">
      <c r="A429" s="30" t="str">
        <f>'De la BASE'!A425</f>
        <v>27</v>
      </c>
      <c r="B429" s="30">
        <f>'De la BASE'!B425</f>
        <v>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2.922</v>
      </c>
      <c r="F429" s="9">
        <f>IF('De la BASE'!F425&gt;0,'De la BASE'!F425,'De la BASE'!F425+0.001)</f>
        <v>19.198117</v>
      </c>
      <c r="G429" s="15">
        <v>27760</v>
      </c>
    </row>
    <row r="430" spans="1:7" ht="12.75">
      <c r="A430" s="30" t="str">
        <f>'De la BASE'!A426</f>
        <v>27</v>
      </c>
      <c r="B430" s="30">
        <f>'De la BASE'!B426</f>
        <v>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2.316</v>
      </c>
      <c r="F430" s="9">
        <f>IF('De la BASE'!F426&gt;0,'De la BASE'!F426,'De la BASE'!F426+0.001)</f>
        <v>28.833755999999997</v>
      </c>
      <c r="G430" s="15">
        <v>27791</v>
      </c>
    </row>
    <row r="431" spans="1:7" ht="12.75">
      <c r="A431" s="30" t="str">
        <f>'De la BASE'!A427</f>
        <v>27</v>
      </c>
      <c r="B431" s="30">
        <f>'De la BASE'!B427</f>
        <v>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1.906</v>
      </c>
      <c r="F431" s="9">
        <f>IF('De la BASE'!F427&gt;0,'De la BASE'!F427,'De la BASE'!F427+0.001)</f>
        <v>35.117</v>
      </c>
      <c r="G431" s="15">
        <v>27820</v>
      </c>
    </row>
    <row r="432" spans="1:7" ht="12.75">
      <c r="A432" s="30" t="str">
        <f>'De la BASE'!A428</f>
        <v>27</v>
      </c>
      <c r="B432" s="30">
        <f>'De la BASE'!B428</f>
        <v>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2.371</v>
      </c>
      <c r="F432" s="9">
        <f>IF('De la BASE'!F428&gt;0,'De la BASE'!F428,'De la BASE'!F428+0.001)</f>
        <v>45.733</v>
      </c>
      <c r="G432" s="15">
        <v>27851</v>
      </c>
    </row>
    <row r="433" spans="1:7" ht="12.75">
      <c r="A433" s="30" t="str">
        <f>'De la BASE'!A429</f>
        <v>27</v>
      </c>
      <c r="B433" s="30">
        <f>'De la BASE'!B429</f>
        <v>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1.033</v>
      </c>
      <c r="F433" s="9">
        <f>IF('De la BASE'!F429&gt;0,'De la BASE'!F429,'De la BASE'!F429+0.001)</f>
        <v>29.657</v>
      </c>
      <c r="G433" s="15">
        <v>27881</v>
      </c>
    </row>
    <row r="434" spans="1:7" ht="12.75">
      <c r="A434" s="30" t="str">
        <f>'De la BASE'!A430</f>
        <v>27</v>
      </c>
      <c r="B434" s="30">
        <f>'De la BASE'!B430</f>
        <v>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0.923</v>
      </c>
      <c r="F434" s="9">
        <f>IF('De la BASE'!F430&gt;0,'De la BASE'!F430,'De la BASE'!F430+0.001)</f>
        <v>15.488</v>
      </c>
      <c r="G434" s="15">
        <v>27912</v>
      </c>
    </row>
    <row r="435" spans="1:7" ht="12.75">
      <c r="A435" s="30" t="str">
        <f>'De la BASE'!A431</f>
        <v>27</v>
      </c>
      <c r="B435" s="30">
        <f>'De la BASE'!B431</f>
        <v>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0.889</v>
      </c>
      <c r="F435" s="9">
        <f>IF('De la BASE'!F431&gt;0,'De la BASE'!F431,'De la BASE'!F431+0.001)</f>
        <v>14.408</v>
      </c>
      <c r="G435" s="15">
        <v>27942</v>
      </c>
    </row>
    <row r="436" spans="1:7" ht="12.75">
      <c r="A436" s="30" t="str">
        <f>'De la BASE'!A432</f>
        <v>27</v>
      </c>
      <c r="B436" s="30">
        <f>'De la BASE'!B432</f>
        <v>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1.65</v>
      </c>
      <c r="F436" s="9">
        <f>IF('De la BASE'!F432&gt;0,'De la BASE'!F432,'De la BASE'!F432+0.001)</f>
        <v>18.408</v>
      </c>
      <c r="G436" s="15">
        <v>27973</v>
      </c>
    </row>
    <row r="437" spans="1:7" ht="12.75">
      <c r="A437" s="30" t="str">
        <f>'De la BASE'!A433</f>
        <v>27</v>
      </c>
      <c r="B437" s="30">
        <f>'De la BASE'!B433</f>
        <v>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1.319</v>
      </c>
      <c r="F437" s="9">
        <f>IF('De la BASE'!F433&gt;0,'De la BASE'!F433,'De la BASE'!F433+0.001)</f>
        <v>16.305</v>
      </c>
      <c r="G437" s="15">
        <v>28004</v>
      </c>
    </row>
    <row r="438" spans="1:7" ht="12.75">
      <c r="A438" s="30" t="str">
        <f>'De la BASE'!A434</f>
        <v>27</v>
      </c>
      <c r="B438" s="30">
        <f>'De la BASE'!B434</f>
        <v>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3.08</v>
      </c>
      <c r="F438" s="9">
        <f>IF('De la BASE'!F434&gt;0,'De la BASE'!F434,'De la BASE'!F434+0.001)</f>
        <v>22.723</v>
      </c>
      <c r="G438" s="15">
        <v>28034</v>
      </c>
    </row>
    <row r="439" spans="1:7" ht="12.75">
      <c r="A439" s="30" t="str">
        <f>'De la BASE'!A435</f>
        <v>27</v>
      </c>
      <c r="B439" s="30">
        <f>'De la BASE'!B435</f>
        <v>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3.692</v>
      </c>
      <c r="F439" s="9">
        <f>IF('De la BASE'!F435&gt;0,'De la BASE'!F435,'De la BASE'!F435+0.001)</f>
        <v>43.714</v>
      </c>
      <c r="G439" s="15">
        <v>28065</v>
      </c>
    </row>
    <row r="440" spans="1:7" ht="12.75">
      <c r="A440" s="30" t="str">
        <f>'De la BASE'!A436</f>
        <v>27</v>
      </c>
      <c r="B440" s="30">
        <f>'De la BASE'!B436</f>
        <v>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2.83</v>
      </c>
      <c r="F440" s="9">
        <f>IF('De la BASE'!F436&gt;0,'De la BASE'!F436,'De la BASE'!F436+0.001)</f>
        <v>31.33</v>
      </c>
      <c r="G440" s="15">
        <v>28095</v>
      </c>
    </row>
    <row r="441" spans="1:7" ht="12.75">
      <c r="A441" s="30" t="str">
        <f>'De la BASE'!A437</f>
        <v>27</v>
      </c>
      <c r="B441" s="30">
        <f>'De la BASE'!B437</f>
        <v>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7.659</v>
      </c>
      <c r="F441" s="9">
        <f>IF('De la BASE'!F437&gt;0,'De la BASE'!F437,'De la BASE'!F437+0.001)</f>
        <v>45.65200000000001</v>
      </c>
      <c r="G441" s="15">
        <v>28126</v>
      </c>
    </row>
    <row r="442" spans="1:7" ht="12.75">
      <c r="A442" s="30" t="str">
        <f>'De la BASE'!A438</f>
        <v>27</v>
      </c>
      <c r="B442" s="30">
        <f>'De la BASE'!B438</f>
        <v>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12.567</v>
      </c>
      <c r="F442" s="9">
        <f>IF('De la BASE'!F438&gt;0,'De la BASE'!F438,'De la BASE'!F438+0.001)</f>
        <v>70.38300000000001</v>
      </c>
      <c r="G442" s="15">
        <v>28157</v>
      </c>
    </row>
    <row r="443" spans="1:7" ht="12.75">
      <c r="A443" s="30" t="str">
        <f>'De la BASE'!A439</f>
        <v>27</v>
      </c>
      <c r="B443" s="30">
        <f>'De la BASE'!B439</f>
        <v>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3.202</v>
      </c>
      <c r="F443" s="9">
        <f>IF('De la BASE'!F439&gt;0,'De la BASE'!F439,'De la BASE'!F439+0.001)</f>
        <v>27.529161000000006</v>
      </c>
      <c r="G443" s="15">
        <v>28185</v>
      </c>
    </row>
    <row r="444" spans="1:7" ht="12.75">
      <c r="A444" s="30" t="str">
        <f>'De la BASE'!A440</f>
        <v>27</v>
      </c>
      <c r="B444" s="30">
        <f>'De la BASE'!B440</f>
        <v>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2.331</v>
      </c>
      <c r="F444" s="9">
        <f>IF('De la BASE'!F440&gt;0,'De la BASE'!F440,'De la BASE'!F440+0.001)</f>
        <v>30.1</v>
      </c>
      <c r="G444" s="15">
        <v>28216</v>
      </c>
    </row>
    <row r="445" spans="1:7" ht="12.75">
      <c r="A445" s="30" t="str">
        <f>'De la BASE'!A441</f>
        <v>27</v>
      </c>
      <c r="B445" s="30">
        <f>'De la BASE'!B441</f>
        <v>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6.389</v>
      </c>
      <c r="F445" s="9">
        <f>IF('De la BASE'!F441&gt;0,'De la BASE'!F441,'De la BASE'!F441+0.001)</f>
        <v>47.696000000000005</v>
      </c>
      <c r="G445" s="15">
        <v>28246</v>
      </c>
    </row>
    <row r="446" spans="1:7" ht="12.75">
      <c r="A446" s="30" t="str">
        <f>'De la BASE'!A442</f>
        <v>27</v>
      </c>
      <c r="B446" s="30">
        <f>'De la BASE'!B442</f>
        <v>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2.433</v>
      </c>
      <c r="F446" s="9">
        <f>IF('De la BASE'!F442&gt;0,'De la BASE'!F442,'De la BASE'!F442+0.001)</f>
        <v>31.035441000000002</v>
      </c>
      <c r="G446" s="15">
        <v>28277</v>
      </c>
    </row>
    <row r="447" spans="1:7" ht="12.75">
      <c r="A447" s="30" t="str">
        <f>'De la BASE'!A443</f>
        <v>27</v>
      </c>
      <c r="B447" s="30">
        <f>'De la BASE'!B443</f>
        <v>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1.869</v>
      </c>
      <c r="F447" s="9">
        <f>IF('De la BASE'!F443&gt;0,'De la BASE'!F443,'De la BASE'!F443+0.001)</f>
        <v>23.407</v>
      </c>
      <c r="G447" s="15">
        <v>28307</v>
      </c>
    </row>
    <row r="448" spans="1:7" ht="12.75">
      <c r="A448" s="30" t="str">
        <f>'De la BASE'!A444</f>
        <v>27</v>
      </c>
      <c r="B448" s="30">
        <f>'De la BASE'!B444</f>
        <v>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1.339</v>
      </c>
      <c r="F448" s="9">
        <f>IF('De la BASE'!F444&gt;0,'De la BASE'!F444,'De la BASE'!F444+0.001)</f>
        <v>15.555</v>
      </c>
      <c r="G448" s="15">
        <v>28338</v>
      </c>
    </row>
    <row r="449" spans="1:7" ht="12.75">
      <c r="A449" s="30" t="str">
        <f>'De la BASE'!A445</f>
        <v>27</v>
      </c>
      <c r="B449" s="30">
        <f>'De la BASE'!B445</f>
        <v>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1.059</v>
      </c>
      <c r="F449" s="9">
        <f>IF('De la BASE'!F445&gt;0,'De la BASE'!F445,'De la BASE'!F445+0.001)</f>
        <v>9.894</v>
      </c>
      <c r="G449" s="15">
        <v>28369</v>
      </c>
    </row>
    <row r="450" spans="1:7" ht="12.75">
      <c r="A450" s="30" t="str">
        <f>'De la BASE'!A446</f>
        <v>27</v>
      </c>
      <c r="B450" s="30">
        <f>'De la BASE'!B446</f>
        <v>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3.332</v>
      </c>
      <c r="F450" s="9">
        <f>IF('De la BASE'!F446&gt;0,'De la BASE'!F446,'De la BASE'!F446+0.001)</f>
        <v>25.602</v>
      </c>
      <c r="G450" s="15">
        <v>28399</v>
      </c>
    </row>
    <row r="451" spans="1:7" ht="12.75">
      <c r="A451" s="30" t="str">
        <f>'De la BASE'!A447</f>
        <v>27</v>
      </c>
      <c r="B451" s="30">
        <f>'De la BASE'!B447</f>
        <v>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1.028</v>
      </c>
      <c r="F451" s="9">
        <f>IF('De la BASE'!F447&gt;0,'De la BASE'!F447,'De la BASE'!F447+0.001)</f>
        <v>10.307241999999999</v>
      </c>
      <c r="G451" s="15">
        <v>28430</v>
      </c>
    </row>
    <row r="452" spans="1:7" ht="12.75">
      <c r="A452" s="30" t="str">
        <f>'De la BASE'!A448</f>
        <v>27</v>
      </c>
      <c r="B452" s="30">
        <f>'De la BASE'!B448</f>
        <v>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16.462</v>
      </c>
      <c r="F452" s="9">
        <f>IF('De la BASE'!F448&gt;0,'De la BASE'!F448,'De la BASE'!F448+0.001)</f>
        <v>71.906</v>
      </c>
      <c r="G452" s="15">
        <v>28460</v>
      </c>
    </row>
    <row r="453" spans="1:7" ht="12.75">
      <c r="A453" s="30" t="str">
        <f>'De la BASE'!A449</f>
        <v>27</v>
      </c>
      <c r="B453" s="30">
        <f>'De la BASE'!B449</f>
        <v>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8.271</v>
      </c>
      <c r="F453" s="9">
        <f>IF('De la BASE'!F449&gt;0,'De la BASE'!F449,'De la BASE'!F449+0.001)</f>
        <v>37.043000000000006</v>
      </c>
      <c r="G453" s="15">
        <v>28491</v>
      </c>
    </row>
    <row r="454" spans="1:7" ht="12.75">
      <c r="A454" s="30" t="str">
        <f>'De la BASE'!A450</f>
        <v>27</v>
      </c>
      <c r="B454" s="30">
        <f>'De la BASE'!B450</f>
        <v>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15.517</v>
      </c>
      <c r="F454" s="9">
        <f>IF('De la BASE'!F450&gt;0,'De la BASE'!F450,'De la BASE'!F450+0.001)</f>
        <v>115.40199999999999</v>
      </c>
      <c r="G454" s="15">
        <v>28522</v>
      </c>
    </row>
    <row r="455" spans="1:7" ht="12.75">
      <c r="A455" s="30" t="str">
        <f>'De la BASE'!A451</f>
        <v>27</v>
      </c>
      <c r="B455" s="30">
        <f>'De la BASE'!B451</f>
        <v>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5.271</v>
      </c>
      <c r="F455" s="9">
        <f>IF('De la BASE'!F451&gt;0,'De la BASE'!F451,'De la BASE'!F451+0.001)</f>
        <v>79.059</v>
      </c>
      <c r="G455" s="15">
        <v>28550</v>
      </c>
    </row>
    <row r="456" spans="1:7" ht="12.75">
      <c r="A456" s="30" t="str">
        <f>'De la BASE'!A452</f>
        <v>27</v>
      </c>
      <c r="B456" s="30">
        <f>'De la BASE'!B452</f>
        <v>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6.443</v>
      </c>
      <c r="F456" s="9">
        <f>IF('De la BASE'!F452&gt;0,'De la BASE'!F452,'De la BASE'!F452+0.001)</f>
        <v>61.54</v>
      </c>
      <c r="G456" s="15">
        <v>28581</v>
      </c>
    </row>
    <row r="457" spans="1:7" ht="12.75">
      <c r="A457" s="30" t="str">
        <f>'De la BASE'!A453</f>
        <v>27</v>
      </c>
      <c r="B457" s="30">
        <f>'De la BASE'!B453</f>
        <v>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4.317</v>
      </c>
      <c r="F457" s="9">
        <f>IF('De la BASE'!F453&gt;0,'De la BASE'!F453,'De la BASE'!F453+0.001)</f>
        <v>105.119717</v>
      </c>
      <c r="G457" s="15">
        <v>28611</v>
      </c>
    </row>
    <row r="458" spans="1:7" ht="12.75">
      <c r="A458" s="30" t="str">
        <f>'De la BASE'!A454</f>
        <v>27</v>
      </c>
      <c r="B458" s="30">
        <f>'De la BASE'!B454</f>
        <v>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2.896</v>
      </c>
      <c r="F458" s="9">
        <f>IF('De la BASE'!F454&gt;0,'De la BASE'!F454,'De la BASE'!F454+0.001)</f>
        <v>67.736</v>
      </c>
      <c r="G458" s="15">
        <v>28642</v>
      </c>
    </row>
    <row r="459" spans="1:7" ht="12.75">
      <c r="A459" s="30" t="str">
        <f>'De la BASE'!A455</f>
        <v>27</v>
      </c>
      <c r="B459" s="30">
        <f>'De la BASE'!B455</f>
        <v>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1.851</v>
      </c>
      <c r="F459" s="9">
        <f>IF('De la BASE'!F455&gt;0,'De la BASE'!F455,'De la BASE'!F455+0.001)</f>
        <v>29.000555</v>
      </c>
      <c r="G459" s="15">
        <v>28672</v>
      </c>
    </row>
    <row r="460" spans="1:7" ht="12.75">
      <c r="A460" s="30" t="str">
        <f>'De la BASE'!A456</f>
        <v>27</v>
      </c>
      <c r="B460" s="30">
        <f>'De la BASE'!B456</f>
        <v>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1.465</v>
      </c>
      <c r="F460" s="9">
        <f>IF('De la BASE'!F456&gt;0,'De la BASE'!F456,'De la BASE'!F456+0.001)</f>
        <v>21.890166999999995</v>
      </c>
      <c r="G460" s="15">
        <v>28703</v>
      </c>
    </row>
    <row r="461" spans="1:7" ht="12.75">
      <c r="A461" s="30" t="str">
        <f>'De la BASE'!A457</f>
        <v>27</v>
      </c>
      <c r="B461" s="30">
        <f>'De la BASE'!B457</f>
        <v>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1.168</v>
      </c>
      <c r="F461" s="9">
        <f>IF('De la BASE'!F457&gt;0,'De la BASE'!F457,'De la BASE'!F457+0.001)</f>
        <v>19.945</v>
      </c>
      <c r="G461" s="15">
        <v>28734</v>
      </c>
    </row>
    <row r="462" spans="1:7" ht="12.75">
      <c r="A462" s="30" t="str">
        <f>'De la BASE'!A458</f>
        <v>27</v>
      </c>
      <c r="B462" s="30">
        <f>'De la BASE'!B458</f>
        <v>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1.174</v>
      </c>
      <c r="F462" s="9">
        <f>IF('De la BASE'!F458&gt;0,'De la BASE'!F458,'De la BASE'!F458+0.001)</f>
        <v>11.258</v>
      </c>
      <c r="G462" s="15">
        <v>28764</v>
      </c>
    </row>
    <row r="463" spans="1:7" ht="12.75">
      <c r="A463" s="30" t="str">
        <f>'De la BASE'!A459</f>
        <v>27</v>
      </c>
      <c r="B463" s="30">
        <f>'De la BASE'!B459</f>
        <v>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5.151</v>
      </c>
      <c r="F463" s="9">
        <f>IF('De la BASE'!F459&gt;0,'De la BASE'!F459,'De la BASE'!F459+0.001)</f>
        <v>32.737235</v>
      </c>
      <c r="G463" s="15">
        <v>28795</v>
      </c>
    </row>
    <row r="464" spans="1:7" ht="12.75">
      <c r="A464" s="30" t="str">
        <f>'De la BASE'!A460</f>
        <v>27</v>
      </c>
      <c r="B464" s="30">
        <f>'De la BASE'!B460</f>
        <v>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26.683</v>
      </c>
      <c r="F464" s="9">
        <f>IF('De la BASE'!F460&gt;0,'De la BASE'!F460,'De la BASE'!F460+0.001)</f>
        <v>132.655</v>
      </c>
      <c r="G464" s="15">
        <v>28825</v>
      </c>
    </row>
    <row r="465" spans="1:7" ht="12.75">
      <c r="A465" s="30" t="str">
        <f>'De la BASE'!A461</f>
        <v>27</v>
      </c>
      <c r="B465" s="30">
        <f>'De la BASE'!B461</f>
        <v>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14.299</v>
      </c>
      <c r="F465" s="9">
        <f>IF('De la BASE'!F461&gt;0,'De la BASE'!F461,'De la BASE'!F461+0.001)</f>
        <v>93.91199999999999</v>
      </c>
      <c r="G465" s="15">
        <v>28856</v>
      </c>
    </row>
    <row r="466" spans="1:7" ht="12.75">
      <c r="A466" s="30" t="str">
        <f>'De la BASE'!A462</f>
        <v>27</v>
      </c>
      <c r="B466" s="30">
        <f>'De la BASE'!B462</f>
        <v>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20.939</v>
      </c>
      <c r="F466" s="9">
        <f>IF('De la BASE'!F462&gt;0,'De la BASE'!F462,'De la BASE'!F462+0.001)</f>
        <v>108.295254</v>
      </c>
      <c r="G466" s="15">
        <v>28887</v>
      </c>
    </row>
    <row r="467" spans="1:7" ht="12.75">
      <c r="A467" s="30" t="str">
        <f>'De la BASE'!A463</f>
        <v>27</v>
      </c>
      <c r="B467" s="30">
        <f>'De la BASE'!B463</f>
        <v>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15.794</v>
      </c>
      <c r="F467" s="9">
        <f>IF('De la BASE'!F463&gt;0,'De la BASE'!F463,'De la BASE'!F463+0.001)</f>
        <v>83.458</v>
      </c>
      <c r="G467" s="15">
        <v>28915</v>
      </c>
    </row>
    <row r="468" spans="1:7" ht="12.75">
      <c r="A468" s="30" t="str">
        <f>'De la BASE'!A464</f>
        <v>27</v>
      </c>
      <c r="B468" s="30">
        <f>'De la BASE'!B464</f>
        <v>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7.808</v>
      </c>
      <c r="F468" s="9">
        <f>IF('De la BASE'!F464&gt;0,'De la BASE'!F464,'De la BASE'!F464+0.001)</f>
        <v>87.97199999999998</v>
      </c>
      <c r="G468" s="15">
        <v>28946</v>
      </c>
    </row>
    <row r="469" spans="1:7" ht="12.75">
      <c r="A469" s="30" t="str">
        <f>'De la BASE'!A465</f>
        <v>27</v>
      </c>
      <c r="B469" s="30">
        <f>'De la BASE'!B465</f>
        <v>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5.337</v>
      </c>
      <c r="F469" s="9">
        <f>IF('De la BASE'!F465&gt;0,'De la BASE'!F465,'De la BASE'!F465+0.001)</f>
        <v>53.416999999999994</v>
      </c>
      <c r="G469" s="15">
        <v>28976</v>
      </c>
    </row>
    <row r="470" spans="1:7" ht="12.75">
      <c r="A470" s="30" t="str">
        <f>'De la BASE'!A466</f>
        <v>27</v>
      </c>
      <c r="B470" s="30">
        <f>'De la BASE'!B466</f>
        <v>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2.881</v>
      </c>
      <c r="F470" s="9">
        <f>IF('De la BASE'!F466&gt;0,'De la BASE'!F466,'De la BASE'!F466+0.001)</f>
        <v>26.13</v>
      </c>
      <c r="G470" s="15">
        <v>29007</v>
      </c>
    </row>
    <row r="471" spans="1:7" ht="12.75">
      <c r="A471" s="30" t="str">
        <f>'De la BASE'!A467</f>
        <v>27</v>
      </c>
      <c r="B471" s="30">
        <f>'De la BASE'!B467</f>
        <v>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2.339</v>
      </c>
      <c r="F471" s="9">
        <f>IF('De la BASE'!F467&gt;0,'De la BASE'!F467,'De la BASE'!F467+0.001)</f>
        <v>16.949105000000003</v>
      </c>
      <c r="G471" s="15">
        <v>29037</v>
      </c>
    </row>
    <row r="472" spans="1:7" ht="12.75">
      <c r="A472" s="30" t="str">
        <f>'De la BASE'!A468</f>
        <v>27</v>
      </c>
      <c r="B472" s="30">
        <f>'De la BASE'!B468</f>
        <v>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1.7</v>
      </c>
      <c r="F472" s="9">
        <f>IF('De la BASE'!F468&gt;0,'De la BASE'!F468,'De la BASE'!F468+0.001)</f>
        <v>12.047999999999998</v>
      </c>
      <c r="G472" s="15">
        <v>29068</v>
      </c>
    </row>
    <row r="473" spans="1:7" ht="12.75">
      <c r="A473" s="30" t="str">
        <f>'De la BASE'!A469</f>
        <v>27</v>
      </c>
      <c r="B473" s="30">
        <f>'De la BASE'!B469</f>
        <v>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1.384</v>
      </c>
      <c r="F473" s="9">
        <f>IF('De la BASE'!F469&gt;0,'De la BASE'!F469,'De la BASE'!F469+0.001)</f>
        <v>13.322</v>
      </c>
      <c r="G473" s="15">
        <v>29099</v>
      </c>
    </row>
    <row r="474" spans="1:7" ht="12.75">
      <c r="A474" s="30" t="str">
        <f>'De la BASE'!A470</f>
        <v>27</v>
      </c>
      <c r="B474" s="30">
        <f>'De la BASE'!B470</f>
        <v>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9.96</v>
      </c>
      <c r="F474" s="9">
        <f>IF('De la BASE'!F470&gt;0,'De la BASE'!F470,'De la BASE'!F470+0.001)</f>
        <v>50.29770299999999</v>
      </c>
      <c r="G474" s="15">
        <v>29129</v>
      </c>
    </row>
    <row r="475" spans="1:7" ht="12.75">
      <c r="A475" s="30" t="str">
        <f>'De la BASE'!A471</f>
        <v>27</v>
      </c>
      <c r="B475" s="30">
        <f>'De la BASE'!B471</f>
        <v>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5.096</v>
      </c>
      <c r="F475" s="9">
        <f>IF('De la BASE'!F471&gt;0,'De la BASE'!F471,'De la BASE'!F471+0.001)</f>
        <v>54.468999999999994</v>
      </c>
      <c r="G475" s="15">
        <v>29160</v>
      </c>
    </row>
    <row r="476" spans="1:7" ht="12.75">
      <c r="A476" s="30" t="str">
        <f>'De la BASE'!A472</f>
        <v>27</v>
      </c>
      <c r="B476" s="30">
        <f>'De la BASE'!B472</f>
        <v>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4.851</v>
      </c>
      <c r="F476" s="9">
        <f>IF('De la BASE'!F472&gt;0,'De la BASE'!F472,'De la BASE'!F472+0.001)</f>
        <v>35.274</v>
      </c>
      <c r="G476" s="15">
        <v>29190</v>
      </c>
    </row>
    <row r="477" spans="1:7" ht="12.75">
      <c r="A477" s="30" t="str">
        <f>'De la BASE'!A473</f>
        <v>27</v>
      </c>
      <c r="B477" s="30">
        <f>'De la BASE'!B473</f>
        <v>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7.589</v>
      </c>
      <c r="F477" s="9">
        <f>IF('De la BASE'!F473&gt;0,'De la BASE'!F473,'De la BASE'!F473+0.001)</f>
        <v>53.181</v>
      </c>
      <c r="G477" s="15">
        <v>29221</v>
      </c>
    </row>
    <row r="478" spans="1:7" ht="12.75">
      <c r="A478" s="30" t="str">
        <f>'De la BASE'!A474</f>
        <v>27</v>
      </c>
      <c r="B478" s="30">
        <f>'De la BASE'!B474</f>
        <v>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6.058</v>
      </c>
      <c r="F478" s="9">
        <f>IF('De la BASE'!F474&gt;0,'De la BASE'!F474,'De la BASE'!F474+0.001)</f>
        <v>46.102000000000004</v>
      </c>
      <c r="G478" s="15">
        <v>29252</v>
      </c>
    </row>
    <row r="479" spans="1:7" ht="12.75">
      <c r="A479" s="30" t="str">
        <f>'De la BASE'!A475</f>
        <v>27</v>
      </c>
      <c r="B479" s="30">
        <f>'De la BASE'!B475</f>
        <v>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7.865</v>
      </c>
      <c r="F479" s="9">
        <f>IF('De la BASE'!F475&gt;0,'De la BASE'!F475,'De la BASE'!F475+0.001)</f>
        <v>45.951414</v>
      </c>
      <c r="G479" s="15">
        <v>29281</v>
      </c>
    </row>
    <row r="480" spans="1:7" ht="12.75">
      <c r="A480" s="30" t="str">
        <f>'De la BASE'!A476</f>
        <v>27</v>
      </c>
      <c r="B480" s="30">
        <f>'De la BASE'!B476</f>
        <v>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7.083</v>
      </c>
      <c r="F480" s="9">
        <f>IF('De la BASE'!F476&gt;0,'De la BASE'!F476,'De la BASE'!F476+0.001)</f>
        <v>55.922</v>
      </c>
      <c r="G480" s="15">
        <v>29312</v>
      </c>
    </row>
    <row r="481" spans="1:7" ht="12.75">
      <c r="A481" s="30" t="str">
        <f>'De la BASE'!A477</f>
        <v>27</v>
      </c>
      <c r="B481" s="30">
        <f>'De la BASE'!B477</f>
        <v>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4.244</v>
      </c>
      <c r="F481" s="9">
        <f>IF('De la BASE'!F477&gt;0,'De la BASE'!F477,'De la BASE'!F477+0.001)</f>
        <v>37.58</v>
      </c>
      <c r="G481" s="15">
        <v>29342</v>
      </c>
    </row>
    <row r="482" spans="1:7" ht="12.75">
      <c r="A482" s="30" t="str">
        <f>'De la BASE'!A478</f>
        <v>27</v>
      </c>
      <c r="B482" s="30">
        <f>'De la BASE'!B478</f>
        <v>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2.01</v>
      </c>
      <c r="F482" s="9">
        <f>IF('De la BASE'!F478&gt;0,'De la BASE'!F478,'De la BASE'!F478+0.001)</f>
        <v>22.078</v>
      </c>
      <c r="G482" s="15">
        <v>29373</v>
      </c>
    </row>
    <row r="483" spans="1:7" ht="12.75">
      <c r="A483" s="30" t="str">
        <f>'De la BASE'!A479</f>
        <v>27</v>
      </c>
      <c r="B483" s="30">
        <f>'De la BASE'!B479</f>
        <v>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1.484</v>
      </c>
      <c r="F483" s="9">
        <f>IF('De la BASE'!F479&gt;0,'De la BASE'!F479,'De la BASE'!F479+0.001)</f>
        <v>16.910999999999998</v>
      </c>
      <c r="G483" s="15">
        <v>29403</v>
      </c>
    </row>
    <row r="484" spans="1:7" ht="12.75">
      <c r="A484" s="30" t="str">
        <f>'De la BASE'!A480</f>
        <v>27</v>
      </c>
      <c r="B484" s="30">
        <f>'De la BASE'!B480</f>
        <v>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1.194</v>
      </c>
      <c r="F484" s="9">
        <f>IF('De la BASE'!F480&gt;0,'De la BASE'!F480,'De la BASE'!F480+0.001)</f>
        <v>7.041</v>
      </c>
      <c r="G484" s="15">
        <v>29434</v>
      </c>
    </row>
    <row r="485" spans="1:7" ht="12.75">
      <c r="A485" s="30" t="str">
        <f>'De la BASE'!A481</f>
        <v>27</v>
      </c>
      <c r="B485" s="30">
        <f>'De la BASE'!B481</f>
        <v>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0.999</v>
      </c>
      <c r="F485" s="9">
        <f>IF('De la BASE'!F481&gt;0,'De la BASE'!F481,'De la BASE'!F481+0.001)</f>
        <v>8.826999999999998</v>
      </c>
      <c r="G485" s="15">
        <v>29465</v>
      </c>
    </row>
    <row r="486" spans="1:7" ht="12.75">
      <c r="A486" s="30" t="str">
        <f>'De la BASE'!A482</f>
        <v>27</v>
      </c>
      <c r="B486" s="30">
        <f>'De la BASE'!B482</f>
        <v>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1.758</v>
      </c>
      <c r="F486" s="9">
        <f>IF('De la BASE'!F482&gt;0,'De la BASE'!F482,'De la BASE'!F482+0.001)</f>
        <v>23.699</v>
      </c>
      <c r="G486" s="15">
        <v>29495</v>
      </c>
    </row>
    <row r="487" spans="1:7" ht="12.75">
      <c r="A487" s="30" t="str">
        <f>'De la BASE'!A483</f>
        <v>27</v>
      </c>
      <c r="B487" s="30">
        <f>'De la BASE'!B483</f>
        <v>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1.829</v>
      </c>
      <c r="F487" s="9">
        <f>IF('De la BASE'!F483&gt;0,'De la BASE'!F483,'De la BASE'!F483+0.001)</f>
        <v>23.11</v>
      </c>
      <c r="G487" s="15">
        <v>29526</v>
      </c>
    </row>
    <row r="488" spans="1:7" ht="12.75">
      <c r="A488" s="30" t="str">
        <f>'De la BASE'!A484</f>
        <v>27</v>
      </c>
      <c r="B488" s="30">
        <f>'De la BASE'!B484</f>
        <v>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1.99</v>
      </c>
      <c r="F488" s="9">
        <f>IF('De la BASE'!F484&gt;0,'De la BASE'!F484,'De la BASE'!F484+0.001)</f>
        <v>40.81447099999999</v>
      </c>
      <c r="G488" s="15">
        <v>29556</v>
      </c>
    </row>
    <row r="489" spans="1:7" ht="12.75">
      <c r="A489" s="30" t="str">
        <f>'De la BASE'!A485</f>
        <v>27</v>
      </c>
      <c r="B489" s="30">
        <f>'De la BASE'!B485</f>
        <v>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2.677</v>
      </c>
      <c r="F489" s="9">
        <f>IF('De la BASE'!F485&gt;0,'De la BASE'!F485,'De la BASE'!F485+0.001)</f>
        <v>35.455999999999996</v>
      </c>
      <c r="G489" s="15">
        <v>29587</v>
      </c>
    </row>
    <row r="490" spans="1:7" ht="12.75">
      <c r="A490" s="30" t="str">
        <f>'De la BASE'!A486</f>
        <v>27</v>
      </c>
      <c r="B490" s="30">
        <f>'De la BASE'!B486</f>
        <v>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1.902</v>
      </c>
      <c r="F490" s="9">
        <f>IF('De la BASE'!F486&gt;0,'De la BASE'!F486,'De la BASE'!F486+0.001)</f>
        <v>21.433</v>
      </c>
      <c r="G490" s="15">
        <v>29618</v>
      </c>
    </row>
    <row r="491" spans="1:7" ht="12.75">
      <c r="A491" s="30" t="str">
        <f>'De la BASE'!A487</f>
        <v>27</v>
      </c>
      <c r="B491" s="30">
        <f>'De la BASE'!B487</f>
        <v>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3.524</v>
      </c>
      <c r="F491" s="9">
        <f>IF('De la BASE'!F487&gt;0,'De la BASE'!F487,'De la BASE'!F487+0.001)</f>
        <v>48.531000000000006</v>
      </c>
      <c r="G491" s="15">
        <v>29646</v>
      </c>
    </row>
    <row r="492" spans="1:7" ht="12.75">
      <c r="A492" s="30" t="str">
        <f>'De la BASE'!A488</f>
        <v>27</v>
      </c>
      <c r="B492" s="30">
        <f>'De la BASE'!B488</f>
        <v>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2.989</v>
      </c>
      <c r="F492" s="9">
        <f>IF('De la BASE'!F488&gt;0,'De la BASE'!F488,'De la BASE'!F488+0.001)</f>
        <v>45.461</v>
      </c>
      <c r="G492" s="15">
        <v>29677</v>
      </c>
    </row>
    <row r="493" spans="1:7" ht="12.75">
      <c r="A493" s="30" t="str">
        <f>'De la BASE'!A489</f>
        <v>27</v>
      </c>
      <c r="B493" s="30">
        <f>'De la BASE'!B489</f>
        <v>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3.311</v>
      </c>
      <c r="F493" s="9">
        <f>IF('De la BASE'!F489&gt;0,'De la BASE'!F489,'De la BASE'!F489+0.001)</f>
        <v>46.392585000000004</v>
      </c>
      <c r="G493" s="15">
        <v>29707</v>
      </c>
    </row>
    <row r="494" spans="1:7" ht="12.75">
      <c r="A494" s="30" t="str">
        <f>'De la BASE'!A490</f>
        <v>27</v>
      </c>
      <c r="B494" s="30">
        <f>'De la BASE'!B490</f>
        <v>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1.281</v>
      </c>
      <c r="F494" s="9">
        <f>IF('De la BASE'!F490&gt;0,'De la BASE'!F490,'De la BASE'!F490+0.001)</f>
        <v>21.539</v>
      </c>
      <c r="G494" s="15">
        <v>29738</v>
      </c>
    </row>
    <row r="495" spans="1:7" ht="12.75">
      <c r="A495" s="30" t="str">
        <f>'De la BASE'!A491</f>
        <v>27</v>
      </c>
      <c r="B495" s="30">
        <f>'De la BASE'!B491</f>
        <v>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1.024</v>
      </c>
      <c r="F495" s="9">
        <f>IF('De la BASE'!F491&gt;0,'De la BASE'!F491,'De la BASE'!F491+0.001)</f>
        <v>18.469</v>
      </c>
      <c r="G495" s="15">
        <v>29768</v>
      </c>
    </row>
    <row r="496" spans="1:7" ht="12.75">
      <c r="A496" s="30" t="str">
        <f>'De la BASE'!A492</f>
        <v>27</v>
      </c>
      <c r="B496" s="30">
        <f>'De la BASE'!B492</f>
        <v>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0.833</v>
      </c>
      <c r="F496" s="9">
        <f>IF('De la BASE'!F492&gt;0,'De la BASE'!F492,'De la BASE'!F492+0.001)</f>
        <v>14.705</v>
      </c>
      <c r="G496" s="15">
        <v>29799</v>
      </c>
    </row>
    <row r="497" spans="1:7" ht="12.75">
      <c r="A497" s="30" t="str">
        <f>'De la BASE'!A493</f>
        <v>27</v>
      </c>
      <c r="B497" s="30">
        <f>'De la BASE'!B493</f>
        <v>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1.003</v>
      </c>
      <c r="F497" s="9">
        <f>IF('De la BASE'!F493&gt;0,'De la BASE'!F493,'De la BASE'!F493+0.001)</f>
        <v>11.578862999999998</v>
      </c>
      <c r="G497" s="15">
        <v>29830</v>
      </c>
    </row>
    <row r="498" spans="1:7" ht="12.75">
      <c r="A498" s="30" t="str">
        <f>'De la BASE'!A494</f>
        <v>27</v>
      </c>
      <c r="B498" s="30">
        <f>'De la BASE'!B494</f>
        <v>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5.931</v>
      </c>
      <c r="F498" s="9">
        <f>IF('De la BASE'!F494&gt;0,'De la BASE'!F494,'De la BASE'!F494+0.001)</f>
        <v>37.95799999999999</v>
      </c>
      <c r="G498" s="15">
        <v>29860</v>
      </c>
    </row>
    <row r="499" spans="1:7" ht="12.75">
      <c r="A499" s="30" t="str">
        <f>'De la BASE'!A495</f>
        <v>27</v>
      </c>
      <c r="B499" s="30">
        <f>'De la BASE'!B495</f>
        <v>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0.93</v>
      </c>
      <c r="F499" s="9">
        <f>IF('De la BASE'!F495&gt;0,'De la BASE'!F495,'De la BASE'!F495+0.001)</f>
        <v>10.052000000000001</v>
      </c>
      <c r="G499" s="15">
        <v>29891</v>
      </c>
    </row>
    <row r="500" spans="1:7" ht="12.75">
      <c r="A500" s="30" t="str">
        <f>'De la BASE'!A496</f>
        <v>27</v>
      </c>
      <c r="B500" s="30">
        <f>'De la BASE'!B496</f>
        <v>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10.429</v>
      </c>
      <c r="F500" s="9">
        <f>IF('De la BASE'!F496&gt;0,'De la BASE'!F496,'De la BASE'!F496+0.001)</f>
        <v>48.235</v>
      </c>
      <c r="G500" s="15">
        <v>29921</v>
      </c>
    </row>
    <row r="501" spans="1:7" ht="12.75">
      <c r="A501" s="30" t="str">
        <f>'De la BASE'!A497</f>
        <v>27</v>
      </c>
      <c r="B501" s="30">
        <f>'De la BASE'!B497</f>
        <v>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4.661</v>
      </c>
      <c r="F501" s="9">
        <f>IF('De la BASE'!F497&gt;0,'De la BASE'!F497,'De la BASE'!F497+0.001)</f>
        <v>54.09799999999999</v>
      </c>
      <c r="G501" s="15">
        <v>29952</v>
      </c>
    </row>
    <row r="502" spans="1:7" ht="12.75">
      <c r="A502" s="30" t="str">
        <f>'De la BASE'!A498</f>
        <v>27</v>
      </c>
      <c r="B502" s="30">
        <f>'De la BASE'!B498</f>
        <v>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4.695</v>
      </c>
      <c r="F502" s="9">
        <f>IF('De la BASE'!F498&gt;0,'De la BASE'!F498,'De la BASE'!F498+0.001)</f>
        <v>36.292</v>
      </c>
      <c r="G502" s="15">
        <v>29983</v>
      </c>
    </row>
    <row r="503" spans="1:7" ht="12.75">
      <c r="A503" s="30" t="str">
        <f>'De la BASE'!A499</f>
        <v>27</v>
      </c>
      <c r="B503" s="30">
        <f>'De la BASE'!B499</f>
        <v>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1.676</v>
      </c>
      <c r="F503" s="9">
        <f>IF('De la BASE'!F499&gt;0,'De la BASE'!F499,'De la BASE'!F499+0.001)</f>
        <v>40.894</v>
      </c>
      <c r="G503" s="15">
        <v>30011</v>
      </c>
    </row>
    <row r="504" spans="1:7" ht="12.75">
      <c r="A504" s="30" t="str">
        <f>'De la BASE'!A500</f>
        <v>27</v>
      </c>
      <c r="B504" s="30">
        <f>'De la BASE'!B500</f>
        <v>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1.571</v>
      </c>
      <c r="F504" s="9">
        <f>IF('De la BASE'!F500&gt;0,'De la BASE'!F500,'De la BASE'!F500+0.001)</f>
        <v>23.372000000000003</v>
      </c>
      <c r="G504" s="15">
        <v>30042</v>
      </c>
    </row>
    <row r="505" spans="1:7" ht="12.75">
      <c r="A505" s="30" t="str">
        <f>'De la BASE'!A501</f>
        <v>27</v>
      </c>
      <c r="B505" s="30">
        <f>'De la BASE'!B501</f>
        <v>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1.849</v>
      </c>
      <c r="F505" s="9">
        <f>IF('De la BASE'!F501&gt;0,'De la BASE'!F501,'De la BASE'!F501+0.001)</f>
        <v>17.724148</v>
      </c>
      <c r="G505" s="15">
        <v>30072</v>
      </c>
    </row>
    <row r="506" spans="1:7" ht="12.75">
      <c r="A506" s="30" t="str">
        <f>'De la BASE'!A502</f>
        <v>27</v>
      </c>
      <c r="B506" s="30">
        <f>'De la BASE'!B502</f>
        <v>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1.016</v>
      </c>
      <c r="F506" s="9">
        <f>IF('De la BASE'!F502&gt;0,'De la BASE'!F502,'De la BASE'!F502+0.001)</f>
        <v>17.375</v>
      </c>
      <c r="G506" s="15">
        <v>30103</v>
      </c>
    </row>
    <row r="507" spans="1:7" ht="12.75">
      <c r="A507" s="30" t="str">
        <f>'De la BASE'!A503</f>
        <v>27</v>
      </c>
      <c r="B507" s="30">
        <f>'De la BASE'!B503</f>
        <v>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0.804</v>
      </c>
      <c r="F507" s="9">
        <f>IF('De la BASE'!F503&gt;0,'De la BASE'!F503,'De la BASE'!F503+0.001)</f>
        <v>15.127</v>
      </c>
      <c r="G507" s="15">
        <v>30133</v>
      </c>
    </row>
    <row r="508" spans="1:7" ht="12.75">
      <c r="A508" s="30" t="str">
        <f>'De la BASE'!A504</f>
        <v>27</v>
      </c>
      <c r="B508" s="30">
        <f>'De la BASE'!B504</f>
        <v>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0.642</v>
      </c>
      <c r="F508" s="9">
        <f>IF('De la BASE'!F504&gt;0,'De la BASE'!F504,'De la BASE'!F504+0.001)</f>
        <v>15.123000000000001</v>
      </c>
      <c r="G508" s="15">
        <v>30164</v>
      </c>
    </row>
    <row r="509" spans="1:7" ht="12.75">
      <c r="A509" s="30" t="str">
        <f>'De la BASE'!A505</f>
        <v>27</v>
      </c>
      <c r="B509" s="30">
        <f>'De la BASE'!B505</f>
        <v>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2.475</v>
      </c>
      <c r="F509" s="9">
        <f>IF('De la BASE'!F505&gt;0,'De la BASE'!F505,'De la BASE'!F505+0.001)</f>
        <v>17.779</v>
      </c>
      <c r="G509" s="15">
        <v>30195</v>
      </c>
    </row>
    <row r="510" spans="1:7" ht="12.75">
      <c r="A510" s="30" t="str">
        <f>'De la BASE'!A506</f>
        <v>27</v>
      </c>
      <c r="B510" s="30">
        <f>'De la BASE'!B506</f>
        <v>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2.443</v>
      </c>
      <c r="F510" s="9">
        <f>IF('De la BASE'!F506&gt;0,'De la BASE'!F506,'De la BASE'!F506+0.001)</f>
        <v>20.624</v>
      </c>
      <c r="G510" s="15">
        <v>30225</v>
      </c>
    </row>
    <row r="511" spans="1:7" ht="12.75">
      <c r="A511" s="30" t="str">
        <f>'De la BASE'!A507</f>
        <v>27</v>
      </c>
      <c r="B511" s="30">
        <f>'De la BASE'!B507</f>
        <v>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9.416</v>
      </c>
      <c r="F511" s="9">
        <f>IF('De la BASE'!F507&gt;0,'De la BASE'!F507,'De la BASE'!F507+0.001)</f>
        <v>58.02899999999999</v>
      </c>
      <c r="G511" s="15">
        <v>30256</v>
      </c>
    </row>
    <row r="512" spans="1:7" ht="12.75">
      <c r="A512" s="30" t="str">
        <f>'De la BASE'!A508</f>
        <v>27</v>
      </c>
      <c r="B512" s="30">
        <f>'De la BASE'!B508</f>
        <v>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10.544</v>
      </c>
      <c r="F512" s="9">
        <f>IF('De la BASE'!F508&gt;0,'De la BASE'!F508,'De la BASE'!F508+0.001)</f>
        <v>63.35900000000001</v>
      </c>
      <c r="G512" s="15">
        <v>30286</v>
      </c>
    </row>
    <row r="513" spans="1:7" ht="12.75">
      <c r="A513" s="30" t="str">
        <f>'De la BASE'!A509</f>
        <v>27</v>
      </c>
      <c r="B513" s="30">
        <f>'De la BASE'!B509</f>
        <v>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1.387</v>
      </c>
      <c r="F513" s="9">
        <f>IF('De la BASE'!F509&gt;0,'De la BASE'!F509,'De la BASE'!F509+0.001)</f>
        <v>17.521</v>
      </c>
      <c r="G513" s="15">
        <v>30317</v>
      </c>
    </row>
    <row r="514" spans="1:7" ht="12.75">
      <c r="A514" s="30" t="str">
        <f>'De la BASE'!A510</f>
        <v>27</v>
      </c>
      <c r="B514" s="30">
        <f>'De la BASE'!B510</f>
        <v>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5.102</v>
      </c>
      <c r="F514" s="9">
        <f>IF('De la BASE'!F510&gt;0,'De la BASE'!F510,'De la BASE'!F510+0.001)</f>
        <v>44.191902</v>
      </c>
      <c r="G514" s="15">
        <v>30348</v>
      </c>
    </row>
    <row r="515" spans="1:7" ht="12.75">
      <c r="A515" s="30" t="str">
        <f>'De la BASE'!A511</f>
        <v>27</v>
      </c>
      <c r="B515" s="30">
        <f>'De la BASE'!B511</f>
        <v>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2.922</v>
      </c>
      <c r="F515" s="9">
        <f>IF('De la BASE'!F511&gt;0,'De la BASE'!F511,'De la BASE'!F511+0.001)</f>
        <v>46.170418</v>
      </c>
      <c r="G515" s="15">
        <v>30376</v>
      </c>
    </row>
    <row r="516" spans="1:7" ht="12.75">
      <c r="A516" s="30" t="str">
        <f>'De la BASE'!A512</f>
        <v>27</v>
      </c>
      <c r="B516" s="30">
        <f>'De la BASE'!B512</f>
        <v>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15.925</v>
      </c>
      <c r="F516" s="9">
        <f>IF('De la BASE'!F512&gt;0,'De la BASE'!F512,'De la BASE'!F512+0.001)</f>
        <v>109.21399999999998</v>
      </c>
      <c r="G516" s="15">
        <v>30407</v>
      </c>
    </row>
    <row r="517" spans="1:7" ht="12.75">
      <c r="A517" s="30" t="str">
        <f>'De la BASE'!A513</f>
        <v>27</v>
      </c>
      <c r="B517" s="30">
        <f>'De la BASE'!B513</f>
        <v>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5.804</v>
      </c>
      <c r="F517" s="9">
        <f>IF('De la BASE'!F513&gt;0,'De la BASE'!F513,'De la BASE'!F513+0.001)</f>
        <v>86.111155</v>
      </c>
      <c r="G517" s="15">
        <v>30437</v>
      </c>
    </row>
    <row r="518" spans="1:7" ht="12.75">
      <c r="A518" s="30" t="str">
        <f>'De la BASE'!A514</f>
        <v>27</v>
      </c>
      <c r="B518" s="30">
        <f>'De la BASE'!B514</f>
        <v>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1.992</v>
      </c>
      <c r="F518" s="9">
        <f>IF('De la BASE'!F514&gt;0,'De la BASE'!F514,'De la BASE'!F514+0.001)</f>
        <v>28.892</v>
      </c>
      <c r="G518" s="15">
        <v>30468</v>
      </c>
    </row>
    <row r="519" spans="1:7" ht="12.75">
      <c r="A519" s="30" t="str">
        <f>'De la BASE'!A515</f>
        <v>27</v>
      </c>
      <c r="B519" s="30">
        <f>'De la BASE'!B515</f>
        <v>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1.996</v>
      </c>
      <c r="F519" s="9">
        <f>IF('De la BASE'!F515&gt;0,'De la BASE'!F515,'De la BASE'!F515+0.001)</f>
        <v>20.44</v>
      </c>
      <c r="G519" s="15">
        <v>30498</v>
      </c>
    </row>
    <row r="520" spans="1:7" ht="12.75">
      <c r="A520" s="30" t="str">
        <f>'De la BASE'!A516</f>
        <v>27</v>
      </c>
      <c r="B520" s="30">
        <f>'De la BASE'!B516</f>
        <v>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1.713</v>
      </c>
      <c r="F520" s="9">
        <f>IF('De la BASE'!F516&gt;0,'De la BASE'!F516,'De la BASE'!F516+0.001)</f>
        <v>20.235</v>
      </c>
      <c r="G520" s="15">
        <v>30529</v>
      </c>
    </row>
    <row r="521" spans="1:7" ht="12.75">
      <c r="A521" s="30" t="str">
        <f>'De la BASE'!A517</f>
        <v>27</v>
      </c>
      <c r="B521" s="30">
        <f>'De la BASE'!B517</f>
        <v>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1.185</v>
      </c>
      <c r="F521" s="9">
        <f>IF('De la BASE'!F517&gt;0,'De la BASE'!F517,'De la BASE'!F517+0.001)</f>
        <v>12.421000000000001</v>
      </c>
      <c r="G521" s="15">
        <v>30560</v>
      </c>
    </row>
    <row r="522" spans="1:7" ht="12.75">
      <c r="A522" s="30" t="str">
        <f>'De la BASE'!A518</f>
        <v>27</v>
      </c>
      <c r="B522" s="30">
        <f>'De la BASE'!B518</f>
        <v>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1.051</v>
      </c>
      <c r="F522" s="9">
        <f>IF('De la BASE'!F518&gt;0,'De la BASE'!F518,'De la BASE'!F518+0.001)</f>
        <v>11.335</v>
      </c>
      <c r="G522" s="15">
        <v>30590</v>
      </c>
    </row>
    <row r="523" spans="1:7" ht="12.75">
      <c r="A523" s="30" t="str">
        <f>'De la BASE'!A519</f>
        <v>27</v>
      </c>
      <c r="B523" s="30">
        <f>'De la BASE'!B519</f>
        <v>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3.932</v>
      </c>
      <c r="F523" s="9">
        <f>IF('De la BASE'!F519&gt;0,'De la BASE'!F519,'De la BASE'!F519+0.001)</f>
        <v>20.987030999999998</v>
      </c>
      <c r="G523" s="15">
        <v>30621</v>
      </c>
    </row>
    <row r="524" spans="1:7" ht="12.75">
      <c r="A524" s="30" t="str">
        <f>'De la BASE'!A520</f>
        <v>27</v>
      </c>
      <c r="B524" s="30">
        <f>'De la BASE'!B520</f>
        <v>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8.675</v>
      </c>
      <c r="F524" s="9">
        <f>IF('De la BASE'!F520&gt;0,'De la BASE'!F520,'De la BASE'!F520+0.001)</f>
        <v>38.094</v>
      </c>
      <c r="G524" s="15">
        <v>30651</v>
      </c>
    </row>
    <row r="525" spans="1:7" ht="12.75">
      <c r="A525" s="30" t="str">
        <f>'De la BASE'!A521</f>
        <v>27</v>
      </c>
      <c r="B525" s="30">
        <f>'De la BASE'!B521</f>
        <v>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3.246</v>
      </c>
      <c r="F525" s="9">
        <f>IF('De la BASE'!F521&gt;0,'De la BASE'!F521,'De la BASE'!F521+0.001)</f>
        <v>48.459031</v>
      </c>
      <c r="G525" s="15">
        <v>30682</v>
      </c>
    </row>
    <row r="526" spans="1:7" ht="12.75">
      <c r="A526" s="30" t="str">
        <f>'De la BASE'!A522</f>
        <v>27</v>
      </c>
      <c r="B526" s="30">
        <f>'De la BASE'!B522</f>
        <v>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5.045</v>
      </c>
      <c r="F526" s="9">
        <f>IF('De la BASE'!F522&gt;0,'De la BASE'!F522,'De la BASE'!F522+0.001)</f>
        <v>56.542</v>
      </c>
      <c r="G526" s="15">
        <v>30713</v>
      </c>
    </row>
    <row r="527" spans="1:7" ht="12.75">
      <c r="A527" s="30" t="str">
        <f>'De la BASE'!A523</f>
        <v>27</v>
      </c>
      <c r="B527" s="30">
        <f>'De la BASE'!B523</f>
        <v>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5.435</v>
      </c>
      <c r="F527" s="9">
        <f>IF('De la BASE'!F523&gt;0,'De la BASE'!F523,'De la BASE'!F523+0.001)</f>
        <v>49.605</v>
      </c>
      <c r="G527" s="15">
        <v>30742</v>
      </c>
    </row>
    <row r="528" spans="1:7" ht="12.75">
      <c r="A528" s="30" t="str">
        <f>'De la BASE'!A524</f>
        <v>27</v>
      </c>
      <c r="B528" s="30">
        <f>'De la BASE'!B524</f>
        <v>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2.701</v>
      </c>
      <c r="F528" s="9">
        <f>IF('De la BASE'!F524&gt;0,'De la BASE'!F524,'De la BASE'!F524+0.001)</f>
        <v>81.203</v>
      </c>
      <c r="G528" s="15">
        <v>30773</v>
      </c>
    </row>
    <row r="529" spans="1:7" ht="12.75">
      <c r="A529" s="30" t="str">
        <f>'De la BASE'!A525</f>
        <v>27</v>
      </c>
      <c r="B529" s="30">
        <f>'De la BASE'!B525</f>
        <v>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5.246</v>
      </c>
      <c r="F529" s="9">
        <f>IF('De la BASE'!F525&gt;0,'De la BASE'!F525,'De la BASE'!F525+0.001)</f>
        <v>54.349087000000004</v>
      </c>
      <c r="G529" s="15">
        <v>30803</v>
      </c>
    </row>
    <row r="530" spans="1:7" ht="12.75">
      <c r="A530" s="30" t="str">
        <f>'De la BASE'!A526</f>
        <v>27</v>
      </c>
      <c r="B530" s="30">
        <f>'De la BASE'!B526</f>
        <v>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3.972</v>
      </c>
      <c r="F530" s="9">
        <f>IF('De la BASE'!F526&gt;0,'De la BASE'!F526,'De la BASE'!F526+0.001)</f>
        <v>39.707</v>
      </c>
      <c r="G530" s="15">
        <v>30834</v>
      </c>
    </row>
    <row r="531" spans="1:7" ht="12.75">
      <c r="A531" s="30" t="str">
        <f>'De la BASE'!A527</f>
        <v>27</v>
      </c>
      <c r="B531" s="30">
        <f>'De la BASE'!B527</f>
        <v>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1.423</v>
      </c>
      <c r="F531" s="9">
        <f>IF('De la BASE'!F527&gt;0,'De la BASE'!F527,'De la BASE'!F527+0.001)</f>
        <v>16.352752</v>
      </c>
      <c r="G531" s="15">
        <v>30864</v>
      </c>
    </row>
    <row r="532" spans="1:7" ht="12.75">
      <c r="A532" s="30" t="str">
        <f>'De la BASE'!A528</f>
        <v>27</v>
      </c>
      <c r="B532" s="30">
        <f>'De la BASE'!B528</f>
        <v>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1.216</v>
      </c>
      <c r="F532" s="9">
        <f>IF('De la BASE'!F528&gt;0,'De la BASE'!F528,'De la BASE'!F528+0.001)</f>
        <v>15.883</v>
      </c>
      <c r="G532" s="15">
        <v>30895</v>
      </c>
    </row>
    <row r="533" spans="1:7" ht="12.75">
      <c r="A533" s="30" t="str">
        <f>'De la BASE'!A529</f>
        <v>27</v>
      </c>
      <c r="B533" s="30">
        <f>'De la BASE'!B529</f>
        <v>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1.078</v>
      </c>
      <c r="F533" s="9">
        <f>IF('De la BASE'!F529&gt;0,'De la BASE'!F529,'De la BASE'!F529+0.001)</f>
        <v>12.395</v>
      </c>
      <c r="G533" s="15">
        <v>30926</v>
      </c>
    </row>
    <row r="534" spans="1:7" ht="12.75">
      <c r="A534" s="30" t="str">
        <f>'De la BASE'!A530</f>
        <v>27</v>
      </c>
      <c r="B534" s="30">
        <f>'De la BASE'!B530</f>
        <v>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8.284</v>
      </c>
      <c r="F534" s="9">
        <f>IF('De la BASE'!F530&gt;0,'De la BASE'!F530,'De la BASE'!F530+0.001)</f>
        <v>45.658</v>
      </c>
      <c r="G534" s="15">
        <v>30956</v>
      </c>
    </row>
    <row r="535" spans="1:7" ht="12.75">
      <c r="A535" s="30" t="str">
        <f>'De la BASE'!A531</f>
        <v>27</v>
      </c>
      <c r="B535" s="30">
        <f>'De la BASE'!B531</f>
        <v>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28.971</v>
      </c>
      <c r="F535" s="9">
        <f>IF('De la BASE'!F531&gt;0,'De la BASE'!F531,'De la BASE'!F531+0.001)</f>
        <v>106.91600000000001</v>
      </c>
      <c r="G535" s="15">
        <v>30987</v>
      </c>
    </row>
    <row r="536" spans="1:7" ht="12.75">
      <c r="A536" s="30" t="str">
        <f>'De la BASE'!A532</f>
        <v>27</v>
      </c>
      <c r="B536" s="30">
        <f>'De la BASE'!B532</f>
        <v>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3.426</v>
      </c>
      <c r="F536" s="9">
        <f>IF('De la BASE'!F532&gt;0,'De la BASE'!F532,'De la BASE'!F532+0.001)</f>
        <v>42.181</v>
      </c>
      <c r="G536" s="15">
        <v>31017</v>
      </c>
    </row>
    <row r="537" spans="1:7" ht="12.75">
      <c r="A537" s="30" t="str">
        <f>'De la BASE'!A533</f>
        <v>27</v>
      </c>
      <c r="B537" s="30">
        <f>'De la BASE'!B533</f>
        <v>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3.29</v>
      </c>
      <c r="F537" s="9">
        <f>IF('De la BASE'!F533&gt;0,'De la BASE'!F533,'De la BASE'!F533+0.001)</f>
        <v>31.379</v>
      </c>
      <c r="G537" s="15">
        <v>31048</v>
      </c>
    </row>
    <row r="538" spans="1:7" ht="12.75">
      <c r="A538" s="30" t="str">
        <f>'De la BASE'!A534</f>
        <v>27</v>
      </c>
      <c r="B538" s="30">
        <f>'De la BASE'!B534</f>
        <v>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21.09</v>
      </c>
      <c r="F538" s="9">
        <f>IF('De la BASE'!F534&gt;0,'De la BASE'!F534,'De la BASE'!F534+0.001)</f>
        <v>93.985</v>
      </c>
      <c r="G538" s="15">
        <v>31079</v>
      </c>
    </row>
    <row r="539" spans="1:7" ht="12.75">
      <c r="A539" s="30" t="str">
        <f>'De la BASE'!A535</f>
        <v>27</v>
      </c>
      <c r="B539" s="30">
        <f>'De la BASE'!B535</f>
        <v>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4.093</v>
      </c>
      <c r="F539" s="9">
        <f>IF('De la BASE'!F535&gt;0,'De la BASE'!F535,'De la BASE'!F535+0.001)</f>
        <v>43.81100000000001</v>
      </c>
      <c r="G539" s="15">
        <v>31107</v>
      </c>
    </row>
    <row r="540" spans="1:7" ht="12.75">
      <c r="A540" s="30" t="str">
        <f>'De la BASE'!A536</f>
        <v>27</v>
      </c>
      <c r="B540" s="30">
        <f>'De la BASE'!B536</f>
        <v>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13.131</v>
      </c>
      <c r="F540" s="9">
        <f>IF('De la BASE'!F536&gt;0,'De la BASE'!F536,'De la BASE'!F536+0.001)</f>
        <v>86.976</v>
      </c>
      <c r="G540" s="15">
        <v>31138</v>
      </c>
    </row>
    <row r="541" spans="1:7" ht="12.75">
      <c r="A541" s="30" t="str">
        <f>'De la BASE'!A537</f>
        <v>27</v>
      </c>
      <c r="B541" s="30">
        <f>'De la BASE'!B537</f>
        <v>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5.164</v>
      </c>
      <c r="F541" s="9">
        <f>IF('De la BASE'!F537&gt;0,'De la BASE'!F537,'De la BASE'!F537+0.001)</f>
        <v>47.60900000000001</v>
      </c>
      <c r="G541" s="15">
        <v>31168</v>
      </c>
    </row>
    <row r="542" spans="1:7" ht="12.75">
      <c r="A542" s="30" t="str">
        <f>'De la BASE'!A538</f>
        <v>27</v>
      </c>
      <c r="B542" s="30">
        <f>'De la BASE'!B538</f>
        <v>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2.492</v>
      </c>
      <c r="F542" s="9">
        <f>IF('De la BASE'!F538&gt;0,'De la BASE'!F538,'De la BASE'!F538+0.001)</f>
        <v>28.638000000000005</v>
      </c>
      <c r="G542" s="15">
        <v>31199</v>
      </c>
    </row>
    <row r="543" spans="1:7" ht="12.75">
      <c r="A543" s="30" t="str">
        <f>'De la BASE'!A539</f>
        <v>27</v>
      </c>
      <c r="B543" s="30">
        <f>'De la BASE'!B539</f>
        <v>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1.963</v>
      </c>
      <c r="F543" s="9">
        <f>IF('De la BASE'!F539&gt;0,'De la BASE'!F539,'De la BASE'!F539+0.001)</f>
        <v>18.189000000000004</v>
      </c>
      <c r="G543" s="15">
        <v>31229</v>
      </c>
    </row>
    <row r="544" spans="1:7" ht="12.75">
      <c r="A544" s="30" t="str">
        <f>'De la BASE'!A540</f>
        <v>27</v>
      </c>
      <c r="B544" s="30">
        <f>'De la BASE'!B540</f>
        <v>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1.509</v>
      </c>
      <c r="F544" s="9">
        <f>IF('De la BASE'!F540&gt;0,'De la BASE'!F540,'De la BASE'!F540+0.001)</f>
        <v>17.856</v>
      </c>
      <c r="G544" s="15">
        <v>31260</v>
      </c>
    </row>
    <row r="545" spans="1:7" ht="12.75">
      <c r="A545" s="30" t="str">
        <f>'De la BASE'!A541</f>
        <v>27</v>
      </c>
      <c r="B545" s="30">
        <f>'De la BASE'!B541</f>
        <v>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1.203</v>
      </c>
      <c r="F545" s="9">
        <f>IF('De la BASE'!F541&gt;0,'De la BASE'!F541,'De la BASE'!F541+0.001)</f>
        <v>14.83</v>
      </c>
      <c r="G545" s="15">
        <v>31291</v>
      </c>
    </row>
    <row r="546" spans="1:7" ht="12.75">
      <c r="A546" s="30" t="str">
        <f>'De la BASE'!A542</f>
        <v>27</v>
      </c>
      <c r="B546" s="30">
        <f>'De la BASE'!B542</f>
        <v>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0.948</v>
      </c>
      <c r="F546" s="9">
        <f>IF('De la BASE'!F542&gt;0,'De la BASE'!F542,'De la BASE'!F542+0.001)</f>
        <v>9.709</v>
      </c>
      <c r="G546" s="15">
        <v>31321</v>
      </c>
    </row>
    <row r="547" spans="1:7" ht="12.75">
      <c r="A547" s="30" t="str">
        <f>'De la BASE'!A543</f>
        <v>27</v>
      </c>
      <c r="B547" s="30">
        <f>'De la BASE'!B543</f>
        <v>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3.423</v>
      </c>
      <c r="F547" s="9">
        <f>IF('De la BASE'!F543&gt;0,'De la BASE'!F543,'De la BASE'!F543+0.001)</f>
        <v>15.799</v>
      </c>
      <c r="G547" s="15">
        <v>31352</v>
      </c>
    </row>
    <row r="548" spans="1:7" ht="12.75">
      <c r="A548" s="30" t="str">
        <f>'De la BASE'!A544</f>
        <v>27</v>
      </c>
      <c r="B548" s="30">
        <f>'De la BASE'!B544</f>
        <v>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10.296</v>
      </c>
      <c r="F548" s="9">
        <f>IF('De la BASE'!F544&gt;0,'De la BASE'!F544,'De la BASE'!F544+0.001)</f>
        <v>40.231</v>
      </c>
      <c r="G548" s="15">
        <v>31382</v>
      </c>
    </row>
    <row r="549" spans="1:7" ht="12.75">
      <c r="A549" s="30" t="str">
        <f>'De la BASE'!A545</f>
        <v>27</v>
      </c>
      <c r="B549" s="30">
        <f>'De la BASE'!B545</f>
        <v>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4.307</v>
      </c>
      <c r="F549" s="9">
        <f>IF('De la BASE'!F545&gt;0,'De la BASE'!F545,'De la BASE'!F545+0.001)</f>
        <v>40.351</v>
      </c>
      <c r="G549" s="15">
        <v>31413</v>
      </c>
    </row>
    <row r="550" spans="1:7" ht="12.75">
      <c r="A550" s="30" t="str">
        <f>'De la BASE'!A546</f>
        <v>27</v>
      </c>
      <c r="B550" s="30">
        <f>'De la BASE'!B546</f>
        <v>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6.706</v>
      </c>
      <c r="F550" s="9">
        <f>IF('De la BASE'!F546&gt;0,'De la BASE'!F546,'De la BASE'!F546+0.001)</f>
        <v>40.742</v>
      </c>
      <c r="G550" s="15">
        <v>31444</v>
      </c>
    </row>
    <row r="551" spans="1:7" ht="12.75">
      <c r="A551" s="30" t="str">
        <f>'De la BASE'!A547</f>
        <v>27</v>
      </c>
      <c r="B551" s="30">
        <f>'De la BASE'!B547</f>
        <v>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3.131</v>
      </c>
      <c r="F551" s="9">
        <f>IF('De la BASE'!F547&gt;0,'De la BASE'!F547,'De la BASE'!F547+0.001)</f>
        <v>69.71383000000002</v>
      </c>
      <c r="G551" s="15">
        <v>31472</v>
      </c>
    </row>
    <row r="552" spans="1:7" ht="12.75">
      <c r="A552" s="30" t="str">
        <f>'De la BASE'!A548</f>
        <v>27</v>
      </c>
      <c r="B552" s="30">
        <f>'De la BASE'!B548</f>
        <v>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2.37</v>
      </c>
      <c r="F552" s="9">
        <f>IF('De la BASE'!F548&gt;0,'De la BASE'!F548,'De la BASE'!F548+0.001)</f>
        <v>45.626</v>
      </c>
      <c r="G552" s="15">
        <v>31503</v>
      </c>
    </row>
    <row r="553" spans="1:7" ht="12.75">
      <c r="A553" s="30" t="str">
        <f>'De la BASE'!A549</f>
        <v>27</v>
      </c>
      <c r="B553" s="30">
        <f>'De la BASE'!B549</f>
        <v>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2.419</v>
      </c>
      <c r="F553" s="9">
        <f>IF('De la BASE'!F549&gt;0,'De la BASE'!F549,'De la BASE'!F549+0.001)</f>
        <v>61.228</v>
      </c>
      <c r="G553" s="15">
        <v>31533</v>
      </c>
    </row>
    <row r="554" spans="1:7" ht="12.75">
      <c r="A554" s="30" t="str">
        <f>'De la BASE'!A550</f>
        <v>27</v>
      </c>
      <c r="B554" s="30">
        <f>'De la BASE'!B550</f>
        <v>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1.588</v>
      </c>
      <c r="F554" s="9">
        <f>IF('De la BASE'!F550&gt;0,'De la BASE'!F550,'De la BASE'!F550+0.001)</f>
        <v>23.971000000000004</v>
      </c>
      <c r="G554" s="15">
        <v>31564</v>
      </c>
    </row>
    <row r="555" spans="1:7" ht="12.75">
      <c r="A555" s="30" t="str">
        <f>'De la BASE'!A551</f>
        <v>27</v>
      </c>
      <c r="B555" s="30">
        <f>'De la BASE'!B551</f>
        <v>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1.065</v>
      </c>
      <c r="F555" s="9">
        <f>IF('De la BASE'!F551&gt;0,'De la BASE'!F551,'De la BASE'!F551+0.001)</f>
        <v>16.615378999999997</v>
      </c>
      <c r="G555" s="15">
        <v>31594</v>
      </c>
    </row>
    <row r="556" spans="1:7" ht="12.75">
      <c r="A556" s="30" t="str">
        <f>'De la BASE'!A552</f>
        <v>27</v>
      </c>
      <c r="B556" s="30">
        <f>'De la BASE'!B552</f>
        <v>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0.867</v>
      </c>
      <c r="F556" s="9">
        <f>IF('De la BASE'!F552&gt;0,'De la BASE'!F552,'De la BASE'!F552+0.001)</f>
        <v>14.517776000000003</v>
      </c>
      <c r="G556" s="15">
        <v>31625</v>
      </c>
    </row>
    <row r="557" spans="1:7" ht="12.75">
      <c r="A557" s="30" t="str">
        <f>'De la BASE'!A553</f>
        <v>27</v>
      </c>
      <c r="B557" s="30">
        <f>'De la BASE'!B553</f>
        <v>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4.833</v>
      </c>
      <c r="F557" s="9">
        <f>IF('De la BASE'!F553&gt;0,'De la BASE'!F553,'De la BASE'!F553+0.001)</f>
        <v>33.003</v>
      </c>
      <c r="G557" s="15">
        <v>31656</v>
      </c>
    </row>
    <row r="558" spans="1:7" ht="12.75">
      <c r="A558" s="30" t="str">
        <f>'De la BASE'!A554</f>
        <v>27</v>
      </c>
      <c r="B558" s="30">
        <f>'De la BASE'!B554</f>
        <v>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0.942</v>
      </c>
      <c r="F558" s="9">
        <f>IF('De la BASE'!F554&gt;0,'De la BASE'!F554,'De la BASE'!F554+0.001)</f>
        <v>16.27</v>
      </c>
      <c r="G558" s="15">
        <v>31686</v>
      </c>
    </row>
    <row r="559" spans="1:7" ht="12.75">
      <c r="A559" s="30" t="str">
        <f>'De la BASE'!A555</f>
        <v>27</v>
      </c>
      <c r="B559" s="30">
        <f>'De la BASE'!B555</f>
        <v>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2.431</v>
      </c>
      <c r="F559" s="9">
        <f>IF('De la BASE'!F555&gt;0,'De la BASE'!F555,'De la BASE'!F555+0.001)</f>
        <v>22.954</v>
      </c>
      <c r="G559" s="15">
        <v>31717</v>
      </c>
    </row>
    <row r="560" spans="1:7" ht="12.75">
      <c r="A560" s="30" t="str">
        <f>'De la BASE'!A556</f>
        <v>27</v>
      </c>
      <c r="B560" s="30">
        <f>'De la BASE'!B556</f>
        <v>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1.385</v>
      </c>
      <c r="F560" s="9">
        <f>IF('De la BASE'!F556&gt;0,'De la BASE'!F556,'De la BASE'!F556+0.001)</f>
        <v>26.799000000000003</v>
      </c>
      <c r="G560" s="15">
        <v>31747</v>
      </c>
    </row>
    <row r="561" spans="1:7" ht="12.75">
      <c r="A561" s="30" t="str">
        <f>'De la BASE'!A557</f>
        <v>27</v>
      </c>
      <c r="B561" s="30">
        <f>'De la BASE'!B557</f>
        <v>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4.275</v>
      </c>
      <c r="F561" s="9">
        <f>IF('De la BASE'!F557&gt;0,'De la BASE'!F557,'De la BASE'!F557+0.001)</f>
        <v>35.335</v>
      </c>
      <c r="G561" s="15">
        <v>31778</v>
      </c>
    </row>
    <row r="562" spans="1:7" ht="12.75">
      <c r="A562" s="30" t="str">
        <f>'De la BASE'!A558</f>
        <v>27</v>
      </c>
      <c r="B562" s="30">
        <f>'De la BASE'!B558</f>
        <v>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6.933</v>
      </c>
      <c r="F562" s="9">
        <f>IF('De la BASE'!F558&gt;0,'De la BASE'!F558,'De la BASE'!F558+0.001)</f>
        <v>51.892</v>
      </c>
      <c r="G562" s="15">
        <v>31809</v>
      </c>
    </row>
    <row r="563" spans="1:7" ht="12.75">
      <c r="A563" s="30" t="str">
        <f>'De la BASE'!A559</f>
        <v>27</v>
      </c>
      <c r="B563" s="30">
        <f>'De la BASE'!B559</f>
        <v>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4.116</v>
      </c>
      <c r="F563" s="9">
        <f>IF('De la BASE'!F559&gt;0,'De la BASE'!F559,'De la BASE'!F559+0.001)</f>
        <v>51.19321899999999</v>
      </c>
      <c r="G563" s="15">
        <v>31837</v>
      </c>
    </row>
    <row r="564" spans="1:7" ht="12.75">
      <c r="A564" s="30" t="str">
        <f>'De la BASE'!A560</f>
        <v>27</v>
      </c>
      <c r="B564" s="30">
        <f>'De la BASE'!B560</f>
        <v>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6.09</v>
      </c>
      <c r="F564" s="9">
        <f>IF('De la BASE'!F560&gt;0,'De la BASE'!F560,'De la BASE'!F560+0.001)</f>
        <v>60.834</v>
      </c>
      <c r="G564" s="15">
        <v>31868</v>
      </c>
    </row>
    <row r="565" spans="1:7" ht="12.75">
      <c r="A565" s="30" t="str">
        <f>'De la BASE'!A561</f>
        <v>27</v>
      </c>
      <c r="B565" s="30">
        <f>'De la BASE'!B561</f>
        <v>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1.452</v>
      </c>
      <c r="F565" s="9">
        <f>IF('De la BASE'!F561&gt;0,'De la BASE'!F561,'De la BASE'!F561+0.001)</f>
        <v>21.550257000000002</v>
      </c>
      <c r="G565" s="15">
        <v>31898</v>
      </c>
    </row>
    <row r="566" spans="1:7" ht="12.75">
      <c r="A566" s="30" t="str">
        <f>'De la BASE'!A562</f>
        <v>27</v>
      </c>
      <c r="B566" s="30">
        <f>'De la BASE'!B562</f>
        <v>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1.325</v>
      </c>
      <c r="F566" s="9">
        <f>IF('De la BASE'!F562&gt;0,'De la BASE'!F562,'De la BASE'!F562+0.001)</f>
        <v>16.795</v>
      </c>
      <c r="G566" s="15">
        <v>31929</v>
      </c>
    </row>
    <row r="567" spans="1:7" ht="12.75">
      <c r="A567" s="30" t="str">
        <f>'De la BASE'!A563</f>
        <v>27</v>
      </c>
      <c r="B567" s="30">
        <f>'De la BASE'!B563</f>
        <v>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1.352</v>
      </c>
      <c r="F567" s="9">
        <f>IF('De la BASE'!F563&gt;0,'De la BASE'!F563,'De la BASE'!F563+0.001)</f>
        <v>16.797708</v>
      </c>
      <c r="G567" s="15">
        <v>31959</v>
      </c>
    </row>
    <row r="568" spans="1:7" ht="12.75">
      <c r="A568" s="30" t="str">
        <f>'De la BASE'!A564</f>
        <v>27</v>
      </c>
      <c r="B568" s="30">
        <f>'De la BASE'!B564</f>
        <v>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0.895</v>
      </c>
      <c r="F568" s="9">
        <f>IF('De la BASE'!F564&gt;0,'De la BASE'!F564,'De la BASE'!F564+0.001)</f>
        <v>11.845</v>
      </c>
      <c r="G568" s="15">
        <v>31990</v>
      </c>
    </row>
    <row r="569" spans="1:7" ht="12.75">
      <c r="A569" s="30" t="str">
        <f>'De la BASE'!A565</f>
        <v>27</v>
      </c>
      <c r="B569" s="30">
        <f>'De la BASE'!B565</f>
        <v>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3.022</v>
      </c>
      <c r="F569" s="9">
        <f>IF('De la BASE'!F565&gt;0,'De la BASE'!F565,'De la BASE'!F565+0.001)</f>
        <v>15.897791</v>
      </c>
      <c r="G569" s="15">
        <v>32021</v>
      </c>
    </row>
    <row r="570" spans="1:7" ht="12.75">
      <c r="A570" s="30" t="str">
        <f>'De la BASE'!A566</f>
        <v>27</v>
      </c>
      <c r="B570" s="30">
        <f>'De la BASE'!B566</f>
        <v>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18.015</v>
      </c>
      <c r="F570" s="9">
        <f>IF('De la BASE'!F566&gt;0,'De la BASE'!F566,'De la BASE'!F566+0.001)</f>
        <v>81.44800000000001</v>
      </c>
      <c r="G570" s="15">
        <v>32051</v>
      </c>
    </row>
    <row r="571" spans="1:7" ht="12.75">
      <c r="A571" s="30" t="str">
        <f>'De la BASE'!A567</f>
        <v>27</v>
      </c>
      <c r="B571" s="30">
        <f>'De la BASE'!B567</f>
        <v>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4.78</v>
      </c>
      <c r="F571" s="9">
        <f>IF('De la BASE'!F567&gt;0,'De la BASE'!F567,'De la BASE'!F567+0.001)</f>
        <v>34.940027</v>
      </c>
      <c r="G571" s="15">
        <v>32082</v>
      </c>
    </row>
    <row r="572" spans="1:7" ht="12.75">
      <c r="A572" s="30" t="str">
        <f>'De la BASE'!A568</f>
        <v>27</v>
      </c>
      <c r="B572" s="30">
        <f>'De la BASE'!B568</f>
        <v>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10.525</v>
      </c>
      <c r="F572" s="9">
        <f>IF('De la BASE'!F568&gt;0,'De la BASE'!F568,'De la BASE'!F568+0.001)</f>
        <v>81.020368</v>
      </c>
      <c r="G572" s="15">
        <v>32112</v>
      </c>
    </row>
    <row r="573" spans="1:7" ht="12.75">
      <c r="A573" s="30" t="str">
        <f>'De la BASE'!A569</f>
        <v>27</v>
      </c>
      <c r="B573" s="30">
        <f>'De la BASE'!B569</f>
        <v>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16.924</v>
      </c>
      <c r="F573" s="9">
        <f>IF('De la BASE'!F569&gt;0,'De la BASE'!F569,'De la BASE'!F569+0.001)</f>
        <v>81.12799999999999</v>
      </c>
      <c r="G573" s="15">
        <v>32143</v>
      </c>
    </row>
    <row r="574" spans="1:7" ht="12.75">
      <c r="A574" s="30" t="str">
        <f>'De la BASE'!A570</f>
        <v>27</v>
      </c>
      <c r="B574" s="30">
        <f>'De la BASE'!B570</f>
        <v>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4.071</v>
      </c>
      <c r="F574" s="9">
        <f>IF('De la BASE'!F570&gt;0,'De la BASE'!F570,'De la BASE'!F570+0.001)</f>
        <v>48.513645999999994</v>
      </c>
      <c r="G574" s="15">
        <v>32174</v>
      </c>
    </row>
    <row r="575" spans="1:7" ht="12.75">
      <c r="A575" s="30" t="str">
        <f>'De la BASE'!A571</f>
        <v>27</v>
      </c>
      <c r="B575" s="30">
        <f>'De la BASE'!B571</f>
        <v>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2.638</v>
      </c>
      <c r="F575" s="9">
        <f>IF('De la BASE'!F571&gt;0,'De la BASE'!F571,'De la BASE'!F571+0.001)</f>
        <v>35.430679999999995</v>
      </c>
      <c r="G575" s="15">
        <v>32203</v>
      </c>
    </row>
    <row r="576" spans="1:7" ht="12.75">
      <c r="A576" s="30" t="str">
        <f>'De la BASE'!A572</f>
        <v>27</v>
      </c>
      <c r="B576" s="30">
        <f>'De la BASE'!B572</f>
        <v>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7.748</v>
      </c>
      <c r="F576" s="9">
        <f>IF('De la BASE'!F572&gt;0,'De la BASE'!F572,'De la BASE'!F572+0.001)</f>
        <v>83.19899999999998</v>
      </c>
      <c r="G576" s="15">
        <v>32234</v>
      </c>
    </row>
    <row r="577" spans="1:7" ht="12.75">
      <c r="A577" s="30" t="str">
        <f>'De la BASE'!A573</f>
        <v>27</v>
      </c>
      <c r="B577" s="30">
        <f>'De la BASE'!B573</f>
        <v>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9.596</v>
      </c>
      <c r="F577" s="9">
        <f>IF('De la BASE'!F573&gt;0,'De la BASE'!F573,'De la BASE'!F573+0.001)</f>
        <v>53.471000000000004</v>
      </c>
      <c r="G577" s="15">
        <v>32264</v>
      </c>
    </row>
    <row r="578" spans="1:7" ht="12.75">
      <c r="A578" s="30" t="str">
        <f>'De la BASE'!A574</f>
        <v>27</v>
      </c>
      <c r="B578" s="30">
        <f>'De la BASE'!B574</f>
        <v>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7.974</v>
      </c>
      <c r="F578" s="9">
        <f>IF('De la BASE'!F574&gt;0,'De la BASE'!F574,'De la BASE'!F574+0.001)</f>
        <v>33.054</v>
      </c>
      <c r="G578" s="15">
        <v>32295</v>
      </c>
    </row>
    <row r="579" spans="1:7" ht="12.75">
      <c r="A579" s="30" t="str">
        <f>'De la BASE'!A575</f>
        <v>27</v>
      </c>
      <c r="B579" s="30">
        <f>'De la BASE'!B575</f>
        <v>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3.439</v>
      </c>
      <c r="F579" s="9">
        <f>IF('De la BASE'!F575&gt;0,'De la BASE'!F575,'De la BASE'!F575+0.001)</f>
        <v>20.987000000000002</v>
      </c>
      <c r="G579" s="15">
        <v>32325</v>
      </c>
    </row>
    <row r="580" spans="1:7" ht="12.75">
      <c r="A580" s="30" t="str">
        <f>'De la BASE'!A576</f>
        <v>27</v>
      </c>
      <c r="B580" s="30">
        <f>'De la BASE'!B576</f>
        <v>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1.947</v>
      </c>
      <c r="F580" s="9">
        <f>IF('De la BASE'!F576&gt;0,'De la BASE'!F576,'De la BASE'!F576+0.001)</f>
        <v>12.095262000000002</v>
      </c>
      <c r="G580" s="15">
        <v>32356</v>
      </c>
    </row>
    <row r="581" spans="1:7" ht="12.75">
      <c r="A581" s="30" t="str">
        <f>'De la BASE'!A577</f>
        <v>27</v>
      </c>
      <c r="B581" s="30">
        <f>'De la BASE'!B577</f>
        <v>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1.536</v>
      </c>
      <c r="F581" s="9">
        <f>IF('De la BASE'!F577&gt;0,'De la BASE'!F577,'De la BASE'!F577+0.001)</f>
        <v>10.247</v>
      </c>
      <c r="G581" s="15">
        <v>32387</v>
      </c>
    </row>
    <row r="582" spans="1:7" ht="12.75">
      <c r="A582" s="30" t="str">
        <f>'De la BASE'!A578</f>
        <v>27</v>
      </c>
      <c r="B582" s="30">
        <f>'De la BASE'!B578</f>
        <v>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3.375</v>
      </c>
      <c r="F582" s="9">
        <f>IF('De la BASE'!F578&gt;0,'De la BASE'!F578,'De la BASE'!F578+0.001)</f>
        <v>16.906739</v>
      </c>
      <c r="G582" s="15">
        <v>32417</v>
      </c>
    </row>
    <row r="583" spans="1:7" ht="12.75">
      <c r="A583" s="30" t="str">
        <f>'De la BASE'!A579</f>
        <v>27</v>
      </c>
      <c r="B583" s="30">
        <f>'De la BASE'!B579</f>
        <v>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1.773</v>
      </c>
      <c r="F583" s="9">
        <f>IF('De la BASE'!F579&gt;0,'De la BASE'!F579,'De la BASE'!F579+0.001)</f>
        <v>12.234</v>
      </c>
      <c r="G583" s="15">
        <v>32448</v>
      </c>
    </row>
    <row r="584" spans="1:7" ht="12.75">
      <c r="A584" s="30" t="str">
        <f>'De la BASE'!A580</f>
        <v>27</v>
      </c>
      <c r="B584" s="30">
        <f>'De la BASE'!B580</f>
        <v>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1.119</v>
      </c>
      <c r="F584" s="9">
        <f>IF('De la BASE'!F580&gt;0,'De la BASE'!F580,'De la BASE'!F580+0.001)</f>
        <v>11.814102</v>
      </c>
      <c r="G584" s="15">
        <v>32478</v>
      </c>
    </row>
    <row r="585" spans="1:7" ht="12.75">
      <c r="A585" s="30" t="str">
        <f>'De la BASE'!A581</f>
        <v>27</v>
      </c>
      <c r="B585" s="30">
        <f>'De la BASE'!B581</f>
        <v>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1.111</v>
      </c>
      <c r="F585" s="9">
        <f>IF('De la BASE'!F581&gt;0,'De la BASE'!F581,'De la BASE'!F581+0.001)</f>
        <v>11.055</v>
      </c>
      <c r="G585" s="15">
        <v>32509</v>
      </c>
    </row>
    <row r="586" spans="1:7" ht="12.75">
      <c r="A586" s="30" t="str">
        <f>'De la BASE'!A582</f>
        <v>27</v>
      </c>
      <c r="B586" s="30">
        <f>'De la BASE'!B582</f>
        <v>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1.929</v>
      </c>
      <c r="F586" s="9">
        <f>IF('De la BASE'!F582&gt;0,'De la BASE'!F582,'De la BASE'!F582+0.001)</f>
        <v>11.806608</v>
      </c>
      <c r="G586" s="15">
        <v>32540</v>
      </c>
    </row>
    <row r="587" spans="1:7" ht="12.75">
      <c r="A587" s="30" t="str">
        <f>'De la BASE'!A583</f>
        <v>27</v>
      </c>
      <c r="B587" s="30">
        <f>'De la BASE'!B583</f>
        <v>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2.6</v>
      </c>
      <c r="F587" s="9">
        <f>IF('De la BASE'!F583&gt;0,'De la BASE'!F583,'De la BASE'!F583+0.001)</f>
        <v>28.802144000000002</v>
      </c>
      <c r="G587" s="15">
        <v>32568</v>
      </c>
    </row>
    <row r="588" spans="1:7" ht="12.75">
      <c r="A588" s="30" t="str">
        <f>'De la BASE'!A584</f>
        <v>27</v>
      </c>
      <c r="B588" s="30">
        <f>'De la BASE'!B584</f>
        <v>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4.267</v>
      </c>
      <c r="F588" s="9">
        <f>IF('De la BASE'!F584&gt;0,'De la BASE'!F584,'De la BASE'!F584+0.001)</f>
        <v>59.92</v>
      </c>
      <c r="G588" s="15">
        <v>32599</v>
      </c>
    </row>
    <row r="589" spans="1:7" ht="12.75">
      <c r="A589" s="30" t="str">
        <f>'De la BASE'!A585</f>
        <v>27</v>
      </c>
      <c r="B589" s="30">
        <f>'De la BASE'!B585</f>
        <v>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3.4</v>
      </c>
      <c r="F589" s="9">
        <f>IF('De la BASE'!F585&gt;0,'De la BASE'!F585,'De la BASE'!F585+0.001)</f>
        <v>24.165999999999997</v>
      </c>
      <c r="G589" s="15">
        <v>32629</v>
      </c>
    </row>
    <row r="590" spans="1:7" ht="12.75">
      <c r="A590" s="30" t="str">
        <f>'De la BASE'!A586</f>
        <v>27</v>
      </c>
      <c r="B590" s="30">
        <f>'De la BASE'!B586</f>
        <v>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1.134</v>
      </c>
      <c r="F590" s="9">
        <f>IF('De la BASE'!F586&gt;0,'De la BASE'!F586,'De la BASE'!F586+0.001)</f>
        <v>11.462000000000002</v>
      </c>
      <c r="G590" s="15">
        <v>32660</v>
      </c>
    </row>
    <row r="591" spans="1:7" ht="12.75">
      <c r="A591" s="30" t="str">
        <f>'De la BASE'!A587</f>
        <v>27</v>
      </c>
      <c r="B591" s="30">
        <f>'De la BASE'!B587</f>
        <v>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0.914</v>
      </c>
      <c r="F591" s="9">
        <f>IF('De la BASE'!F587&gt;0,'De la BASE'!F587,'De la BASE'!F587+0.001)</f>
        <v>8.263</v>
      </c>
      <c r="G591" s="15">
        <v>32690</v>
      </c>
    </row>
    <row r="592" spans="1:7" ht="12.75">
      <c r="A592" s="30" t="str">
        <f>'De la BASE'!A588</f>
        <v>27</v>
      </c>
      <c r="B592" s="30">
        <f>'De la BASE'!B588</f>
        <v>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0.758</v>
      </c>
      <c r="F592" s="9">
        <f>IF('De la BASE'!F588&gt;0,'De la BASE'!F588,'De la BASE'!F588+0.001)</f>
        <v>7.08</v>
      </c>
      <c r="G592" s="15">
        <v>32721</v>
      </c>
    </row>
    <row r="593" spans="1:7" ht="12.75">
      <c r="A593" s="30" t="str">
        <f>'De la BASE'!A589</f>
        <v>27</v>
      </c>
      <c r="B593" s="30">
        <f>'De la BASE'!B589</f>
        <v>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0.795</v>
      </c>
      <c r="F593" s="9">
        <f>IF('De la BASE'!F589&gt;0,'De la BASE'!F589,'De la BASE'!F589+0.001)</f>
        <v>7.462000000000001</v>
      </c>
      <c r="G593" s="15">
        <v>32752</v>
      </c>
    </row>
    <row r="594" spans="1:7" ht="12.75">
      <c r="A594" s="30" t="str">
        <f>'De la BASE'!A590</f>
        <v>27</v>
      </c>
      <c r="B594" s="30">
        <f>'De la BASE'!B590</f>
        <v>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0.817</v>
      </c>
      <c r="F594" s="9">
        <f>IF('De la BASE'!F590&gt;0,'De la BASE'!F590,'De la BASE'!F590+0.001)</f>
        <v>7.95</v>
      </c>
      <c r="G594" s="15">
        <v>32782</v>
      </c>
    </row>
    <row r="595" spans="1:7" ht="12.75">
      <c r="A595" s="30" t="str">
        <f>'De la BASE'!A591</f>
        <v>27</v>
      </c>
      <c r="B595" s="30">
        <f>'De la BASE'!B591</f>
        <v>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13.038</v>
      </c>
      <c r="F595" s="9">
        <f>IF('De la BASE'!F591&gt;0,'De la BASE'!F591,'De la BASE'!F591+0.001)</f>
        <v>68.865</v>
      </c>
      <c r="G595" s="15">
        <v>32813</v>
      </c>
    </row>
    <row r="596" spans="1:7" ht="12.75">
      <c r="A596" s="30" t="str">
        <f>'De la BASE'!A592</f>
        <v>27</v>
      </c>
      <c r="B596" s="30">
        <f>'De la BASE'!B592</f>
        <v>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25.532</v>
      </c>
      <c r="F596" s="9">
        <f>IF('De la BASE'!F592&gt;0,'De la BASE'!F592,'De la BASE'!F592+0.001)</f>
        <v>134.307</v>
      </c>
      <c r="G596" s="15">
        <v>32843</v>
      </c>
    </row>
    <row r="597" spans="1:7" ht="12.75">
      <c r="A597" s="30" t="str">
        <f>'De la BASE'!A593</f>
        <v>27</v>
      </c>
      <c r="B597" s="30">
        <f>'De la BASE'!B593</f>
        <v>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6.521</v>
      </c>
      <c r="F597" s="9">
        <f>IF('De la BASE'!F593&gt;0,'De la BASE'!F593,'De la BASE'!F593+0.001)</f>
        <v>33.061</v>
      </c>
      <c r="G597" s="15">
        <v>32874</v>
      </c>
    </row>
    <row r="598" spans="1:7" ht="12.75">
      <c r="A598" s="30" t="str">
        <f>'De la BASE'!A594</f>
        <v>27</v>
      </c>
      <c r="B598" s="30">
        <f>'De la BASE'!B594</f>
        <v>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3.313</v>
      </c>
      <c r="F598" s="9">
        <f>IF('De la BASE'!F594&gt;0,'De la BASE'!F594,'De la BASE'!F594+0.001)</f>
        <v>30.458</v>
      </c>
      <c r="G598" s="15">
        <v>32905</v>
      </c>
    </row>
    <row r="599" spans="1:7" ht="12.75">
      <c r="A599" s="30" t="str">
        <f>'De la BASE'!A595</f>
        <v>27</v>
      </c>
      <c r="B599" s="30">
        <f>'De la BASE'!B595</f>
        <v>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2.087</v>
      </c>
      <c r="F599" s="9">
        <f>IF('De la BASE'!F595&gt;0,'De la BASE'!F595,'De la BASE'!F595+0.001)</f>
        <v>17.467</v>
      </c>
      <c r="G599" s="15">
        <v>32933</v>
      </c>
    </row>
    <row r="600" spans="1:7" ht="12.75">
      <c r="A600" s="30" t="str">
        <f>'De la BASE'!A596</f>
        <v>27</v>
      </c>
      <c r="B600" s="30">
        <f>'De la BASE'!B596</f>
        <v>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4.566</v>
      </c>
      <c r="F600" s="9">
        <f>IF('De la BASE'!F596&gt;0,'De la BASE'!F596,'De la BASE'!F596+0.001)</f>
        <v>40.660246</v>
      </c>
      <c r="G600" s="15">
        <v>32964</v>
      </c>
    </row>
    <row r="601" spans="1:7" ht="12.75">
      <c r="A601" s="30" t="str">
        <f>'De la BASE'!A597</f>
        <v>27</v>
      </c>
      <c r="B601" s="30">
        <f>'De la BASE'!B597</f>
        <v>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2.632</v>
      </c>
      <c r="F601" s="9">
        <f>IF('De la BASE'!F597&gt;0,'De la BASE'!F597,'De la BASE'!F597+0.001)</f>
        <v>28.987866</v>
      </c>
      <c r="G601" s="15">
        <v>32994</v>
      </c>
    </row>
    <row r="602" spans="1:7" ht="12.75">
      <c r="A602" s="30" t="str">
        <f>'De la BASE'!A598</f>
        <v>27</v>
      </c>
      <c r="B602" s="30">
        <f>'De la BASE'!B598</f>
        <v>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1.801</v>
      </c>
      <c r="F602" s="9">
        <f>IF('De la BASE'!F598&gt;0,'De la BASE'!F598,'De la BASE'!F598+0.001)</f>
        <v>14.094000000000001</v>
      </c>
      <c r="G602" s="15">
        <v>33025</v>
      </c>
    </row>
    <row r="603" spans="1:7" ht="12.75">
      <c r="A603" s="30" t="str">
        <f>'De la BASE'!A599</f>
        <v>27</v>
      </c>
      <c r="B603" s="30">
        <f>'De la BASE'!B599</f>
        <v>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1.374</v>
      </c>
      <c r="F603" s="9">
        <f>IF('De la BASE'!F599&gt;0,'De la BASE'!F599,'De la BASE'!F599+0.001)</f>
        <v>9.935</v>
      </c>
      <c r="G603" s="15">
        <v>33055</v>
      </c>
    </row>
    <row r="604" spans="1:7" ht="12.75">
      <c r="A604" s="30" t="str">
        <f>'De la BASE'!A600</f>
        <v>27</v>
      </c>
      <c r="B604" s="30">
        <f>'De la BASE'!B600</f>
        <v>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1.092</v>
      </c>
      <c r="F604" s="9">
        <f>IF('De la BASE'!F600&gt;0,'De la BASE'!F600,'De la BASE'!F600+0.001)</f>
        <v>8.612</v>
      </c>
      <c r="G604" s="15">
        <v>33086</v>
      </c>
    </row>
    <row r="605" spans="1:7" ht="12.75">
      <c r="A605" s="30" t="str">
        <f>'De la BASE'!A601</f>
        <v>27</v>
      </c>
      <c r="B605" s="30">
        <f>'De la BASE'!B601</f>
        <v>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0.911</v>
      </c>
      <c r="F605" s="9">
        <f>IF('De la BASE'!F601&gt;0,'De la BASE'!F601,'De la BASE'!F601+0.001)</f>
        <v>8.40539</v>
      </c>
      <c r="G605" s="15">
        <v>33117</v>
      </c>
    </row>
    <row r="606" spans="1:7" ht="12.75">
      <c r="A606" s="30" t="str">
        <f>'De la BASE'!A602</f>
        <v>27</v>
      </c>
      <c r="B606" s="30">
        <f>'De la BASE'!B602</f>
        <v>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6.437</v>
      </c>
      <c r="F606" s="9">
        <f>IF('De la BASE'!F602&gt;0,'De la BASE'!F602,'De la BASE'!F602+0.001)</f>
        <v>36.028999999999996</v>
      </c>
      <c r="G606" s="15">
        <v>33147</v>
      </c>
    </row>
    <row r="607" spans="1:7" ht="12.75">
      <c r="A607" s="30" t="str">
        <f>'De la BASE'!A603</f>
        <v>27</v>
      </c>
      <c r="B607" s="30">
        <f>'De la BASE'!B603</f>
        <v>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4.767</v>
      </c>
      <c r="F607" s="9">
        <f>IF('De la BASE'!F603&gt;0,'De la BASE'!F603,'De la BASE'!F603+0.001)</f>
        <v>34.756</v>
      </c>
      <c r="G607" s="15">
        <v>33178</v>
      </c>
    </row>
    <row r="608" spans="1:7" ht="12.75">
      <c r="A608" s="30" t="str">
        <f>'De la BASE'!A604</f>
        <v>27</v>
      </c>
      <c r="B608" s="30">
        <f>'De la BASE'!B604</f>
        <v>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1.478</v>
      </c>
      <c r="F608" s="9">
        <f>IF('De la BASE'!F604&gt;0,'De la BASE'!F604,'De la BASE'!F604+0.001)</f>
        <v>24.348000000000006</v>
      </c>
      <c r="G608" s="15">
        <v>33208</v>
      </c>
    </row>
    <row r="609" spans="1:7" ht="12.75">
      <c r="A609" s="30" t="str">
        <f>'De la BASE'!A605</f>
        <v>27</v>
      </c>
      <c r="B609" s="30">
        <f>'De la BASE'!B605</f>
        <v>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2.131</v>
      </c>
      <c r="F609" s="9">
        <f>IF('De la BASE'!F605&gt;0,'De la BASE'!F605,'De la BASE'!F605+0.001)</f>
        <v>54.52899999999999</v>
      </c>
      <c r="G609" s="15">
        <v>33239</v>
      </c>
    </row>
    <row r="610" spans="1:7" ht="12.75">
      <c r="A610" s="30" t="str">
        <f>'De la BASE'!A606</f>
        <v>27</v>
      </c>
      <c r="B610" s="30">
        <f>'De la BASE'!B606</f>
        <v>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2.442</v>
      </c>
      <c r="F610" s="9">
        <f>IF('De la BASE'!F606&gt;0,'De la BASE'!F606,'De la BASE'!F606+0.001)</f>
        <v>15.683970999999998</v>
      </c>
      <c r="G610" s="15">
        <v>33270</v>
      </c>
    </row>
    <row r="611" spans="1:7" ht="12.75">
      <c r="A611" s="30" t="str">
        <f>'De la BASE'!A607</f>
        <v>27</v>
      </c>
      <c r="B611" s="30">
        <f>'De la BASE'!B607</f>
        <v>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15.319</v>
      </c>
      <c r="F611" s="9">
        <f>IF('De la BASE'!F607&gt;0,'De la BASE'!F607,'De la BASE'!F607+0.001)</f>
        <v>100.72712700000001</v>
      </c>
      <c r="G611" s="15">
        <v>33298</v>
      </c>
    </row>
    <row r="612" spans="1:7" ht="12.75">
      <c r="A612" s="30" t="str">
        <f>'De la BASE'!A608</f>
        <v>27</v>
      </c>
      <c r="B612" s="30">
        <f>'De la BASE'!B608</f>
        <v>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4.973</v>
      </c>
      <c r="F612" s="9">
        <f>IF('De la BASE'!F608&gt;0,'De la BASE'!F608,'De la BASE'!F608+0.001)</f>
        <v>50.009</v>
      </c>
      <c r="G612" s="15">
        <v>33329</v>
      </c>
    </row>
    <row r="613" spans="1:7" ht="12.75">
      <c r="A613" s="30" t="str">
        <f>'De la BASE'!A609</f>
        <v>27</v>
      </c>
      <c r="B613" s="30">
        <f>'De la BASE'!B609</f>
        <v>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3.169</v>
      </c>
      <c r="F613" s="9">
        <f>IF('De la BASE'!F609&gt;0,'De la BASE'!F609,'De la BASE'!F609+0.001)</f>
        <v>51.421</v>
      </c>
      <c r="G613" s="15">
        <v>33359</v>
      </c>
    </row>
    <row r="614" spans="1:7" ht="12.75">
      <c r="A614" s="30" t="str">
        <f>'De la BASE'!A610</f>
        <v>27</v>
      </c>
      <c r="B614" s="30">
        <f>'De la BASE'!B610</f>
        <v>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1.677</v>
      </c>
      <c r="F614" s="9">
        <f>IF('De la BASE'!F610&gt;0,'De la BASE'!F610,'De la BASE'!F610+0.001)</f>
        <v>17.908329000000002</v>
      </c>
      <c r="G614" s="15">
        <v>33390</v>
      </c>
    </row>
    <row r="615" spans="1:7" ht="12.75">
      <c r="A615" s="30" t="str">
        <f>'De la BASE'!A611</f>
        <v>27</v>
      </c>
      <c r="B615" s="30">
        <f>'De la BASE'!B611</f>
        <v>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1.252</v>
      </c>
      <c r="F615" s="9">
        <f>IF('De la BASE'!F611&gt;0,'De la BASE'!F611,'De la BASE'!F611+0.001)</f>
        <v>5.007999999999999</v>
      </c>
      <c r="G615" s="15">
        <v>33420</v>
      </c>
    </row>
    <row r="616" spans="1:7" ht="12.75">
      <c r="A616" s="30" t="str">
        <f>'De la BASE'!A612</f>
        <v>27</v>
      </c>
      <c r="B616" s="30">
        <f>'De la BASE'!B612</f>
        <v>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0.944</v>
      </c>
      <c r="F616" s="9">
        <f>IF('De la BASE'!F612&gt;0,'De la BASE'!F612,'De la BASE'!F612+0.001)</f>
        <v>6.312</v>
      </c>
      <c r="G616" s="15">
        <v>33451</v>
      </c>
    </row>
    <row r="617" spans="1:7" ht="12.75">
      <c r="A617" s="30" t="str">
        <f>'De la BASE'!A613</f>
        <v>27</v>
      </c>
      <c r="B617" s="30">
        <f>'De la BASE'!B613</f>
        <v>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1.986</v>
      </c>
      <c r="F617" s="9">
        <f>IF('De la BASE'!F613&gt;0,'De la BASE'!F613,'De la BASE'!F613+0.001)</f>
        <v>11.141</v>
      </c>
      <c r="G617" s="15">
        <v>33482</v>
      </c>
    </row>
    <row r="618" spans="1:7" ht="12.75">
      <c r="A618" s="30" t="str">
        <f>'De la BASE'!A614</f>
        <v>27</v>
      </c>
      <c r="B618" s="30">
        <f>'De la BASE'!B614</f>
        <v>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1.398</v>
      </c>
      <c r="F618" s="9">
        <f>IF('De la BASE'!F614&gt;0,'De la BASE'!F614,'De la BASE'!F614+0.001)</f>
        <v>14.756979</v>
      </c>
      <c r="G618" s="15">
        <v>33512</v>
      </c>
    </row>
    <row r="619" spans="1:7" ht="12.75">
      <c r="A619" s="30" t="str">
        <f>'De la BASE'!A615</f>
        <v>27</v>
      </c>
      <c r="B619" s="30">
        <f>'De la BASE'!B615</f>
        <v>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4.457</v>
      </c>
      <c r="F619" s="9">
        <f>IF('De la BASE'!F615&gt;0,'De la BASE'!F615,'De la BASE'!F615+0.001)</f>
        <v>31.107609</v>
      </c>
      <c r="G619" s="15">
        <v>33543</v>
      </c>
    </row>
    <row r="620" spans="1:7" ht="12.75">
      <c r="A620" s="30" t="str">
        <f>'De la BASE'!A616</f>
        <v>27</v>
      </c>
      <c r="B620" s="30">
        <f>'De la BASE'!B616</f>
        <v>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1.034</v>
      </c>
      <c r="F620" s="9">
        <f>IF('De la BASE'!F616&gt;0,'De la BASE'!F616,'De la BASE'!F616+0.001)</f>
        <v>16.239</v>
      </c>
      <c r="G620" s="15">
        <v>33573</v>
      </c>
    </row>
    <row r="621" spans="1:7" ht="12.75">
      <c r="A621" s="30" t="str">
        <f>'De la BASE'!A617</f>
        <v>27</v>
      </c>
      <c r="B621" s="30">
        <f>'De la BASE'!B617</f>
        <v>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1.204</v>
      </c>
      <c r="F621" s="9">
        <f>IF('De la BASE'!F617&gt;0,'De la BASE'!F617,'De la BASE'!F617+0.001)</f>
        <v>15.29</v>
      </c>
      <c r="G621" s="15">
        <v>33604</v>
      </c>
    </row>
    <row r="622" spans="1:7" ht="12.75">
      <c r="A622" s="30" t="str">
        <f>'De la BASE'!A618</f>
        <v>27</v>
      </c>
      <c r="B622" s="30">
        <f>'De la BASE'!B618</f>
        <v>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0.882</v>
      </c>
      <c r="F622" s="9">
        <f>IF('De la BASE'!F618&gt;0,'De la BASE'!F618,'De la BASE'!F618+0.001)</f>
        <v>10.306231</v>
      </c>
      <c r="G622" s="15">
        <v>33635</v>
      </c>
    </row>
    <row r="623" spans="1:7" ht="12.75">
      <c r="A623" s="30" t="str">
        <f>'De la BASE'!A619</f>
        <v>27</v>
      </c>
      <c r="B623" s="30">
        <f>'De la BASE'!B619</f>
        <v>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6.345</v>
      </c>
      <c r="F623" s="9">
        <f>IF('De la BASE'!F619&gt;0,'De la BASE'!F619,'De la BASE'!F619+0.001)</f>
        <v>26.860999999999997</v>
      </c>
      <c r="G623" s="15">
        <v>33664</v>
      </c>
    </row>
    <row r="624" spans="1:7" ht="12.75">
      <c r="A624" s="30" t="str">
        <f>'De la BASE'!A620</f>
        <v>27</v>
      </c>
      <c r="B624" s="30">
        <f>'De la BASE'!B620</f>
        <v>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3.871</v>
      </c>
      <c r="F624" s="9">
        <f>IF('De la BASE'!F620&gt;0,'De la BASE'!F620,'De la BASE'!F620+0.001)</f>
        <v>75.886</v>
      </c>
      <c r="G624" s="15">
        <v>33695</v>
      </c>
    </row>
    <row r="625" spans="1:7" ht="12.75">
      <c r="A625" s="30" t="str">
        <f>'De la BASE'!A621</f>
        <v>27</v>
      </c>
      <c r="B625" s="30">
        <f>'De la BASE'!B621</f>
        <v>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1.983</v>
      </c>
      <c r="F625" s="9">
        <f>IF('De la BASE'!F621&gt;0,'De la BASE'!F621,'De la BASE'!F621+0.001)</f>
        <v>37.638</v>
      </c>
      <c r="G625" s="15">
        <v>33725</v>
      </c>
    </row>
    <row r="626" spans="1:7" ht="12.75">
      <c r="A626" s="30" t="str">
        <f>'De la BASE'!A622</f>
        <v>27</v>
      </c>
      <c r="B626" s="30">
        <f>'De la BASE'!B622</f>
        <v>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3.261</v>
      </c>
      <c r="F626" s="9">
        <f>IF('De la BASE'!F622&gt;0,'De la BASE'!F622,'De la BASE'!F622+0.001)</f>
        <v>32.829714</v>
      </c>
      <c r="G626" s="15">
        <v>33756</v>
      </c>
    </row>
    <row r="627" spans="1:7" ht="12.75">
      <c r="A627" s="30" t="str">
        <f>'De la BASE'!A623</f>
        <v>27</v>
      </c>
      <c r="B627" s="30">
        <f>'De la BASE'!B623</f>
        <v>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1.138</v>
      </c>
      <c r="F627" s="9">
        <f>IF('De la BASE'!F623&gt;0,'De la BASE'!F623,'De la BASE'!F623+0.001)</f>
        <v>11.222</v>
      </c>
      <c r="G627" s="15">
        <v>33786</v>
      </c>
    </row>
    <row r="628" spans="1:7" ht="12.75">
      <c r="A628" s="30" t="str">
        <f>'De la BASE'!A624</f>
        <v>27</v>
      </c>
      <c r="B628" s="30">
        <f>'De la BASE'!B624</f>
        <v>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1.338</v>
      </c>
      <c r="F628" s="9">
        <f>IF('De la BASE'!F624&gt;0,'De la BASE'!F624,'De la BASE'!F624+0.001)</f>
        <v>9.157</v>
      </c>
      <c r="G628" s="15">
        <v>33817</v>
      </c>
    </row>
    <row r="629" spans="1:7" ht="12.75">
      <c r="A629" s="30" t="str">
        <f>'De la BASE'!A625</f>
        <v>27</v>
      </c>
      <c r="B629" s="30">
        <f>'De la BASE'!B625</f>
        <v>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0.858</v>
      </c>
      <c r="F629" s="9">
        <f>IF('De la BASE'!F625&gt;0,'De la BASE'!F625,'De la BASE'!F625+0.001)</f>
        <v>7.9334489999999995</v>
      </c>
      <c r="G629" s="15">
        <v>33848</v>
      </c>
    </row>
    <row r="630" spans="1:7" ht="12.75">
      <c r="A630" s="30" t="str">
        <f>'De la BASE'!A626</f>
        <v>27</v>
      </c>
      <c r="B630" s="30">
        <f>'De la BASE'!B626</f>
        <v>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1.892</v>
      </c>
      <c r="F630" s="9">
        <f>IF('De la BASE'!F626&gt;0,'De la BASE'!F626,'De la BASE'!F626+0.001)</f>
        <v>28.354819999999997</v>
      </c>
      <c r="G630" s="15">
        <v>33878</v>
      </c>
    </row>
    <row r="631" spans="1:7" ht="12.75">
      <c r="A631" s="30" t="str">
        <f>'De la BASE'!A627</f>
        <v>27</v>
      </c>
      <c r="B631" s="30">
        <f>'De la BASE'!B627</f>
        <v>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</v>
      </c>
      <c r="F631" s="9">
        <f>IF('De la BASE'!F627&gt;0,'De la BASE'!F627,'De la BASE'!F627+0.001)</f>
        <v>20.118</v>
      </c>
      <c r="G631" s="15">
        <v>33909</v>
      </c>
    </row>
    <row r="632" spans="1:7" ht="12.75">
      <c r="A632" s="30" t="str">
        <f>'De la BASE'!A628</f>
        <v>27</v>
      </c>
      <c r="B632" s="30">
        <f>'De la BASE'!B628</f>
        <v>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5.356</v>
      </c>
      <c r="F632" s="9">
        <f>IF('De la BASE'!F628&gt;0,'De la BASE'!F628,'De la BASE'!F628+0.001)</f>
        <v>41.85</v>
      </c>
      <c r="G632" s="15">
        <v>33939</v>
      </c>
    </row>
    <row r="633" spans="1:7" ht="12.75">
      <c r="A633" s="30" t="str">
        <f>'De la BASE'!A629</f>
        <v>27</v>
      </c>
      <c r="B633" s="30">
        <f>'De la BASE'!B629</f>
        <v>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1.183</v>
      </c>
      <c r="F633" s="9">
        <f>IF('De la BASE'!F629&gt;0,'De la BASE'!F629,'De la BASE'!F629+0.001)</f>
        <v>15.738999999999999</v>
      </c>
      <c r="G633" s="15">
        <v>33970</v>
      </c>
    </row>
    <row r="634" spans="1:7" ht="12.75">
      <c r="A634" s="30" t="str">
        <f>'De la BASE'!A630</f>
        <v>27</v>
      </c>
      <c r="B634" s="30">
        <f>'De la BASE'!B630</f>
        <v>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2.356</v>
      </c>
      <c r="F634" s="9">
        <f>IF('De la BASE'!F630&gt;0,'De la BASE'!F630,'De la BASE'!F630+0.001)</f>
        <v>13.940999999999999</v>
      </c>
      <c r="G634" s="15">
        <v>34001</v>
      </c>
    </row>
    <row r="635" spans="1:7" ht="12.75">
      <c r="A635" s="30" t="str">
        <f>'De la BASE'!A631</f>
        <v>27</v>
      </c>
      <c r="B635" s="30">
        <f>'De la BASE'!B631</f>
        <v>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1.34</v>
      </c>
      <c r="F635" s="9">
        <f>IF('De la BASE'!F631&gt;0,'De la BASE'!F631,'De la BASE'!F631+0.001)</f>
        <v>25.818</v>
      </c>
      <c r="G635" s="15">
        <v>34029</v>
      </c>
    </row>
    <row r="636" spans="1:7" ht="12.75">
      <c r="A636" s="30" t="str">
        <f>'De la BASE'!A632</f>
        <v>27</v>
      </c>
      <c r="B636" s="30">
        <f>'De la BASE'!B632</f>
        <v>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2.504</v>
      </c>
      <c r="F636" s="9">
        <f>IF('De la BASE'!F632&gt;0,'De la BASE'!F632,'De la BASE'!F632+0.001)</f>
        <v>29.267999999999997</v>
      </c>
      <c r="G636" s="15">
        <v>34060</v>
      </c>
    </row>
    <row r="637" spans="1:7" ht="12.75">
      <c r="A637" s="30" t="str">
        <f>'De la BASE'!A633</f>
        <v>27</v>
      </c>
      <c r="B637" s="30">
        <f>'De la BASE'!B633</f>
        <v>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10.095</v>
      </c>
      <c r="F637" s="9">
        <f>IF('De la BASE'!F633&gt;0,'De la BASE'!F633,'De la BASE'!F633+0.001)</f>
        <v>78.584</v>
      </c>
      <c r="G637" s="15">
        <v>34090</v>
      </c>
    </row>
    <row r="638" spans="1:7" ht="12.75">
      <c r="A638" s="30" t="str">
        <f>'De la BASE'!A634</f>
        <v>27</v>
      </c>
      <c r="B638" s="30">
        <f>'De la BASE'!B634</f>
        <v>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2.098</v>
      </c>
      <c r="F638" s="9">
        <f>IF('De la BASE'!F634&gt;0,'De la BASE'!F634,'De la BASE'!F634+0.001)</f>
        <v>25.715999999999998</v>
      </c>
      <c r="G638" s="15">
        <v>34121</v>
      </c>
    </row>
    <row r="639" spans="1:7" ht="12.75">
      <c r="A639" s="30" t="str">
        <f>'De la BASE'!A635</f>
        <v>27</v>
      </c>
      <c r="B639" s="30">
        <f>'De la BASE'!B635</f>
        <v>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1.292</v>
      </c>
      <c r="F639" s="9">
        <f>IF('De la BASE'!F635&gt;0,'De la BASE'!F635,'De la BASE'!F635+0.001)</f>
        <v>11.68</v>
      </c>
      <c r="G639" s="15">
        <v>34151</v>
      </c>
    </row>
    <row r="640" spans="1:7" ht="12.75">
      <c r="A640" s="30" t="str">
        <f>'De la BASE'!A636</f>
        <v>27</v>
      </c>
      <c r="B640" s="30">
        <f>'De la BASE'!B636</f>
        <v>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1.174</v>
      </c>
      <c r="F640" s="9">
        <f>IF('De la BASE'!F636&gt;0,'De la BASE'!F636,'De la BASE'!F636+0.001)</f>
        <v>8.64747</v>
      </c>
      <c r="G640" s="15">
        <v>34182</v>
      </c>
    </row>
    <row r="641" spans="1:7" ht="12.75">
      <c r="A641" s="30" t="str">
        <f>'De la BASE'!A637</f>
        <v>27</v>
      </c>
      <c r="B641" s="30">
        <f>'De la BASE'!B637</f>
        <v>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1.862</v>
      </c>
      <c r="F641" s="9">
        <f>IF('De la BASE'!F637&gt;0,'De la BASE'!F637,'De la BASE'!F637+0.001)</f>
        <v>13.427268</v>
      </c>
      <c r="G641" s="15">
        <v>34213</v>
      </c>
    </row>
    <row r="642" spans="1:7" ht="12.75">
      <c r="A642" s="30" t="str">
        <f>'De la BASE'!A638</f>
        <v>27</v>
      </c>
      <c r="B642" s="30">
        <f>'De la BASE'!B638</f>
        <v>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8.688</v>
      </c>
      <c r="F642" s="9">
        <f>IF('De la BASE'!F638&gt;0,'De la BASE'!F638,'De la BASE'!F638+0.001)</f>
        <v>67.46</v>
      </c>
      <c r="G642" s="15">
        <v>34243</v>
      </c>
    </row>
    <row r="643" spans="1:7" ht="12.75">
      <c r="A643" s="30" t="str">
        <f>'De la BASE'!A639</f>
        <v>27</v>
      </c>
      <c r="B643" s="30">
        <f>'De la BASE'!B639</f>
        <v>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3.84</v>
      </c>
      <c r="F643" s="9">
        <f>IF('De la BASE'!F639&gt;0,'De la BASE'!F639,'De la BASE'!F639+0.001)</f>
        <v>27.669403999999997</v>
      </c>
      <c r="G643" s="15">
        <v>34274</v>
      </c>
    </row>
    <row r="644" spans="1:7" ht="12.75">
      <c r="A644" s="30" t="str">
        <f>'De la BASE'!A640</f>
        <v>27</v>
      </c>
      <c r="B644" s="30">
        <f>'De la BASE'!B640</f>
        <v>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4.079</v>
      </c>
      <c r="F644" s="9">
        <f>IF('De la BASE'!F640&gt;0,'De la BASE'!F640,'De la BASE'!F640+0.001)</f>
        <v>43.245</v>
      </c>
      <c r="G644" s="15">
        <v>34304</v>
      </c>
    </row>
    <row r="645" spans="1:7" ht="12.75">
      <c r="A645" s="30" t="str">
        <f>'De la BASE'!A641</f>
        <v>27</v>
      </c>
      <c r="B645" s="30">
        <f>'De la BASE'!B641</f>
        <v>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8.73</v>
      </c>
      <c r="F645" s="9">
        <f>IF('De la BASE'!F641&gt;0,'De la BASE'!F641,'De la BASE'!F641+0.001)</f>
        <v>59.959</v>
      </c>
      <c r="G645" s="15">
        <v>34335</v>
      </c>
    </row>
    <row r="646" spans="1:7" ht="12.75">
      <c r="A646" s="30" t="str">
        <f>'De la BASE'!A642</f>
        <v>27</v>
      </c>
      <c r="B646" s="30">
        <f>'De la BASE'!B642</f>
        <v>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3.863</v>
      </c>
      <c r="F646" s="9">
        <f>IF('De la BASE'!F642&gt;0,'De la BASE'!F642,'De la BASE'!F642+0.001)</f>
        <v>31.487000000000002</v>
      </c>
      <c r="G646" s="15">
        <v>34366</v>
      </c>
    </row>
    <row r="647" spans="1:7" ht="12.75">
      <c r="A647" s="30" t="str">
        <f>'De la BASE'!A643</f>
        <v>27</v>
      </c>
      <c r="B647" s="30">
        <f>'De la BASE'!B643</f>
        <v>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2.15</v>
      </c>
      <c r="F647" s="9">
        <f>IF('De la BASE'!F643&gt;0,'De la BASE'!F643,'De la BASE'!F643+0.001)</f>
        <v>30.315</v>
      </c>
      <c r="G647" s="15">
        <v>34394</v>
      </c>
    </row>
    <row r="648" spans="1:7" ht="12.75">
      <c r="A648" s="30" t="str">
        <f>'De la BASE'!A644</f>
        <v>27</v>
      </c>
      <c r="B648" s="30">
        <f>'De la BASE'!B644</f>
        <v>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1.752</v>
      </c>
      <c r="F648" s="9">
        <f>IF('De la BASE'!F644&gt;0,'De la BASE'!F644,'De la BASE'!F644+0.001)</f>
        <v>24.248</v>
      </c>
      <c r="G648" s="15">
        <v>34425</v>
      </c>
    </row>
    <row r="649" spans="1:7" ht="12.75">
      <c r="A649" s="30" t="str">
        <f>'De la BASE'!A645</f>
        <v>27</v>
      </c>
      <c r="B649" s="30">
        <f>'De la BASE'!B645</f>
        <v>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9.392</v>
      </c>
      <c r="F649" s="9">
        <f>IF('De la BASE'!F645&gt;0,'De la BASE'!F645,'De la BASE'!F645+0.001)</f>
        <v>65.53800000000001</v>
      </c>
      <c r="G649" s="15">
        <v>34455</v>
      </c>
    </row>
    <row r="650" spans="1:7" ht="12.75">
      <c r="A650" s="30" t="str">
        <f>'De la BASE'!A646</f>
        <v>27</v>
      </c>
      <c r="B650" s="30">
        <f>'De la BASE'!B646</f>
        <v>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1.619</v>
      </c>
      <c r="F650" s="9">
        <f>IF('De la BASE'!F646&gt;0,'De la BASE'!F646,'De la BASE'!F646+0.001)</f>
        <v>15.74</v>
      </c>
      <c r="G650" s="15">
        <v>34486</v>
      </c>
    </row>
    <row r="651" spans="1:7" ht="12.75">
      <c r="A651" s="30" t="str">
        <f>'De la BASE'!A647</f>
        <v>27</v>
      </c>
      <c r="B651" s="30">
        <f>'De la BASE'!B647</f>
        <v>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1.27</v>
      </c>
      <c r="F651" s="9">
        <f>IF('De la BASE'!F647&gt;0,'De la BASE'!F647,'De la BASE'!F647+0.001)</f>
        <v>8.609481</v>
      </c>
      <c r="G651" s="15">
        <v>34516</v>
      </c>
    </row>
    <row r="652" spans="1:7" ht="12.75">
      <c r="A652" s="30" t="str">
        <f>'De la BASE'!A648</f>
        <v>27</v>
      </c>
      <c r="B652" s="30">
        <f>'De la BASE'!B648</f>
        <v>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1.032</v>
      </c>
      <c r="F652" s="9">
        <f>IF('De la BASE'!F648&gt;0,'De la BASE'!F648,'De la BASE'!F648+0.001)</f>
        <v>7.651513</v>
      </c>
      <c r="G652" s="15">
        <v>34547</v>
      </c>
    </row>
    <row r="653" spans="1:7" ht="12.75">
      <c r="A653" s="30" t="str">
        <f>'De la BASE'!A649</f>
        <v>27</v>
      </c>
      <c r="B653" s="30">
        <f>'De la BASE'!B649</f>
        <v>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1.077</v>
      </c>
      <c r="F653" s="9">
        <f>IF('De la BASE'!F649&gt;0,'De la BASE'!F649,'De la BASE'!F649+0.001)</f>
        <v>8.419</v>
      </c>
      <c r="G653" s="15">
        <v>34578</v>
      </c>
    </row>
    <row r="654" spans="1:7" ht="12.75">
      <c r="A654" s="30" t="str">
        <f>'De la BASE'!A650</f>
        <v>27</v>
      </c>
      <c r="B654" s="30">
        <f>'De la BASE'!B650</f>
        <v>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2.053</v>
      </c>
      <c r="F654" s="9">
        <f>IF('De la BASE'!F650&gt;0,'De la BASE'!F650,'De la BASE'!F650+0.001)</f>
        <v>15.771999999999998</v>
      </c>
      <c r="G654" s="15">
        <v>34608</v>
      </c>
    </row>
    <row r="655" spans="1:7" ht="12.75">
      <c r="A655" s="30" t="str">
        <f>'De la BASE'!A651</f>
        <v>27</v>
      </c>
      <c r="B655" s="30">
        <f>'De la BASE'!B651</f>
        <v>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3.714</v>
      </c>
      <c r="F655" s="9">
        <f>IF('De la BASE'!F651&gt;0,'De la BASE'!F651,'De la BASE'!F651+0.001)</f>
        <v>27.53</v>
      </c>
      <c r="G655" s="15">
        <v>34639</v>
      </c>
    </row>
    <row r="656" spans="1:7" ht="12.75">
      <c r="A656" s="30" t="str">
        <f>'De la BASE'!A652</f>
        <v>27</v>
      </c>
      <c r="B656" s="30">
        <f>'De la BASE'!B652</f>
        <v>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3.903</v>
      </c>
      <c r="F656" s="9">
        <f>IF('De la BASE'!F652&gt;0,'De la BASE'!F652,'De la BASE'!F652+0.001)</f>
        <v>23.099</v>
      </c>
      <c r="G656" s="15">
        <v>34669</v>
      </c>
    </row>
    <row r="657" spans="1:7" ht="12.75">
      <c r="A657" s="30" t="str">
        <f>'De la BASE'!A653</f>
        <v>27</v>
      </c>
      <c r="B657" s="30">
        <f>'De la BASE'!B653</f>
        <v>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4.644</v>
      </c>
      <c r="F657" s="9">
        <f>IF('De la BASE'!F653&gt;0,'De la BASE'!F653,'De la BASE'!F653+0.001)</f>
        <v>54.431</v>
      </c>
      <c r="G657" s="15">
        <v>34700</v>
      </c>
    </row>
    <row r="658" spans="1:7" ht="12.75">
      <c r="A658" s="30" t="str">
        <f>'De la BASE'!A654</f>
        <v>27</v>
      </c>
      <c r="B658" s="30">
        <f>'De la BASE'!B654</f>
        <v>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5.311</v>
      </c>
      <c r="F658" s="9">
        <f>IF('De la BASE'!F654&gt;0,'De la BASE'!F654,'De la BASE'!F654+0.001)</f>
        <v>35.537092</v>
      </c>
      <c r="G658" s="15">
        <v>34731</v>
      </c>
    </row>
    <row r="659" spans="1:7" ht="12.75">
      <c r="A659" s="30" t="str">
        <f>'De la BASE'!A655</f>
        <v>27</v>
      </c>
      <c r="B659" s="30">
        <f>'De la BASE'!B655</f>
        <v>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2.082</v>
      </c>
      <c r="F659" s="9">
        <f>IF('De la BASE'!F655&gt;0,'De la BASE'!F655,'De la BASE'!F655+0.001)</f>
        <v>39.332</v>
      </c>
      <c r="G659" s="15">
        <v>34759</v>
      </c>
    </row>
    <row r="660" spans="1:7" ht="12.75">
      <c r="A660" s="30" t="str">
        <f>'De la BASE'!A656</f>
        <v>27</v>
      </c>
      <c r="B660" s="30">
        <f>'De la BASE'!B656</f>
        <v>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1.42</v>
      </c>
      <c r="F660" s="9">
        <f>IF('De la BASE'!F656&gt;0,'De la BASE'!F656,'De la BASE'!F656+0.001)</f>
        <v>15.54</v>
      </c>
      <c r="G660" s="15">
        <v>34790</v>
      </c>
    </row>
    <row r="661" spans="1:7" ht="12.75">
      <c r="A661" s="30" t="str">
        <f>'De la BASE'!A657</f>
        <v>27</v>
      </c>
      <c r="B661" s="30">
        <f>'De la BASE'!B657</f>
        <v>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1.63</v>
      </c>
      <c r="F661" s="9">
        <f>IF('De la BASE'!F657&gt;0,'De la BASE'!F657,'De la BASE'!F657+0.001)</f>
        <v>17.273</v>
      </c>
      <c r="G661" s="15">
        <v>34820</v>
      </c>
    </row>
    <row r="662" spans="1:7" ht="12.75">
      <c r="A662" s="30" t="str">
        <f>'De la BASE'!A658</f>
        <v>27</v>
      </c>
      <c r="B662" s="30">
        <f>'De la BASE'!B658</f>
        <v>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1.324</v>
      </c>
      <c r="F662" s="9">
        <f>IF('De la BASE'!F658&gt;0,'De la BASE'!F658,'De la BASE'!F658+0.001)</f>
        <v>9.251</v>
      </c>
      <c r="G662" s="15">
        <v>34851</v>
      </c>
    </row>
    <row r="663" spans="1:7" ht="12.75">
      <c r="A663" s="30" t="str">
        <f>'De la BASE'!A659</f>
        <v>27</v>
      </c>
      <c r="B663" s="30">
        <f>'De la BASE'!B659</f>
        <v>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1.215</v>
      </c>
      <c r="F663" s="9">
        <f>IF('De la BASE'!F659&gt;0,'De la BASE'!F659,'De la BASE'!F659+0.001)</f>
        <v>9.196426</v>
      </c>
      <c r="G663" s="15">
        <v>34881</v>
      </c>
    </row>
    <row r="664" spans="1:7" ht="12.75">
      <c r="A664" s="30" t="str">
        <f>'De la BASE'!A660</f>
        <v>27</v>
      </c>
      <c r="B664" s="30">
        <f>'De la BASE'!B660</f>
        <v>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0.779</v>
      </c>
      <c r="F664" s="9">
        <f>IF('De la BASE'!F660&gt;0,'De la BASE'!F660,'De la BASE'!F660+0.001)</f>
        <v>6.149</v>
      </c>
      <c r="G664" s="15">
        <v>34912</v>
      </c>
    </row>
    <row r="665" spans="1:7" ht="12.75">
      <c r="A665" s="30" t="str">
        <f>'De la BASE'!A661</f>
        <v>27</v>
      </c>
      <c r="B665" s="30">
        <f>'De la BASE'!B661</f>
        <v>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0.818</v>
      </c>
      <c r="F665" s="9">
        <f>IF('De la BASE'!F661&gt;0,'De la BASE'!F661,'De la BASE'!F661+0.001)</f>
        <v>7.545</v>
      </c>
      <c r="G665" s="15">
        <v>34943</v>
      </c>
    </row>
    <row r="666" spans="1:7" ht="12.75">
      <c r="A666" s="30" t="str">
        <f>'De la BASE'!A662</f>
        <v>27</v>
      </c>
      <c r="B666" s="30">
        <f>'De la BASE'!B662</f>
        <v>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1.154</v>
      </c>
      <c r="F666" s="9">
        <f>IF('De la BASE'!F662&gt;0,'De la BASE'!F662,'De la BASE'!F662+0.001)</f>
        <v>9.946000000000002</v>
      </c>
      <c r="G666" s="15">
        <v>34973</v>
      </c>
    </row>
    <row r="667" spans="1:7" ht="12.75">
      <c r="A667" s="30" t="str">
        <f>'De la BASE'!A663</f>
        <v>27</v>
      </c>
      <c r="B667" s="30">
        <f>'De la BASE'!B663</f>
        <v>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11.208</v>
      </c>
      <c r="F667" s="9">
        <f>IF('De la BASE'!F663&gt;0,'De la BASE'!F663,'De la BASE'!F663+0.001)</f>
        <v>58.856421999999995</v>
      </c>
      <c r="G667" s="15">
        <v>35004</v>
      </c>
    </row>
    <row r="668" spans="1:7" ht="12.75">
      <c r="A668" s="30" t="str">
        <f>'De la BASE'!A664</f>
        <v>27</v>
      </c>
      <c r="B668" s="30">
        <f>'De la BASE'!B664</f>
        <v>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16.367</v>
      </c>
      <c r="F668" s="9">
        <f>IF('De la BASE'!F664&gt;0,'De la BASE'!F664,'De la BASE'!F664+0.001)</f>
        <v>73.058</v>
      </c>
      <c r="G668" s="15">
        <v>35034</v>
      </c>
    </row>
    <row r="669" spans="1:7" ht="12.75">
      <c r="A669" s="30" t="str">
        <f>'De la BASE'!A665</f>
        <v>27</v>
      </c>
      <c r="B669" s="30">
        <f>'De la BASE'!B665</f>
        <v>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34.346</v>
      </c>
      <c r="F669" s="9">
        <f>IF('De la BASE'!F665&gt;0,'De la BASE'!F665,'De la BASE'!F665+0.001)</f>
        <v>138.25445</v>
      </c>
      <c r="G669" s="15">
        <v>35065</v>
      </c>
    </row>
    <row r="670" spans="1:7" ht="12.75">
      <c r="A670" s="30" t="str">
        <f>'De la BASE'!A666</f>
        <v>27</v>
      </c>
      <c r="B670" s="30">
        <f>'De la BASE'!B666</f>
        <v>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5.158</v>
      </c>
      <c r="F670" s="9">
        <f>IF('De la BASE'!F666&gt;0,'De la BASE'!F666,'De la BASE'!F666+0.001)</f>
        <v>43.091016999999994</v>
      </c>
      <c r="G670" s="15">
        <v>35096</v>
      </c>
    </row>
    <row r="671" spans="1:7" ht="12.75">
      <c r="A671" s="30" t="str">
        <f>'De la BASE'!A667</f>
        <v>27</v>
      </c>
      <c r="B671" s="30">
        <f>'De la BASE'!B667</f>
        <v>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5.462</v>
      </c>
      <c r="F671" s="9">
        <f>IF('De la BASE'!F667&gt;0,'De la BASE'!F667,'De la BASE'!F667+0.001)</f>
        <v>50.60799999999999</v>
      </c>
      <c r="G671" s="15">
        <v>35125</v>
      </c>
    </row>
    <row r="672" spans="1:7" ht="12.75">
      <c r="A672" s="30" t="str">
        <f>'De la BASE'!A668</f>
        <v>27</v>
      </c>
      <c r="B672" s="30">
        <f>'De la BASE'!B668</f>
        <v>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3.774</v>
      </c>
      <c r="F672" s="9">
        <f>IF('De la BASE'!F668&gt;0,'De la BASE'!F668,'De la BASE'!F668+0.001)</f>
        <v>52.807</v>
      </c>
      <c r="G672" s="15">
        <v>35156</v>
      </c>
    </row>
    <row r="673" spans="1:7" ht="12.75">
      <c r="A673" s="30" t="str">
        <f>'De la BASE'!A669</f>
        <v>27</v>
      </c>
      <c r="B673" s="30">
        <f>'De la BASE'!B669</f>
        <v>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4.782</v>
      </c>
      <c r="F673" s="9">
        <f>IF('De la BASE'!F669&gt;0,'De la BASE'!F669,'De la BASE'!F669+0.001)</f>
        <v>40.032</v>
      </c>
      <c r="G673" s="15">
        <v>35186</v>
      </c>
    </row>
    <row r="674" spans="1:7" ht="12.75">
      <c r="A674" s="30" t="str">
        <f>'De la BASE'!A670</f>
        <v>27</v>
      </c>
      <c r="B674" s="30">
        <f>'De la BASE'!B670</f>
        <v>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2.312</v>
      </c>
      <c r="F674" s="9">
        <f>IF('De la BASE'!F670&gt;0,'De la BASE'!F670,'De la BASE'!F670+0.001)</f>
        <v>13.601999999999999</v>
      </c>
      <c r="G674" s="15">
        <v>35217</v>
      </c>
    </row>
    <row r="675" spans="1:7" ht="12.75">
      <c r="A675" s="30" t="str">
        <f>'De la BASE'!A671</f>
        <v>27</v>
      </c>
      <c r="B675" s="30">
        <f>'De la BASE'!B671</f>
        <v>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1.949</v>
      </c>
      <c r="F675" s="9">
        <f>IF('De la BASE'!F671&gt;0,'De la BASE'!F671,'De la BASE'!F671+0.001)</f>
        <v>10.792</v>
      </c>
      <c r="G675" s="15">
        <v>35247</v>
      </c>
    </row>
    <row r="676" spans="1:7" ht="12.75">
      <c r="A676" s="30" t="str">
        <f>'De la BASE'!A672</f>
        <v>27</v>
      </c>
      <c r="B676" s="30">
        <f>'De la BASE'!B672</f>
        <v>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1.712</v>
      </c>
      <c r="F676" s="9">
        <f>IF('De la BASE'!F672&gt;0,'De la BASE'!F672,'De la BASE'!F672+0.001)</f>
        <v>10.167418</v>
      </c>
      <c r="G676" s="15">
        <v>35278</v>
      </c>
    </row>
    <row r="677" spans="1:7" ht="12.75">
      <c r="A677" s="30" t="str">
        <f>'De la BASE'!A673</f>
        <v>27</v>
      </c>
      <c r="B677" s="30">
        <f>'De la BASE'!B673</f>
        <v>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1.335</v>
      </c>
      <c r="F677" s="9">
        <f>IF('De la BASE'!F673&gt;0,'De la BASE'!F673,'De la BASE'!F673+0.001)</f>
        <v>9.212</v>
      </c>
      <c r="G677" s="15">
        <v>35309</v>
      </c>
    </row>
    <row r="678" spans="1:7" ht="12.75">
      <c r="A678" s="30" t="str">
        <f>'De la BASE'!A674</f>
        <v>27</v>
      </c>
      <c r="B678" s="30">
        <f>'De la BASE'!B674</f>
        <v>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1.247</v>
      </c>
      <c r="F678" s="9">
        <f>IF('De la BASE'!F674&gt;0,'De la BASE'!F674,'De la BASE'!F674+0.001)</f>
        <v>14.143092000000001</v>
      </c>
      <c r="G678" s="15">
        <v>35339</v>
      </c>
    </row>
    <row r="679" spans="1:7" ht="12.75">
      <c r="A679" s="30" t="str">
        <f>'De la BASE'!A675</f>
        <v>27</v>
      </c>
      <c r="B679" s="30">
        <f>'De la BASE'!B675</f>
        <v>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2.171</v>
      </c>
      <c r="F679" s="9">
        <f>IF('De la BASE'!F675&gt;0,'De la BASE'!F675,'De la BASE'!F675+0.001)</f>
        <v>32.851</v>
      </c>
      <c r="G679" s="15">
        <v>35370</v>
      </c>
    </row>
    <row r="680" spans="1:7" ht="12.75">
      <c r="A680" s="30" t="str">
        <f>'De la BASE'!A676</f>
        <v>27</v>
      </c>
      <c r="B680" s="30">
        <f>'De la BASE'!B676</f>
        <v>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9.999</v>
      </c>
      <c r="F680" s="9">
        <f>IF('De la BASE'!F676&gt;0,'De la BASE'!F676,'De la BASE'!F676+0.001)</f>
        <v>82.20100000000001</v>
      </c>
      <c r="G680" s="15">
        <v>35400</v>
      </c>
    </row>
    <row r="681" spans="1:7" ht="12.75">
      <c r="A681" s="30" t="str">
        <f>'De la BASE'!A677</f>
        <v>27</v>
      </c>
      <c r="B681" s="30">
        <f>'De la BASE'!B677</f>
        <v>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7.69</v>
      </c>
      <c r="F681" s="9">
        <f>IF('De la BASE'!F677&gt;0,'De la BASE'!F677,'De la BASE'!F677+0.001)</f>
        <v>46.946999999999996</v>
      </c>
      <c r="G681" s="15">
        <v>35431</v>
      </c>
    </row>
    <row r="682" spans="1:7" ht="12.75">
      <c r="A682" s="30" t="str">
        <f>'De la BASE'!A678</f>
        <v>27</v>
      </c>
      <c r="B682" s="30">
        <f>'De la BASE'!B678</f>
        <v>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2.01</v>
      </c>
      <c r="F682" s="9">
        <f>IF('De la BASE'!F678&gt;0,'De la BASE'!F678,'De la BASE'!F678+0.001)</f>
        <v>26.062</v>
      </c>
      <c r="G682" s="15">
        <v>35462</v>
      </c>
    </row>
    <row r="683" spans="1:7" ht="12.75">
      <c r="A683" s="30" t="str">
        <f>'De la BASE'!A679</f>
        <v>27</v>
      </c>
      <c r="B683" s="30">
        <f>'De la BASE'!B679</f>
        <v>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1.521</v>
      </c>
      <c r="F683" s="9">
        <f>IF('De la BASE'!F679&gt;0,'De la BASE'!F679,'De la BASE'!F679+0.001)</f>
        <v>13.924</v>
      </c>
      <c r="G683" s="15">
        <v>35490</v>
      </c>
    </row>
    <row r="684" spans="1:7" ht="12.75">
      <c r="A684" s="30" t="str">
        <f>'De la BASE'!A680</f>
        <v>27</v>
      </c>
      <c r="B684" s="30">
        <f>'De la BASE'!B680</f>
        <v>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1.229</v>
      </c>
      <c r="F684" s="9">
        <f>IF('De la BASE'!F680&gt;0,'De la BASE'!F680,'De la BASE'!F680+0.001)</f>
        <v>9.078</v>
      </c>
      <c r="G684" s="15">
        <v>35521</v>
      </c>
    </row>
    <row r="685" spans="1:7" ht="12.75">
      <c r="A685" s="30" t="str">
        <f>'De la BASE'!A681</f>
        <v>27</v>
      </c>
      <c r="B685" s="30">
        <f>'De la BASE'!B681</f>
        <v>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4.36</v>
      </c>
      <c r="F685" s="9">
        <f>IF('De la BASE'!F681&gt;0,'De la BASE'!F681,'De la BASE'!F681+0.001)</f>
        <v>26.523000000000003</v>
      </c>
      <c r="G685" s="15">
        <v>35551</v>
      </c>
    </row>
    <row r="686" spans="1:7" ht="12.75">
      <c r="A686" s="30" t="str">
        <f>'De la BASE'!A682</f>
        <v>27</v>
      </c>
      <c r="B686" s="30">
        <f>'De la BASE'!B682</f>
        <v>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2.251</v>
      </c>
      <c r="F686" s="9">
        <f>IF('De la BASE'!F682&gt;0,'De la BASE'!F682,'De la BASE'!F682+0.001)</f>
        <v>26.96</v>
      </c>
      <c r="G686" s="15">
        <v>35582</v>
      </c>
    </row>
    <row r="687" spans="1:7" ht="12.75">
      <c r="A687" s="30" t="str">
        <f>'De la BASE'!A683</f>
        <v>27</v>
      </c>
      <c r="B687" s="30">
        <f>'De la BASE'!B683</f>
        <v>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2.628</v>
      </c>
      <c r="F687" s="9">
        <f>IF('De la BASE'!F683&gt;0,'De la BASE'!F683,'De la BASE'!F683+0.001)</f>
        <v>15.631000000000002</v>
      </c>
      <c r="G687" s="15">
        <v>35612</v>
      </c>
    </row>
    <row r="688" spans="1:7" ht="12.75">
      <c r="A688" s="30" t="str">
        <f>'De la BASE'!A684</f>
        <v>27</v>
      </c>
      <c r="B688" s="30">
        <f>'De la BASE'!B684</f>
        <v>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1.541</v>
      </c>
      <c r="F688" s="9">
        <f>IF('De la BASE'!F684&gt;0,'De la BASE'!F684,'De la BASE'!F684+0.001)</f>
        <v>10.150583000000001</v>
      </c>
      <c r="G688" s="15">
        <v>35643</v>
      </c>
    </row>
    <row r="689" spans="1:7" ht="12.75">
      <c r="A689" s="30" t="str">
        <f>'De la BASE'!A685</f>
        <v>27</v>
      </c>
      <c r="B689" s="30">
        <f>'De la BASE'!B685</f>
        <v>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1.041</v>
      </c>
      <c r="F689" s="9">
        <f>IF('De la BASE'!F685&gt;0,'De la BASE'!F685,'De la BASE'!F685+0.001)</f>
        <v>8.346442</v>
      </c>
      <c r="G689" s="15">
        <v>35674</v>
      </c>
    </row>
    <row r="690" spans="1:7" ht="12.75">
      <c r="A690" s="30" t="str">
        <f>'De la BASE'!A686</f>
        <v>27</v>
      </c>
      <c r="B690" s="30">
        <f>'De la BASE'!B686</f>
        <v>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6.273</v>
      </c>
      <c r="F690" s="9">
        <f>IF('De la BASE'!F686&gt;0,'De la BASE'!F686,'De la BASE'!F686+0.001)</f>
        <v>32.166557000000005</v>
      </c>
      <c r="G690" s="15">
        <v>35704</v>
      </c>
    </row>
    <row r="691" spans="1:7" ht="12.75">
      <c r="A691" s="30" t="str">
        <f>'De la BASE'!A687</f>
        <v>27</v>
      </c>
      <c r="B691" s="30">
        <f>'De la BASE'!B687</f>
        <v>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13.996</v>
      </c>
      <c r="F691" s="9">
        <f>IF('De la BASE'!F687&gt;0,'De la BASE'!F687,'De la BASE'!F687+0.001)</f>
        <v>65.496</v>
      </c>
      <c r="G691" s="15">
        <v>35735</v>
      </c>
    </row>
    <row r="692" spans="1:7" ht="12.75">
      <c r="A692" s="30" t="str">
        <f>'De la BASE'!A688</f>
        <v>27</v>
      </c>
      <c r="B692" s="30">
        <f>'De la BASE'!B688</f>
        <v>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7.109</v>
      </c>
      <c r="F692" s="9">
        <f>IF('De la BASE'!F688&gt;0,'De la BASE'!F688,'De la BASE'!F688+0.001)</f>
        <v>49.827</v>
      </c>
      <c r="G692" s="15">
        <v>35765</v>
      </c>
    </row>
    <row r="693" spans="1:7" ht="12.75">
      <c r="A693" s="30" t="str">
        <f>'De la BASE'!A689</f>
        <v>27</v>
      </c>
      <c r="B693" s="30">
        <f>'De la BASE'!B689</f>
        <v>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5.794</v>
      </c>
      <c r="F693" s="9">
        <f>IF('De la BASE'!F689&gt;0,'De la BASE'!F689,'De la BASE'!F689+0.001)</f>
        <v>35.479</v>
      </c>
      <c r="G693" s="15">
        <v>35796</v>
      </c>
    </row>
    <row r="694" spans="1:7" ht="12.75">
      <c r="A694" s="30" t="str">
        <f>'De la BASE'!A690</f>
        <v>27</v>
      </c>
      <c r="B694" s="30">
        <f>'De la BASE'!B690</f>
        <v>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2.121</v>
      </c>
      <c r="F694" s="9">
        <f>IF('De la BASE'!F690&gt;0,'De la BASE'!F690,'De la BASE'!F690+0.001)</f>
        <v>19.682</v>
      </c>
      <c r="G694" s="15">
        <v>35827</v>
      </c>
    </row>
    <row r="695" spans="1:7" ht="12.75">
      <c r="A695" s="30" t="str">
        <f>'De la BASE'!A691</f>
        <v>27</v>
      </c>
      <c r="B695" s="30">
        <f>'De la BASE'!B691</f>
        <v>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3.511</v>
      </c>
      <c r="F695" s="9">
        <f>IF('De la BASE'!F691&gt;0,'De la BASE'!F691,'De la BASE'!F691+0.001)</f>
        <v>25.147</v>
      </c>
      <c r="G695" s="15">
        <v>35855</v>
      </c>
    </row>
    <row r="696" spans="1:7" ht="12.75">
      <c r="A696" s="30" t="str">
        <f>'De la BASE'!A692</f>
        <v>27</v>
      </c>
      <c r="B696" s="30">
        <f>'De la BASE'!B692</f>
        <v>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12.565</v>
      </c>
      <c r="F696" s="9">
        <f>IF('De la BASE'!F692&gt;0,'De la BASE'!F692,'De la BASE'!F692+0.001)</f>
        <v>87.59058500000002</v>
      </c>
      <c r="G696" s="15">
        <v>35886</v>
      </c>
    </row>
    <row r="697" spans="1:7" ht="12.75">
      <c r="A697" s="30" t="str">
        <f>'De la BASE'!A693</f>
        <v>27</v>
      </c>
      <c r="B697" s="30">
        <f>'De la BASE'!B693</f>
        <v>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6.233</v>
      </c>
      <c r="F697" s="9">
        <f>IF('De la BASE'!F693&gt;0,'De la BASE'!F693,'De la BASE'!F693+0.001)</f>
        <v>52.475</v>
      </c>
      <c r="G697" s="15">
        <v>35916</v>
      </c>
    </row>
    <row r="698" spans="1:7" ht="12.75">
      <c r="A698" s="30" t="str">
        <f>'De la BASE'!A694</f>
        <v>27</v>
      </c>
      <c r="B698" s="30">
        <f>'De la BASE'!B694</f>
        <v>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2.033</v>
      </c>
      <c r="F698" s="9">
        <f>IF('De la BASE'!F694&gt;0,'De la BASE'!F694,'De la BASE'!F694+0.001)</f>
        <v>16.767136999999998</v>
      </c>
      <c r="G698" s="15">
        <v>35947</v>
      </c>
    </row>
    <row r="699" spans="1:7" ht="12.75">
      <c r="A699" s="30" t="str">
        <f>'De la BASE'!A695</f>
        <v>27</v>
      </c>
      <c r="B699" s="30">
        <f>'De la BASE'!B695</f>
        <v>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1.513</v>
      </c>
      <c r="F699" s="9">
        <f>IF('De la BASE'!F695&gt;0,'De la BASE'!F695,'De la BASE'!F695+0.001)</f>
        <v>9.365</v>
      </c>
      <c r="G699" s="15">
        <v>35977</v>
      </c>
    </row>
    <row r="700" spans="1:7" ht="12.75">
      <c r="A700" s="30" t="str">
        <f>'De la BASE'!A696</f>
        <v>27</v>
      </c>
      <c r="B700" s="30">
        <f>'De la BASE'!B696</f>
        <v>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1.2</v>
      </c>
      <c r="F700" s="9">
        <f>IF('De la BASE'!F696&gt;0,'De la BASE'!F696,'De la BASE'!F696+0.001)</f>
        <v>7.359</v>
      </c>
      <c r="G700" s="15">
        <v>36008</v>
      </c>
    </row>
    <row r="701" spans="1:7" ht="12.75">
      <c r="A701" s="30" t="str">
        <f>'De la BASE'!A697</f>
        <v>27</v>
      </c>
      <c r="B701" s="30">
        <f>'De la BASE'!B697</f>
        <v>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2.296</v>
      </c>
      <c r="F701" s="9">
        <f>IF('De la BASE'!F697&gt;0,'De la BASE'!F697,'De la BASE'!F697+0.001)</f>
        <v>15.274817999999998</v>
      </c>
      <c r="G701" s="15">
        <v>36039</v>
      </c>
    </row>
    <row r="702" spans="1:7" ht="12.75">
      <c r="A702" s="30" t="str">
        <f>'De la BASE'!A698</f>
        <v>27</v>
      </c>
      <c r="B702" s="30">
        <f>'De la BASE'!B698</f>
        <v>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1.115</v>
      </c>
      <c r="F702" s="9">
        <f>IF('De la BASE'!F698&gt;0,'De la BASE'!F698,'De la BASE'!F698+0.001)</f>
        <v>19.205</v>
      </c>
      <c r="G702" s="15">
        <v>36069</v>
      </c>
    </row>
    <row r="703" spans="1:7" ht="12.75">
      <c r="A703" s="30" t="str">
        <f>'De la BASE'!A699</f>
        <v>27</v>
      </c>
      <c r="B703" s="30">
        <f>'De la BASE'!B699</f>
        <v>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1.264</v>
      </c>
      <c r="F703" s="9">
        <f>IF('De la BASE'!F699&gt;0,'De la BASE'!F699,'De la BASE'!F699+0.001)</f>
        <v>12.281999999999998</v>
      </c>
      <c r="G703" s="15">
        <v>36100</v>
      </c>
    </row>
    <row r="704" spans="1:7" ht="12.75">
      <c r="A704" s="30" t="str">
        <f>'De la BASE'!A700</f>
        <v>27</v>
      </c>
      <c r="B704" s="30">
        <f>'De la BASE'!B700</f>
        <v>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1.641</v>
      </c>
      <c r="F704" s="9">
        <f>IF('De la BASE'!F700&gt;0,'De la BASE'!F700,'De la BASE'!F700+0.001)</f>
        <v>19.416999999999998</v>
      </c>
      <c r="G704" s="15">
        <v>36130</v>
      </c>
    </row>
    <row r="705" spans="1:7" ht="12.75">
      <c r="A705" s="30" t="str">
        <f>'De la BASE'!A701</f>
        <v>27</v>
      </c>
      <c r="B705" s="30">
        <f>'De la BASE'!B701</f>
        <v>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1.844</v>
      </c>
      <c r="F705" s="9">
        <f>IF('De la BASE'!F701&gt;0,'De la BASE'!F701,'De la BASE'!F701+0.001)</f>
        <v>25.49</v>
      </c>
      <c r="G705" s="15">
        <v>36161</v>
      </c>
    </row>
    <row r="706" spans="1:7" ht="12.75">
      <c r="A706" s="30" t="str">
        <f>'De la BASE'!A702</f>
        <v>27</v>
      </c>
      <c r="B706" s="30">
        <f>'De la BASE'!B702</f>
        <v>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0.95</v>
      </c>
      <c r="F706" s="9">
        <f>IF('De la BASE'!F702&gt;0,'De la BASE'!F702,'De la BASE'!F702+0.001)</f>
        <v>21.502</v>
      </c>
      <c r="G706" s="15">
        <v>36192</v>
      </c>
    </row>
    <row r="707" spans="1:7" ht="12.75">
      <c r="A707" s="30" t="str">
        <f>'De la BASE'!A703</f>
        <v>27</v>
      </c>
      <c r="B707" s="30">
        <f>'De la BASE'!B703</f>
        <v>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3.121</v>
      </c>
      <c r="F707" s="9">
        <f>IF('De la BASE'!F703&gt;0,'De la BASE'!F703,'De la BASE'!F703+0.001)</f>
        <v>36.599</v>
      </c>
      <c r="G707" s="15">
        <v>36220</v>
      </c>
    </row>
    <row r="708" spans="1:7" ht="12.75">
      <c r="A708" s="30" t="str">
        <f>'De la BASE'!A704</f>
        <v>27</v>
      </c>
      <c r="B708" s="30">
        <f>'De la BASE'!B704</f>
        <v>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2.394</v>
      </c>
      <c r="F708" s="9">
        <f>IF('De la BASE'!F704&gt;0,'De la BASE'!F704,'De la BASE'!F704+0.001)</f>
        <v>37.037</v>
      </c>
      <c r="G708" s="15">
        <v>36251</v>
      </c>
    </row>
    <row r="709" spans="1:7" ht="12.75">
      <c r="A709" s="30" t="str">
        <f>'De la BASE'!A705</f>
        <v>27</v>
      </c>
      <c r="B709" s="30">
        <f>'De la BASE'!B705</f>
        <v>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3.435</v>
      </c>
      <c r="F709" s="9">
        <f>IF('De la BASE'!F705&gt;0,'De la BASE'!F705,'De la BASE'!F705+0.001)</f>
        <v>36.608</v>
      </c>
      <c r="G709" s="15">
        <v>36281</v>
      </c>
    </row>
    <row r="710" spans="1:7" ht="12.75">
      <c r="A710" s="30" t="str">
        <f>'De la BASE'!A706</f>
        <v>27</v>
      </c>
      <c r="B710" s="30">
        <f>'De la BASE'!B706</f>
        <v>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1.052</v>
      </c>
      <c r="F710" s="9">
        <f>IF('De la BASE'!F706&gt;0,'De la BASE'!F706,'De la BASE'!F706+0.001)</f>
        <v>12.87</v>
      </c>
      <c r="G710" s="15">
        <v>36312</v>
      </c>
    </row>
    <row r="711" spans="1:7" ht="12.75">
      <c r="A711" s="30" t="str">
        <f>'De la BASE'!A707</f>
        <v>27</v>
      </c>
      <c r="B711" s="30">
        <f>'De la BASE'!B707</f>
        <v>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0.868</v>
      </c>
      <c r="F711" s="9">
        <f>IF('De la BASE'!F707&gt;0,'De la BASE'!F707,'De la BASE'!F707+0.001)</f>
        <v>7.3740000000000006</v>
      </c>
      <c r="G711" s="15">
        <v>36342</v>
      </c>
    </row>
    <row r="712" spans="1:7" ht="12.75">
      <c r="A712" s="30" t="str">
        <f>'De la BASE'!A708</f>
        <v>27</v>
      </c>
      <c r="B712" s="30">
        <f>'De la BASE'!B708</f>
        <v>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0.894</v>
      </c>
      <c r="F712" s="9">
        <f>IF('De la BASE'!F708&gt;0,'De la BASE'!F708,'De la BASE'!F708+0.001)</f>
        <v>6.7524169999999994</v>
      </c>
      <c r="G712" s="15">
        <v>36373</v>
      </c>
    </row>
    <row r="713" spans="1:7" ht="12.75">
      <c r="A713" s="30" t="str">
        <f>'De la BASE'!A709</f>
        <v>27</v>
      </c>
      <c r="B713" s="30">
        <f>'De la BASE'!B709</f>
        <v>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3.768</v>
      </c>
      <c r="F713" s="9">
        <f>IF('De la BASE'!F709&gt;0,'De la BASE'!F709,'De la BASE'!F709+0.001)</f>
        <v>20.522</v>
      </c>
      <c r="G713" s="15">
        <v>36404</v>
      </c>
    </row>
    <row r="714" spans="1:7" ht="12.75">
      <c r="A714" s="30" t="str">
        <f>'De la BASE'!A710</f>
        <v>27</v>
      </c>
      <c r="B714" s="30">
        <f>'De la BASE'!B710</f>
        <v>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10.144</v>
      </c>
      <c r="F714" s="9">
        <f>IF('De la BASE'!F710&gt;0,'De la BASE'!F710,'De la BASE'!F710+0.001)</f>
        <v>49.362</v>
      </c>
      <c r="G714" s="15">
        <v>36434</v>
      </c>
    </row>
    <row r="715" spans="1:7" ht="12.75">
      <c r="A715" s="30" t="str">
        <f>'De la BASE'!A711</f>
        <v>27</v>
      </c>
      <c r="B715" s="30">
        <f>'De la BASE'!B711</f>
        <v>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2.34</v>
      </c>
      <c r="F715" s="9">
        <f>IF('De la BASE'!F711&gt;0,'De la BASE'!F711,'De la BASE'!F711+0.001)</f>
        <v>30.515</v>
      </c>
      <c r="G715" s="15">
        <v>36465</v>
      </c>
    </row>
    <row r="716" spans="1:7" ht="12.75">
      <c r="A716" s="30" t="str">
        <f>'De la BASE'!A712</f>
        <v>27</v>
      </c>
      <c r="B716" s="30">
        <f>'De la BASE'!B712</f>
        <v>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2.947</v>
      </c>
      <c r="F716" s="9">
        <f>IF('De la BASE'!F712&gt;0,'De la BASE'!F712,'De la BASE'!F712+0.001)</f>
        <v>35.628</v>
      </c>
      <c r="G716" s="15">
        <v>36495</v>
      </c>
    </row>
    <row r="717" spans="1:7" ht="12.75">
      <c r="A717" s="30" t="str">
        <f>'De la BASE'!A713</f>
        <v>27</v>
      </c>
      <c r="B717" s="30">
        <f>'De la BASE'!B713</f>
        <v>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1.377</v>
      </c>
      <c r="F717" s="9">
        <f>IF('De la BASE'!F713&gt;0,'De la BASE'!F713,'De la BASE'!F713+0.001)</f>
        <v>16.875</v>
      </c>
      <c r="G717" s="15">
        <v>36526</v>
      </c>
    </row>
    <row r="718" spans="1:7" ht="12.75">
      <c r="A718" s="30" t="str">
        <f>'De la BASE'!A714</f>
        <v>27</v>
      </c>
      <c r="B718" s="30">
        <f>'De la BASE'!B714</f>
        <v>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1.393</v>
      </c>
      <c r="F718" s="9">
        <f>IF('De la BASE'!F714&gt;0,'De la BASE'!F714,'De la BASE'!F714+0.001)</f>
        <v>23.276115</v>
      </c>
      <c r="G718" s="15">
        <v>36557</v>
      </c>
    </row>
    <row r="719" spans="1:7" ht="12.75">
      <c r="A719" s="30" t="str">
        <f>'De la BASE'!A715</f>
        <v>27</v>
      </c>
      <c r="B719" s="30">
        <f>'De la BASE'!B715</f>
        <v>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1.833</v>
      </c>
      <c r="F719" s="9">
        <f>IF('De la BASE'!F715&gt;0,'De la BASE'!F715,'De la BASE'!F715+0.001)</f>
        <v>18.521</v>
      </c>
      <c r="G719" s="15">
        <v>36586</v>
      </c>
    </row>
    <row r="720" spans="1:7" ht="12.75">
      <c r="A720" s="30" t="str">
        <f>'De la BASE'!A716</f>
        <v>27</v>
      </c>
      <c r="B720" s="30">
        <f>'De la BASE'!B716</f>
        <v>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15.675</v>
      </c>
      <c r="F720" s="9">
        <f>IF('De la BASE'!F716&gt;0,'De la BASE'!F716,'De la BASE'!F716+0.001)</f>
        <v>110.120089</v>
      </c>
      <c r="G720" s="15">
        <v>36617</v>
      </c>
    </row>
    <row r="721" spans="1:7" ht="12.75">
      <c r="A721" s="30" t="str">
        <f>'De la BASE'!A717</f>
        <v>27</v>
      </c>
      <c r="B721" s="30">
        <f>'De la BASE'!B717</f>
        <v>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5.312</v>
      </c>
      <c r="F721" s="9">
        <f>IF('De la BASE'!F717&gt;0,'De la BASE'!F717,'De la BASE'!F717+0.001)</f>
        <v>46.485</v>
      </c>
      <c r="G721" s="15">
        <v>36647</v>
      </c>
    </row>
    <row r="722" spans="1:7" ht="12.75">
      <c r="A722" s="30" t="str">
        <f>'De la BASE'!A718</f>
        <v>27</v>
      </c>
      <c r="B722" s="30">
        <f>'De la BASE'!B718</f>
        <v>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1.67</v>
      </c>
      <c r="F722" s="9">
        <f>IF('De la BASE'!F718&gt;0,'De la BASE'!F718,'De la BASE'!F718+0.001)</f>
        <v>13.987000000000002</v>
      </c>
      <c r="G722" s="15">
        <v>36678</v>
      </c>
    </row>
    <row r="723" spans="1:7" ht="12.75">
      <c r="A723" s="30" t="str">
        <f>'De la BASE'!A719</f>
        <v>27</v>
      </c>
      <c r="B723" s="30">
        <f>'De la BASE'!B719</f>
        <v>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1.293</v>
      </c>
      <c r="F723" s="9">
        <f>IF('De la BASE'!F719&gt;0,'De la BASE'!F719,'De la BASE'!F719+0.001)</f>
        <v>8.69</v>
      </c>
      <c r="G723" s="15">
        <v>36708</v>
      </c>
    </row>
    <row r="724" spans="1:7" ht="12.75">
      <c r="A724" s="30" t="str">
        <f>'De la BASE'!A720</f>
        <v>27</v>
      </c>
      <c r="B724" s="30">
        <f>'De la BASE'!B720</f>
        <v>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1.019</v>
      </c>
      <c r="F724" s="9">
        <f>IF('De la BASE'!F720&gt;0,'De la BASE'!F720,'De la BASE'!F720+0.001)</f>
        <v>6.851583</v>
      </c>
      <c r="G724" s="15">
        <v>36739</v>
      </c>
    </row>
    <row r="725" spans="1:7" ht="12.75">
      <c r="A725" s="30" t="str">
        <f>'De la BASE'!A721</f>
        <v>27</v>
      </c>
      <c r="B725" s="30">
        <f>'De la BASE'!B721</f>
        <v>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0.909</v>
      </c>
      <c r="F725" s="9">
        <f>IF('De la BASE'!F721&gt;0,'De la BASE'!F721,'De la BASE'!F721+0.001)</f>
        <v>6.833</v>
      </c>
      <c r="G725" s="15">
        <v>36770</v>
      </c>
    </row>
    <row r="726" spans="1:7" ht="12.75">
      <c r="A726" s="30" t="str">
        <f>'De la BASE'!A722</f>
        <v>27</v>
      </c>
      <c r="B726" s="30">
        <f>'De la BASE'!B722</f>
        <v>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1.538</v>
      </c>
      <c r="F726" s="9">
        <f>IF('De la BASE'!F722&gt;0,'De la BASE'!F722,'De la BASE'!F722+0.001)</f>
        <v>12.861</v>
      </c>
      <c r="G726" s="15">
        <v>36800</v>
      </c>
    </row>
    <row r="727" spans="1:7" ht="12.75">
      <c r="A727" s="30" t="str">
        <f>'De la BASE'!A723</f>
        <v>27</v>
      </c>
      <c r="B727" s="30">
        <f>'De la BASE'!B723</f>
        <v>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13.181</v>
      </c>
      <c r="F727" s="9">
        <f>IF('De la BASE'!F723&gt;0,'De la BASE'!F723,'De la BASE'!F723+0.001)</f>
        <v>51.675348</v>
      </c>
      <c r="G727" s="15">
        <v>36831</v>
      </c>
    </row>
    <row r="728" spans="1:7" ht="12.75">
      <c r="A728" s="30" t="str">
        <f>'De la BASE'!A724</f>
        <v>27</v>
      </c>
      <c r="B728" s="30">
        <f>'De la BASE'!B724</f>
        <v>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26.251</v>
      </c>
      <c r="F728" s="9">
        <f>IF('De la BASE'!F724&gt;0,'De la BASE'!F724,'De la BASE'!F724+0.001)</f>
        <v>121.548</v>
      </c>
      <c r="G728" s="15">
        <v>36861</v>
      </c>
    </row>
    <row r="729" spans="1:7" ht="12.75">
      <c r="A729" s="30" t="str">
        <f>'De la BASE'!A725</f>
        <v>27</v>
      </c>
      <c r="B729" s="30">
        <f>'De la BASE'!B725</f>
        <v>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21.17</v>
      </c>
      <c r="F729" s="9">
        <f>IF('De la BASE'!F725&gt;0,'De la BASE'!F725,'De la BASE'!F725+0.001)</f>
        <v>108.57022499999998</v>
      </c>
      <c r="G729" s="15">
        <v>36892</v>
      </c>
    </row>
    <row r="730" spans="1:7" ht="12.75">
      <c r="A730" s="30" t="str">
        <f>'De la BASE'!A726</f>
        <v>27</v>
      </c>
      <c r="B730" s="30">
        <f>'De la BASE'!B726</f>
        <v>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9.145</v>
      </c>
      <c r="F730" s="9">
        <f>IF('De la BASE'!F726&gt;0,'De la BASE'!F726,'De la BASE'!F726+0.001)</f>
        <v>79.70400000000001</v>
      </c>
      <c r="G730" s="15">
        <v>36923</v>
      </c>
    </row>
    <row r="731" spans="1:7" ht="12.75">
      <c r="A731" s="30" t="str">
        <f>'De la BASE'!A727</f>
        <v>27</v>
      </c>
      <c r="B731" s="30">
        <f>'De la BASE'!B727</f>
        <v>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24.121</v>
      </c>
      <c r="F731" s="9">
        <f>IF('De la BASE'!F727&gt;0,'De la BASE'!F727,'De la BASE'!F727+0.001)</f>
        <v>121.68699999999998</v>
      </c>
      <c r="G731" s="15">
        <v>36951</v>
      </c>
    </row>
    <row r="732" spans="1:7" ht="12.75">
      <c r="A732" s="30" t="str">
        <f>'De la BASE'!A728</f>
        <v>27</v>
      </c>
      <c r="B732" s="30">
        <f>'De la BASE'!B728</f>
        <v>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4.367</v>
      </c>
      <c r="F732" s="9">
        <f>IF('De la BASE'!F728&gt;0,'De la BASE'!F728,'De la BASE'!F728+0.001)</f>
        <v>34.28182</v>
      </c>
      <c r="G732" s="15">
        <v>36982</v>
      </c>
    </row>
    <row r="733" spans="1:7" ht="12.75">
      <c r="A733" s="30" t="str">
        <f>'De la BASE'!A729</f>
        <v>27</v>
      </c>
      <c r="B733" s="30">
        <f>'De la BASE'!B729</f>
        <v>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4.399</v>
      </c>
      <c r="F733" s="9">
        <f>IF('De la BASE'!F729&gt;0,'De la BASE'!F729,'De la BASE'!F729+0.001)</f>
        <v>31.938</v>
      </c>
      <c r="G733" s="15">
        <v>37012</v>
      </c>
    </row>
    <row r="734" spans="1:7" ht="12.75">
      <c r="A734" s="30" t="str">
        <f>'De la BASE'!A730</f>
        <v>27</v>
      </c>
      <c r="B734" s="30">
        <f>'De la BASE'!B730</f>
        <v>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2.458</v>
      </c>
      <c r="F734" s="9">
        <f>IF('De la BASE'!F730&gt;0,'De la BASE'!F730,'De la BASE'!F730+0.001)</f>
        <v>14.529133</v>
      </c>
      <c r="G734" s="15">
        <v>37043</v>
      </c>
    </row>
    <row r="735" spans="1:7" ht="12.75">
      <c r="A735" s="30" t="str">
        <f>'De la BASE'!A731</f>
        <v>27</v>
      </c>
      <c r="B735" s="30">
        <f>'De la BASE'!B731</f>
        <v>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2.011</v>
      </c>
      <c r="F735" s="9">
        <f>IF('De la BASE'!F731&gt;0,'De la BASE'!F731,'De la BASE'!F731+0.001)</f>
        <v>10.44</v>
      </c>
      <c r="G735" s="15">
        <v>37073</v>
      </c>
    </row>
    <row r="736" spans="1:7" ht="12.75">
      <c r="A736" s="30" t="str">
        <f>'De la BASE'!A732</f>
        <v>27</v>
      </c>
      <c r="B736" s="30">
        <f>'De la BASE'!B732</f>
        <v>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1.59</v>
      </c>
      <c r="F736" s="9">
        <f>IF('De la BASE'!F732&gt;0,'De la BASE'!F732,'De la BASE'!F732+0.001)</f>
        <v>8.401</v>
      </c>
      <c r="G736" s="15">
        <v>37104</v>
      </c>
    </row>
    <row r="737" spans="1:7" ht="12.75">
      <c r="A737" s="30" t="str">
        <f>'De la BASE'!A733</f>
        <v>27</v>
      </c>
      <c r="B737" s="30">
        <f>'De la BASE'!B733</f>
        <v>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1.271</v>
      </c>
      <c r="F737" s="9">
        <f>IF('De la BASE'!F733&gt;0,'De la BASE'!F733,'De la BASE'!F733+0.001)</f>
        <v>8.051</v>
      </c>
      <c r="G737" s="15">
        <v>37135</v>
      </c>
    </row>
    <row r="738" spans="1:7" ht="12.75">
      <c r="A738" s="30" t="str">
        <f>'De la BASE'!A734</f>
        <v>27</v>
      </c>
      <c r="B738" s="30">
        <f>'De la BASE'!B734</f>
        <v>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2.999</v>
      </c>
      <c r="F738" s="9">
        <f>IF('De la BASE'!F734&gt;0,'De la BASE'!F734,'De la BASE'!F734+0.001)</f>
        <v>17.518803000000002</v>
      </c>
      <c r="G738" s="15">
        <v>37165</v>
      </c>
    </row>
    <row r="739" spans="1:7" ht="12.75">
      <c r="A739" s="30" t="str">
        <f>'De la BASE'!A735</f>
        <v>27</v>
      </c>
      <c r="B739" s="30">
        <f>'De la BASE'!B735</f>
        <v>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2.043</v>
      </c>
      <c r="F739" s="9">
        <f>IF('De la BASE'!F735&gt;0,'De la BASE'!F735,'De la BASE'!F735+0.001)</f>
        <v>18.036</v>
      </c>
      <c r="G739" s="15">
        <v>37196</v>
      </c>
    </row>
    <row r="740" spans="1:7" ht="12.75">
      <c r="A740" s="30" t="str">
        <f>'De la BASE'!A736</f>
        <v>27</v>
      </c>
      <c r="B740" s="30">
        <f>'De la BASE'!B736</f>
        <v>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1.103</v>
      </c>
      <c r="F740" s="9">
        <f>IF('De la BASE'!F736&gt;0,'De la BASE'!F736,'De la BASE'!F736+0.001)</f>
        <v>13.401</v>
      </c>
      <c r="G740" s="15">
        <v>37226</v>
      </c>
    </row>
    <row r="741" spans="1:7" ht="12.75">
      <c r="A741" s="30" t="str">
        <f>'De la BASE'!A737</f>
        <v>27</v>
      </c>
      <c r="B741" s="30">
        <f>'De la BASE'!B737</f>
        <v>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3.221</v>
      </c>
      <c r="F741" s="9">
        <f>IF('De la BASE'!F737&gt;0,'De la BASE'!F737,'De la BASE'!F737+0.001)</f>
        <v>27.012999999999998</v>
      </c>
      <c r="G741" s="15">
        <v>37257</v>
      </c>
    </row>
    <row r="742" spans="1:7" ht="12.75">
      <c r="A742" s="30" t="str">
        <f>'De la BASE'!A738</f>
        <v>27</v>
      </c>
      <c r="B742" s="30">
        <f>'De la BASE'!B738</f>
        <v>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1.562</v>
      </c>
      <c r="F742" s="9">
        <f>IF('De la BASE'!F738&gt;0,'De la BASE'!F738,'De la BASE'!F738+0.001)</f>
        <v>23.449831000000003</v>
      </c>
      <c r="G742" s="15">
        <v>37288</v>
      </c>
    </row>
    <row r="743" spans="1:7" ht="12.75">
      <c r="A743" s="30" t="str">
        <f>'De la BASE'!A739</f>
        <v>27</v>
      </c>
      <c r="B743" s="30">
        <f>'De la BASE'!B739</f>
        <v>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6.972</v>
      </c>
      <c r="F743" s="9">
        <f>IF('De la BASE'!F739&gt;0,'De la BASE'!F739,'De la BASE'!F739+0.001)</f>
        <v>51.258</v>
      </c>
      <c r="G743" s="15">
        <v>37316</v>
      </c>
    </row>
    <row r="744" spans="1:7" ht="12.75">
      <c r="A744" s="30" t="str">
        <f>'De la BASE'!A740</f>
        <v>27</v>
      </c>
      <c r="B744" s="30">
        <f>'De la BASE'!B740</f>
        <v>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1.497</v>
      </c>
      <c r="F744" s="9">
        <f>IF('De la BASE'!F740&gt;0,'De la BASE'!F740,'De la BASE'!F740+0.001)</f>
        <v>21.273</v>
      </c>
      <c r="G744" s="15">
        <v>37347</v>
      </c>
    </row>
    <row r="745" spans="1:7" ht="12.75">
      <c r="A745" s="30" t="str">
        <f>'De la BASE'!A741</f>
        <v>27</v>
      </c>
      <c r="B745" s="30">
        <f>'De la BASE'!B741</f>
        <v>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1.632</v>
      </c>
      <c r="F745" s="9">
        <f>IF('De la BASE'!F741&gt;0,'De la BASE'!F741,'De la BASE'!F741+0.001)</f>
        <v>20.565438</v>
      </c>
      <c r="G745" s="15">
        <v>37377</v>
      </c>
    </row>
    <row r="746" spans="1:7" ht="12.75">
      <c r="A746" s="30" t="str">
        <f>'De la BASE'!A742</f>
        <v>27</v>
      </c>
      <c r="B746" s="30">
        <f>'De la BASE'!B742</f>
        <v>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1.119</v>
      </c>
      <c r="F746" s="9">
        <f>IF('De la BASE'!F742&gt;0,'De la BASE'!F742,'De la BASE'!F742+0.001)</f>
        <v>13.416</v>
      </c>
      <c r="G746" s="15">
        <v>37408</v>
      </c>
    </row>
    <row r="747" spans="1:7" ht="12.75">
      <c r="A747" s="30" t="str">
        <f>'De la BASE'!A743</f>
        <v>27</v>
      </c>
      <c r="B747" s="30">
        <f>'De la BASE'!B743</f>
        <v>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0.885</v>
      </c>
      <c r="F747" s="9">
        <f>IF('De la BASE'!F743&gt;0,'De la BASE'!F743,'De la BASE'!F743+0.001)</f>
        <v>8.527</v>
      </c>
      <c r="G747" s="15">
        <v>37438</v>
      </c>
    </row>
    <row r="748" spans="1:7" ht="12.75">
      <c r="A748" s="30" t="str">
        <f>'De la BASE'!A744</f>
        <v>27</v>
      </c>
      <c r="B748" s="30">
        <f>'De la BASE'!B744</f>
        <v>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0.712</v>
      </c>
      <c r="F748" s="9">
        <f>IF('De la BASE'!F744&gt;0,'De la BASE'!F744,'De la BASE'!F744+0.001)</f>
        <v>7.356999999999998</v>
      </c>
      <c r="G748" s="15">
        <v>37469</v>
      </c>
    </row>
    <row r="749" spans="1:7" ht="12.75">
      <c r="A749" s="30" t="str">
        <f>'De la BASE'!A745</f>
        <v>27</v>
      </c>
      <c r="B749" s="30">
        <f>'De la BASE'!B745</f>
        <v>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1.582</v>
      </c>
      <c r="F749" s="9">
        <f>IF('De la BASE'!F745&gt;0,'De la BASE'!F745,'De la BASE'!F745+0.001)</f>
        <v>10.945568000000002</v>
      </c>
      <c r="G749" s="15">
        <v>37500</v>
      </c>
    </row>
    <row r="750" spans="1:7" ht="12.75">
      <c r="A750" s="30" t="str">
        <f>'De la BASE'!A746</f>
        <v>27</v>
      </c>
      <c r="B750" s="30">
        <f>'De la BASE'!B746</f>
        <v>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3.546</v>
      </c>
      <c r="F750" s="9">
        <f>IF('De la BASE'!F746&gt;0,'De la BASE'!F746,'De la BASE'!F746+0.001)</f>
        <v>24.381</v>
      </c>
      <c r="G750" s="15">
        <v>37530</v>
      </c>
    </row>
    <row r="751" spans="1:7" ht="12.75">
      <c r="A751" s="30" t="str">
        <f>'De la BASE'!A747</f>
        <v>27</v>
      </c>
      <c r="B751" s="30">
        <f>'De la BASE'!B747</f>
        <v>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7.047</v>
      </c>
      <c r="F751" s="9">
        <f>IF('De la BASE'!F747&gt;0,'De la BASE'!F747,'De la BASE'!F747+0.001)</f>
        <v>44.477000000000004</v>
      </c>
      <c r="G751" s="15">
        <v>37561</v>
      </c>
    </row>
    <row r="752" spans="1:7" ht="12.75">
      <c r="A752" s="30" t="str">
        <f>'De la BASE'!A748</f>
        <v>27</v>
      </c>
      <c r="B752" s="30">
        <f>'De la BASE'!B748</f>
        <v>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19.9</v>
      </c>
      <c r="F752" s="9">
        <f>IF('De la BASE'!F748&gt;0,'De la BASE'!F748,'De la BASE'!F748+0.001)</f>
        <v>129.12699999999998</v>
      </c>
      <c r="G752" s="15">
        <v>37591</v>
      </c>
    </row>
    <row r="753" spans="1:7" ht="12.75">
      <c r="A753" s="30" t="str">
        <f>'De la BASE'!A749</f>
        <v>27</v>
      </c>
      <c r="B753" s="30">
        <f>'De la BASE'!B749</f>
        <v>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11.13</v>
      </c>
      <c r="F753" s="9">
        <f>IF('De la BASE'!F749&gt;0,'De la BASE'!F749,'De la BASE'!F749+0.001)</f>
        <v>66.758</v>
      </c>
      <c r="G753" s="15">
        <v>37622</v>
      </c>
    </row>
    <row r="754" spans="1:7" ht="12.75">
      <c r="A754" s="30" t="str">
        <f>'De la BASE'!A750</f>
        <v>27</v>
      </c>
      <c r="B754" s="30">
        <f>'De la BASE'!B750</f>
        <v>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9.523</v>
      </c>
      <c r="F754" s="9">
        <f>IF('De la BASE'!F750&gt;0,'De la BASE'!F750,'De la BASE'!F750+0.001)</f>
        <v>62.49098799999999</v>
      </c>
      <c r="G754" s="15">
        <v>37653</v>
      </c>
    </row>
    <row r="755" spans="1:7" ht="12.75">
      <c r="A755" s="30" t="str">
        <f>'De la BASE'!A751</f>
        <v>27</v>
      </c>
      <c r="B755" s="30">
        <f>'De la BASE'!B751</f>
        <v>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4.884</v>
      </c>
      <c r="F755" s="9">
        <f>IF('De la BASE'!F751&gt;0,'De la BASE'!F751,'De la BASE'!F751+0.001)</f>
        <v>60.638656</v>
      </c>
      <c r="G755" s="15">
        <v>37681</v>
      </c>
    </row>
    <row r="756" spans="1:7" ht="12.75">
      <c r="A756" s="30" t="str">
        <f>'De la BASE'!A752</f>
        <v>27</v>
      </c>
      <c r="B756" s="30">
        <f>'De la BASE'!B752</f>
        <v>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10.058</v>
      </c>
      <c r="F756" s="9">
        <f>IF('De la BASE'!F752&gt;0,'De la BASE'!F752,'De la BASE'!F752+0.001)</f>
        <v>64.313</v>
      </c>
      <c r="G756" s="15">
        <v>37712</v>
      </c>
    </row>
    <row r="757" spans="1:7" ht="12.75">
      <c r="A757" s="30" t="str">
        <f>'De la BASE'!A753</f>
        <v>27</v>
      </c>
      <c r="B757" s="30">
        <f>'De la BASE'!B753</f>
        <v>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2.543</v>
      </c>
      <c r="F757" s="9">
        <f>IF('De la BASE'!F753&gt;0,'De la BASE'!F753,'De la BASE'!F753+0.001)</f>
        <v>24.145220000000002</v>
      </c>
      <c r="G757" s="15">
        <v>37742</v>
      </c>
    </row>
    <row r="758" spans="1:7" ht="12.75">
      <c r="A758" s="30" t="str">
        <f>'De la BASE'!A754</f>
        <v>27</v>
      </c>
      <c r="B758" s="30">
        <f>'De la BASE'!B754</f>
        <v>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2.206</v>
      </c>
      <c r="F758" s="9">
        <f>IF('De la BASE'!F754&gt;0,'De la BASE'!F754,'De la BASE'!F754+0.001)</f>
        <v>15.29</v>
      </c>
      <c r="G758" s="15">
        <v>37773</v>
      </c>
    </row>
    <row r="759" spans="1:7" ht="12.75">
      <c r="A759" s="30" t="str">
        <f>'De la BASE'!A755</f>
        <v>27</v>
      </c>
      <c r="B759" s="30">
        <f>'De la BASE'!B755</f>
        <v>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1.643</v>
      </c>
      <c r="F759" s="9">
        <f>IF('De la BASE'!F755&gt;0,'De la BASE'!F755,'De la BASE'!F755+0.001)</f>
        <v>11.711</v>
      </c>
      <c r="G759" s="15">
        <v>37803</v>
      </c>
    </row>
    <row r="760" spans="1:7" ht="12.75">
      <c r="A760" s="30" t="str">
        <f>'De la BASE'!A756</f>
        <v>27</v>
      </c>
      <c r="B760" s="30">
        <f>'De la BASE'!B756</f>
        <v>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1.526</v>
      </c>
      <c r="F760" s="9">
        <f>IF('De la BASE'!F756&gt;0,'De la BASE'!F756,'De la BASE'!F756+0.001)</f>
        <v>11.552232</v>
      </c>
      <c r="G760" s="15">
        <v>37834</v>
      </c>
    </row>
    <row r="761" spans="1:7" ht="12.75">
      <c r="A761" s="30" t="str">
        <f>'De la BASE'!A757</f>
        <v>27</v>
      </c>
      <c r="B761" s="30">
        <f>'De la BASE'!B757</f>
        <v>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1.37</v>
      </c>
      <c r="F761" s="9">
        <f>IF('De la BASE'!F757&gt;0,'De la BASE'!F757,'De la BASE'!F757+0.001)</f>
        <v>10.676000000000002</v>
      </c>
      <c r="G761" s="15">
        <v>37865</v>
      </c>
    </row>
    <row r="762" spans="1:7" ht="12.75">
      <c r="A762" s="30" t="str">
        <f>'De la BASE'!A758</f>
        <v>27</v>
      </c>
      <c r="B762" s="30">
        <f>'De la BASE'!B758</f>
        <v>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6.009</v>
      </c>
      <c r="F762" s="9">
        <f>IF('De la BASE'!F758&gt;0,'De la BASE'!F758,'De la BASE'!F758+0.001)</f>
        <v>26.87</v>
      </c>
      <c r="G762" s="15">
        <v>37895</v>
      </c>
    </row>
    <row r="763" spans="1:7" ht="12.75">
      <c r="A763" s="30" t="str">
        <f>'De la BASE'!A759</f>
        <v>27</v>
      </c>
      <c r="B763" s="30">
        <f>'De la BASE'!B759</f>
        <v>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7.85</v>
      </c>
      <c r="F763" s="9">
        <f>IF('De la BASE'!F759&gt;0,'De la BASE'!F759,'De la BASE'!F759+0.001)</f>
        <v>50.679</v>
      </c>
      <c r="G763" s="15">
        <v>37926</v>
      </c>
    </row>
    <row r="764" spans="1:7" ht="12.75">
      <c r="A764" s="30" t="str">
        <f>'De la BASE'!A760</f>
        <v>27</v>
      </c>
      <c r="B764" s="30">
        <f>'De la BASE'!B760</f>
        <v>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7.114</v>
      </c>
      <c r="F764" s="9">
        <f>IF('De la BASE'!F760&gt;0,'De la BASE'!F760,'De la BASE'!F760+0.001)</f>
        <v>58.977999999999994</v>
      </c>
      <c r="G764" s="15">
        <v>37956</v>
      </c>
    </row>
    <row r="765" spans="1:7" ht="12.75">
      <c r="A765" s="30" t="str">
        <f>'De la BASE'!A761</f>
        <v>27</v>
      </c>
      <c r="B765" s="30">
        <f>'De la BASE'!B761</f>
        <v>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4.105</v>
      </c>
      <c r="F765" s="9">
        <f>IF('De la BASE'!F761&gt;0,'De la BASE'!F761,'De la BASE'!F761+0.001)</f>
        <v>56.452405</v>
      </c>
      <c r="G765" s="15">
        <v>37987</v>
      </c>
    </row>
    <row r="766" spans="1:7" ht="12.75">
      <c r="A766" s="30" t="str">
        <f>'De la BASE'!A762</f>
        <v>27</v>
      </c>
      <c r="B766" s="30">
        <f>'De la BASE'!B762</f>
        <v>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4.344</v>
      </c>
      <c r="F766" s="9">
        <f>IF('De la BASE'!F762&gt;0,'De la BASE'!F762,'De la BASE'!F762+0.001)</f>
        <v>27.212</v>
      </c>
      <c r="G766" s="15">
        <v>38018</v>
      </c>
    </row>
    <row r="767" spans="1:7" ht="12.75">
      <c r="A767" s="30" t="str">
        <f>'De la BASE'!A763</f>
        <v>27</v>
      </c>
      <c r="B767" s="30">
        <f>'De la BASE'!B763</f>
        <v>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2.691</v>
      </c>
      <c r="F767" s="9">
        <f>IF('De la BASE'!F763&gt;0,'De la BASE'!F763,'De la BASE'!F763+0.001)</f>
        <v>36.537118</v>
      </c>
      <c r="G767" s="15">
        <v>38047</v>
      </c>
    </row>
    <row r="768" spans="1:7" ht="12.75">
      <c r="A768" s="30" t="str">
        <f>'De la BASE'!A764</f>
        <v>27</v>
      </c>
      <c r="B768" s="30">
        <f>'De la BASE'!B764</f>
        <v>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1.911</v>
      </c>
      <c r="F768" s="9">
        <f>IF('De la BASE'!F764&gt;0,'De la BASE'!F764,'De la BASE'!F764+0.001)</f>
        <v>32.373311</v>
      </c>
      <c r="G768" s="15">
        <v>38078</v>
      </c>
    </row>
    <row r="769" spans="1:7" ht="12.75">
      <c r="A769" s="30" t="str">
        <f>'De la BASE'!A765</f>
        <v>27</v>
      </c>
      <c r="B769" s="30">
        <f>'De la BASE'!B765</f>
        <v>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1.781</v>
      </c>
      <c r="F769" s="9">
        <f>IF('De la BASE'!F765&gt;0,'De la BASE'!F765,'De la BASE'!F765+0.001)</f>
        <v>27.015</v>
      </c>
      <c r="G769" s="15">
        <v>38108</v>
      </c>
    </row>
    <row r="770" spans="1:7" ht="12.75">
      <c r="A770" s="30" t="str">
        <f>'De la BASE'!A766</f>
        <v>27</v>
      </c>
      <c r="B770" s="30">
        <f>'De la BASE'!B766</f>
        <v>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1.313</v>
      </c>
      <c r="F770" s="9">
        <f>IF('De la BASE'!F766&gt;0,'De la BASE'!F766,'De la BASE'!F766+0.001)</f>
        <v>12.927938000000003</v>
      </c>
      <c r="G770" s="15">
        <v>38139</v>
      </c>
    </row>
    <row r="771" spans="1:7" ht="12.75">
      <c r="A771" s="30" t="str">
        <f>'De la BASE'!A767</f>
        <v>27</v>
      </c>
      <c r="B771" s="30">
        <f>'De la BASE'!B767</f>
        <v>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0.997</v>
      </c>
      <c r="F771" s="9">
        <f>IF('De la BASE'!F767&gt;0,'De la BASE'!F767,'De la BASE'!F767+0.001)</f>
        <v>9.409</v>
      </c>
      <c r="G771" s="15">
        <v>38169</v>
      </c>
    </row>
    <row r="772" spans="1:7" ht="12.75">
      <c r="A772" s="30" t="str">
        <f>'De la BASE'!A768</f>
        <v>27</v>
      </c>
      <c r="B772" s="30">
        <f>'De la BASE'!B768</f>
        <v>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1.473</v>
      </c>
      <c r="F772" s="9">
        <f>IF('De la BASE'!F768&gt;0,'De la BASE'!F768,'De la BASE'!F768+0.001)</f>
        <v>12.103233000000001</v>
      </c>
      <c r="G772" s="15">
        <v>38200</v>
      </c>
    </row>
    <row r="773" spans="1:7" ht="12.75">
      <c r="A773" s="30" t="str">
        <f>'De la BASE'!A769</f>
        <v>27</v>
      </c>
      <c r="B773" s="30">
        <f>'De la BASE'!B769</f>
        <v>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0.87</v>
      </c>
      <c r="F773" s="9">
        <f>IF('De la BASE'!F769&gt;0,'De la BASE'!F769,'De la BASE'!F769+0.001)</f>
        <v>9.275</v>
      </c>
      <c r="G773" s="15">
        <v>38231</v>
      </c>
    </row>
    <row r="774" spans="1:7" ht="12.75">
      <c r="A774" s="30" t="str">
        <f>'De la BASE'!A770</f>
        <v>27</v>
      </c>
      <c r="B774" s="30">
        <f>'De la BASE'!B770</f>
        <v>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4.475</v>
      </c>
      <c r="F774" s="9">
        <f>IF('De la BASE'!F770&gt;0,'De la BASE'!F770,'De la BASE'!F770+0.001)</f>
        <v>28.494</v>
      </c>
      <c r="G774" s="15">
        <v>38261</v>
      </c>
    </row>
    <row r="775" spans="1:7" ht="12.75">
      <c r="A775" s="30" t="str">
        <f>'De la BASE'!A771</f>
        <v>27</v>
      </c>
      <c r="B775" s="30">
        <f>'De la BASE'!B771</f>
        <v>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1.379</v>
      </c>
      <c r="F775" s="9">
        <f>IF('De la BASE'!F771&gt;0,'De la BASE'!F771,'De la BASE'!F771+0.001)</f>
        <v>24.511028</v>
      </c>
      <c r="G775" s="15">
        <v>38292</v>
      </c>
    </row>
    <row r="776" spans="1:7" ht="12.75">
      <c r="A776" s="30" t="str">
        <f>'De la BASE'!A772</f>
        <v>27</v>
      </c>
      <c r="B776" s="30">
        <f>'De la BASE'!B772</f>
        <v>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4.338</v>
      </c>
      <c r="F776" s="9">
        <f>IF('De la BASE'!F772&gt;0,'De la BASE'!F772,'De la BASE'!F772+0.001)</f>
        <v>31.750999999999998</v>
      </c>
      <c r="G776" s="15">
        <v>38322</v>
      </c>
    </row>
    <row r="777" spans="1:7" ht="12.75">
      <c r="A777" s="30" t="str">
        <f>'De la BASE'!A773</f>
        <v>27</v>
      </c>
      <c r="B777" s="30">
        <f>'De la BASE'!B773</f>
        <v>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1.177</v>
      </c>
      <c r="F777" s="9">
        <f>IF('De la BASE'!F773&gt;0,'De la BASE'!F773,'De la BASE'!F773+0.001)</f>
        <v>29.004</v>
      </c>
      <c r="G777" s="15">
        <v>38353</v>
      </c>
    </row>
    <row r="778" spans="1:7" ht="12.75">
      <c r="A778" s="30" t="str">
        <f>'De la BASE'!A774</f>
        <v>27</v>
      </c>
      <c r="B778" s="30">
        <f>'De la BASE'!B774</f>
        <v>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1.174</v>
      </c>
      <c r="F778" s="9">
        <f>IF('De la BASE'!F774&gt;0,'De la BASE'!F774,'De la BASE'!F774+0.001)</f>
        <v>17.180649999999996</v>
      </c>
      <c r="G778" s="15">
        <v>38384</v>
      </c>
    </row>
    <row r="779" spans="1:7" ht="12.75">
      <c r="A779" s="30" t="str">
        <f>'De la BASE'!A775</f>
        <v>27</v>
      </c>
      <c r="B779" s="30">
        <f>'De la BASE'!B775</f>
        <v>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3.503</v>
      </c>
      <c r="F779" s="9">
        <f>IF('De la BASE'!F775&gt;0,'De la BASE'!F775,'De la BASE'!F775+0.001)</f>
        <v>65.318</v>
      </c>
      <c r="G779" s="15">
        <v>38412</v>
      </c>
    </row>
    <row r="780" spans="1:7" ht="12.75">
      <c r="A780" s="30" t="str">
        <f>'De la BASE'!A776</f>
        <v>27</v>
      </c>
      <c r="B780" s="30">
        <f>'De la BASE'!B776</f>
        <v>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3.855</v>
      </c>
      <c r="F780" s="9">
        <f>IF('De la BASE'!F776&gt;0,'De la BASE'!F776,'De la BASE'!F776+0.001)</f>
        <v>71.738</v>
      </c>
      <c r="G780" s="15">
        <v>38443</v>
      </c>
    </row>
    <row r="781" spans="1:7" ht="12.75">
      <c r="A781" s="30" t="str">
        <f>'De la BASE'!A777</f>
        <v>27</v>
      </c>
      <c r="B781" s="30">
        <f>'De la BASE'!B777</f>
        <v>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1.454</v>
      </c>
      <c r="F781" s="9">
        <f>IF('De la BASE'!F777&gt;0,'De la BASE'!F777,'De la BASE'!F777+0.001)</f>
        <v>26.447209</v>
      </c>
      <c r="G781" s="15">
        <v>38473</v>
      </c>
    </row>
    <row r="782" spans="1:7" ht="12.75">
      <c r="A782" s="30" t="str">
        <f>'De la BASE'!A778</f>
        <v>27</v>
      </c>
      <c r="B782" s="30">
        <f>'De la BASE'!B778</f>
        <v>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1.023</v>
      </c>
      <c r="F782" s="9">
        <f>IF('De la BASE'!F778&gt;0,'De la BASE'!F778,'De la BASE'!F778+0.001)</f>
        <v>12.328999999999999</v>
      </c>
      <c r="G782" s="15">
        <v>38504</v>
      </c>
    </row>
    <row r="783" spans="1:7" ht="12.75">
      <c r="A783" s="30" t="str">
        <f>'De la BASE'!A779</f>
        <v>27</v>
      </c>
      <c r="B783" s="30">
        <f>'De la BASE'!B779</f>
        <v>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0.813</v>
      </c>
      <c r="F783" s="9">
        <f>IF('De la BASE'!F779&gt;0,'De la BASE'!F779,'De la BASE'!F779+0.001)</f>
        <v>8.151</v>
      </c>
      <c r="G783" s="15">
        <v>38534</v>
      </c>
    </row>
    <row r="784" spans="1:7" ht="12.75">
      <c r="A784" s="30" t="str">
        <f>'De la BASE'!A780</f>
        <v>27</v>
      </c>
      <c r="B784" s="30">
        <f>'De la BASE'!B780</f>
        <v>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0.647</v>
      </c>
      <c r="F784" s="9">
        <f>IF('De la BASE'!F780&gt;0,'De la BASE'!F780,'De la BASE'!F780+0.001)</f>
        <v>7.253000000000001</v>
      </c>
      <c r="G784" s="15">
        <v>38565</v>
      </c>
    </row>
    <row r="785" spans="1:7" ht="12.75">
      <c r="A785" s="30" t="str">
        <f>'De la BASE'!A781</f>
        <v>27</v>
      </c>
      <c r="B785" s="30">
        <f>'De la BASE'!B781</f>
        <v>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0.536</v>
      </c>
      <c r="F785" s="9">
        <f>IF('De la BASE'!F781&gt;0,'De la BASE'!F781,'De la BASE'!F781+0.001)</f>
        <v>7.551608</v>
      </c>
      <c r="G785" s="15">
        <v>38596</v>
      </c>
    </row>
    <row r="786" spans="1:7" ht="12.75">
      <c r="A786" s="30" t="str">
        <f>'De la BASE'!A782</f>
        <v>27</v>
      </c>
      <c r="B786" s="30">
        <f>'De la BASE'!B782</f>
        <v>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7.149</v>
      </c>
      <c r="F786" s="9">
        <f>IF('De la BASE'!F782&gt;0,'De la BASE'!F782,'De la BASE'!F782+0.001)</f>
        <v>36.25</v>
      </c>
      <c r="G786" s="15">
        <v>38626</v>
      </c>
    </row>
    <row r="787" spans="1:7" ht="12.75">
      <c r="A787" s="30" t="str">
        <f>'De la BASE'!A783</f>
        <v>27</v>
      </c>
      <c r="B787" s="30">
        <f>'De la BASE'!B783</f>
        <v>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1.495</v>
      </c>
      <c r="F787" s="9">
        <f>IF('De la BASE'!F783&gt;0,'De la BASE'!F783,'De la BASE'!F783+0.001)</f>
        <v>27.311248999999997</v>
      </c>
      <c r="G787" s="15">
        <v>38657</v>
      </c>
    </row>
    <row r="788" spans="1:7" ht="12.75">
      <c r="A788" s="30" t="str">
        <f>'De la BASE'!A784</f>
        <v>27</v>
      </c>
      <c r="B788" s="30">
        <f>'De la BASE'!B784</f>
        <v>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3.029</v>
      </c>
      <c r="F788" s="9">
        <f>IF('De la BASE'!F784&gt;0,'De la BASE'!F784,'De la BASE'!F784+0.001)</f>
        <v>29.935846999999995</v>
      </c>
      <c r="G788" s="15">
        <v>38687</v>
      </c>
    </row>
    <row r="789" spans="1:7" ht="12.75">
      <c r="A789" s="30" t="str">
        <f>'De la BASE'!A785</f>
        <v>27</v>
      </c>
      <c r="B789" s="30">
        <f>'De la BASE'!B785</f>
        <v>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1.422</v>
      </c>
      <c r="F789" s="9">
        <f>IF('De la BASE'!F785&gt;0,'De la BASE'!F785,'De la BASE'!F785+0.001)</f>
        <v>22.778</v>
      </c>
      <c r="G789" s="15">
        <v>38718</v>
      </c>
    </row>
    <row r="790" spans="1:7" ht="12.75">
      <c r="A790" s="30" t="str">
        <f>'De la BASE'!A786</f>
        <v>27</v>
      </c>
      <c r="B790" s="30">
        <f>'De la BASE'!B786</f>
        <v>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3.098</v>
      </c>
      <c r="F790" s="9">
        <f>IF('De la BASE'!F786&gt;0,'De la BASE'!F786,'De la BASE'!F786+0.001)</f>
        <v>19.844889</v>
      </c>
      <c r="G790" s="15">
        <v>38749</v>
      </c>
    </row>
    <row r="791" spans="1:7" ht="12.75">
      <c r="A791" s="30" t="str">
        <f>'De la BASE'!A787</f>
        <v>27</v>
      </c>
      <c r="B791" s="30">
        <f>'De la BASE'!B787</f>
        <v>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8.966</v>
      </c>
      <c r="F791" s="9">
        <f>IF('De la BASE'!F787&gt;0,'De la BASE'!F787,'De la BASE'!F787+0.001)</f>
        <v>98.64052699999998</v>
      </c>
      <c r="G791" s="15">
        <v>38777</v>
      </c>
    </row>
    <row r="792" spans="1:7" ht="12.75">
      <c r="A792" s="30" t="str">
        <f>'De la BASE'!A788</f>
        <v>27</v>
      </c>
      <c r="B792" s="30">
        <f>'De la BASE'!B788</f>
        <v>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2.536</v>
      </c>
      <c r="F792" s="9">
        <f>IF('De la BASE'!F788&gt;0,'De la BASE'!F788,'De la BASE'!F788+0.001)</f>
        <v>35.226759</v>
      </c>
      <c r="G792" s="15">
        <v>38808</v>
      </c>
    </row>
    <row r="793" spans="1:7" ht="12.75">
      <c r="A793" s="30" t="str">
        <f>'De la BASE'!A789</f>
        <v>27</v>
      </c>
      <c r="B793" s="30">
        <f>'De la BASE'!B789</f>
        <v>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1.425</v>
      </c>
      <c r="F793" s="9">
        <f>IF('De la BASE'!F789&gt;0,'De la BASE'!F789,'De la BASE'!F789+0.001)</f>
        <v>16.415</v>
      </c>
      <c r="G793" s="15">
        <v>38838</v>
      </c>
    </row>
    <row r="794" spans="1:7" ht="12.75">
      <c r="A794" s="30" t="str">
        <f>'De la BASE'!A790</f>
        <v>27</v>
      </c>
      <c r="B794" s="30">
        <f>'De la BASE'!B790</f>
        <v>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1.181</v>
      </c>
      <c r="F794" s="9">
        <f>IF('De la BASE'!F790&gt;0,'De la BASE'!F790,'De la BASE'!F790+0.001)</f>
        <v>9.199000000000002</v>
      </c>
      <c r="G794" s="15">
        <v>38869</v>
      </c>
    </row>
    <row r="795" spans="1:7" ht="12.75">
      <c r="A795" s="30" t="str">
        <f>'De la BASE'!A791</f>
        <v>27</v>
      </c>
      <c r="B795" s="30">
        <f>'De la BASE'!B791</f>
        <v>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0.951</v>
      </c>
      <c r="F795" s="9">
        <f>IF('De la BASE'!F791&gt;0,'De la BASE'!F791,'De la BASE'!F791+0.001)</f>
        <v>6.930999999999999</v>
      </c>
      <c r="G795" s="15">
        <v>38899</v>
      </c>
    </row>
    <row r="796" spans="1:7" ht="12.75">
      <c r="A796" s="30" t="str">
        <f>'De la BASE'!A792</f>
        <v>27</v>
      </c>
      <c r="B796" s="30">
        <f>'De la BASE'!B792</f>
        <v>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0.827</v>
      </c>
      <c r="F796" s="9">
        <f>IF('De la BASE'!F792&gt;0,'De la BASE'!F792,'De la BASE'!F792+0.001)</f>
        <v>6.412999999999999</v>
      </c>
      <c r="G796" s="15">
        <v>38930</v>
      </c>
    </row>
    <row r="797" spans="1:7" ht="12.75">
      <c r="A797" s="30" t="str">
        <f>'De la BASE'!A793</f>
        <v>27</v>
      </c>
      <c r="B797" s="30">
        <f>'De la BASE'!B793</f>
        <v>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2.055</v>
      </c>
      <c r="F797" s="9">
        <f>IF('De la BASE'!F793&gt;0,'De la BASE'!F793,'De la BASE'!F793+0.001)</f>
        <v>10.673497999999999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27 - Río Porma desde confluencia arroyo de Oville hasta confluencia arroyo Val Juncosa, y arroyos del Arbejal, Solayomba y Val Juncosa.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5.841</v>
      </c>
      <c r="C4" s="1">
        <f aca="true" t="shared" si="0" ref="C4:M4">MIN(C18:C83)</f>
        <v>10.052000000000001</v>
      </c>
      <c r="D4" s="1">
        <f t="shared" si="0"/>
        <v>11.814102</v>
      </c>
      <c r="E4" s="1">
        <f t="shared" si="0"/>
        <v>11.055</v>
      </c>
      <c r="F4" s="1">
        <f t="shared" si="0"/>
        <v>10.306231</v>
      </c>
      <c r="G4" s="1">
        <f t="shared" si="0"/>
        <v>13.924</v>
      </c>
      <c r="H4" s="1">
        <f t="shared" si="0"/>
        <v>9.078</v>
      </c>
      <c r="I4" s="1">
        <f t="shared" si="0"/>
        <v>12.977</v>
      </c>
      <c r="J4" s="1">
        <f t="shared" si="0"/>
        <v>7.327</v>
      </c>
      <c r="K4" s="1">
        <f t="shared" si="0"/>
        <v>5.007999999999999</v>
      </c>
      <c r="L4" s="1">
        <f t="shared" si="0"/>
        <v>5.0067889999999995</v>
      </c>
      <c r="M4" s="1">
        <f t="shared" si="0"/>
        <v>4.850715</v>
      </c>
      <c r="N4" s="1">
        <f>MIN(N18:N83)</f>
        <v>210.97159299999998</v>
      </c>
    </row>
    <row r="5" spans="1:14" ht="12.75">
      <c r="A5" s="13" t="s">
        <v>92</v>
      </c>
      <c r="B5" s="1">
        <f>MAX(B18:B83)</f>
        <v>106.124</v>
      </c>
      <c r="C5" s="1">
        <f aca="true" t="shared" si="1" ref="C5:M5">MAX(C18:C83)</f>
        <v>173.99099999999999</v>
      </c>
      <c r="D5" s="1">
        <f t="shared" si="1"/>
        <v>195.99300000000002</v>
      </c>
      <c r="E5" s="1">
        <f t="shared" si="1"/>
        <v>138.25445</v>
      </c>
      <c r="F5" s="1">
        <f t="shared" si="1"/>
        <v>176.807</v>
      </c>
      <c r="G5" s="1">
        <f t="shared" si="1"/>
        <v>166.476</v>
      </c>
      <c r="H5" s="1">
        <f t="shared" si="1"/>
        <v>154.09184</v>
      </c>
      <c r="I5" s="1">
        <f t="shared" si="1"/>
        <v>125.138</v>
      </c>
      <c r="J5" s="1">
        <f t="shared" si="1"/>
        <v>104.873</v>
      </c>
      <c r="K5" s="1">
        <f t="shared" si="1"/>
        <v>94.04490599999998</v>
      </c>
      <c r="L5" s="1">
        <f t="shared" si="1"/>
        <v>44.45399699999999</v>
      </c>
      <c r="M5" s="1">
        <f t="shared" si="1"/>
        <v>42.101000000000006</v>
      </c>
      <c r="N5" s="1">
        <f>MAX(N18:N83)</f>
        <v>1107.2400990000003</v>
      </c>
    </row>
    <row r="6" spans="1:14" ht="12.75">
      <c r="A6" s="13" t="s">
        <v>14</v>
      </c>
      <c r="B6" s="1">
        <f>AVERAGE(B18:B83)</f>
        <v>26.690680151515156</v>
      </c>
      <c r="C6" s="1">
        <f aca="true" t="shared" si="2" ref="C6:M6">AVERAGE(C18:C83)</f>
        <v>42.98147493939394</v>
      </c>
      <c r="D6" s="1">
        <f t="shared" si="2"/>
        <v>48.276336893939394</v>
      </c>
      <c r="E6" s="1">
        <f t="shared" si="2"/>
        <v>48.11226875757574</v>
      </c>
      <c r="F6" s="1">
        <f t="shared" si="2"/>
        <v>44.26076692424242</v>
      </c>
      <c r="G6" s="1">
        <f t="shared" si="2"/>
        <v>60.05858142424244</v>
      </c>
      <c r="H6" s="1">
        <f t="shared" si="2"/>
        <v>56.33027753030302</v>
      </c>
      <c r="I6" s="1">
        <f t="shared" si="2"/>
        <v>47.464846575757576</v>
      </c>
      <c r="J6" s="1">
        <f t="shared" si="2"/>
        <v>24.30923262121213</v>
      </c>
      <c r="K6" s="1">
        <f t="shared" si="2"/>
        <v>14.888370878787876</v>
      </c>
      <c r="L6" s="1">
        <f t="shared" si="2"/>
        <v>12.044419484848493</v>
      </c>
      <c r="M6" s="1">
        <f t="shared" si="2"/>
        <v>13.52477096969697</v>
      </c>
      <c r="N6" s="1">
        <f>SUM(B6:M6)</f>
        <v>438.9420271515152</v>
      </c>
    </row>
    <row r="7" spans="1:14" ht="12.75">
      <c r="A7" s="13" t="s">
        <v>15</v>
      </c>
      <c r="B7" s="1">
        <f>PERCENTILE(B18:B83,0.1)</f>
        <v>9.3865</v>
      </c>
      <c r="C7" s="1">
        <f aca="true" t="shared" si="3" ref="C7:M7">PERCENTILE(C18:C83,0.1)</f>
        <v>15.3295</v>
      </c>
      <c r="D7" s="1">
        <f t="shared" si="3"/>
        <v>19.322229</v>
      </c>
      <c r="E7" s="1">
        <f t="shared" si="3"/>
        <v>16.91</v>
      </c>
      <c r="F7" s="1">
        <f t="shared" si="3"/>
        <v>17.374325</v>
      </c>
      <c r="G7" s="1">
        <f t="shared" si="3"/>
        <v>27.195080500000003</v>
      </c>
      <c r="H7" s="1">
        <f t="shared" si="3"/>
        <v>23.810000000000002</v>
      </c>
      <c r="I7" s="1">
        <f t="shared" si="3"/>
        <v>19.144793</v>
      </c>
      <c r="J7" s="1">
        <f t="shared" si="3"/>
        <v>11.398000000000001</v>
      </c>
      <c r="K7" s="1">
        <f t="shared" si="3"/>
        <v>7.474769</v>
      </c>
      <c r="L7" s="1">
        <f t="shared" si="3"/>
        <v>6.6682084999999995</v>
      </c>
      <c r="M7" s="1">
        <f t="shared" si="3"/>
        <v>7.2765</v>
      </c>
      <c r="N7" s="1">
        <f>PERCENTILE(N18:N83,0.1)</f>
        <v>299.5010155</v>
      </c>
    </row>
    <row r="8" spans="1:14" ht="12.75">
      <c r="A8" s="13" t="s">
        <v>16</v>
      </c>
      <c r="B8" s="1">
        <f>PERCENTILE(B18:B83,0.25)</f>
        <v>13.689422749999999</v>
      </c>
      <c r="C8" s="1">
        <f aca="true" t="shared" si="4" ref="C8:M8">PERCENTILE(C18:C83,0.25)</f>
        <v>21.184807</v>
      </c>
      <c r="D8" s="1">
        <f t="shared" si="4"/>
        <v>26.436</v>
      </c>
      <c r="E8" s="1">
        <f t="shared" si="4"/>
        <v>28.63155375</v>
      </c>
      <c r="F8" s="1">
        <f t="shared" si="4"/>
        <v>23.877623250000003</v>
      </c>
      <c r="G8" s="1">
        <f t="shared" si="4"/>
        <v>35.923529499999994</v>
      </c>
      <c r="H8" s="1">
        <f t="shared" si="4"/>
        <v>34.518054750000005</v>
      </c>
      <c r="I8" s="1">
        <f t="shared" si="4"/>
        <v>26.664598500000004</v>
      </c>
      <c r="J8" s="1">
        <f t="shared" si="4"/>
        <v>14.189011500000001</v>
      </c>
      <c r="K8" s="1">
        <f t="shared" si="4"/>
        <v>9.2268195</v>
      </c>
      <c r="L8" s="1">
        <f t="shared" si="4"/>
        <v>7.303</v>
      </c>
      <c r="M8" s="1">
        <f t="shared" si="4"/>
        <v>8.4087925</v>
      </c>
      <c r="N8" s="1">
        <f>PERCENTILE(N18:N83,0.25)</f>
        <v>330.73528324999995</v>
      </c>
    </row>
    <row r="9" spans="1:14" ht="12.75">
      <c r="A9" s="13" t="s">
        <v>17</v>
      </c>
      <c r="B9" s="1">
        <f>PERCENTILE(B18:B83,0.5)</f>
        <v>20.483148</v>
      </c>
      <c r="C9" s="1">
        <f aca="true" t="shared" si="5" ref="C9:N9">PERCENTILE(C18:C83,0.5)</f>
        <v>31.782991</v>
      </c>
      <c r="D9" s="1">
        <f t="shared" si="5"/>
        <v>38.863038</v>
      </c>
      <c r="E9" s="1">
        <f t="shared" si="5"/>
        <v>39.37350000000001</v>
      </c>
      <c r="F9" s="1">
        <f t="shared" si="5"/>
        <v>32.515045</v>
      </c>
      <c r="G9" s="1">
        <f t="shared" si="5"/>
        <v>48.47</v>
      </c>
      <c r="H9" s="1">
        <f t="shared" si="5"/>
        <v>50.830020499999996</v>
      </c>
      <c r="I9" s="1">
        <f t="shared" si="5"/>
        <v>41.65008950000001</v>
      </c>
      <c r="J9" s="1">
        <f t="shared" si="5"/>
        <v>21.427685500000003</v>
      </c>
      <c r="K9" s="1">
        <f t="shared" si="5"/>
        <v>11.916</v>
      </c>
      <c r="L9" s="1">
        <f t="shared" si="5"/>
        <v>9.597000000000001</v>
      </c>
      <c r="M9" s="1">
        <f t="shared" si="5"/>
        <v>10.843499999999999</v>
      </c>
      <c r="N9" s="1">
        <f t="shared" si="5"/>
        <v>406.240536</v>
      </c>
    </row>
    <row r="10" spans="1:14" ht="12.75">
      <c r="A10" s="13" t="s">
        <v>18</v>
      </c>
      <c r="B10" s="1">
        <f>PERCENTILE(B18:B83,0.75)</f>
        <v>31.868667750000004</v>
      </c>
      <c r="C10" s="1">
        <f aca="true" t="shared" si="6" ref="C10:M10">PERCENTILE(C18:C83,0.75)</f>
        <v>54.09698475</v>
      </c>
      <c r="D10" s="1">
        <f t="shared" si="6"/>
        <v>58.90324999999999</v>
      </c>
      <c r="E10" s="1">
        <f t="shared" si="6"/>
        <v>59.08235125</v>
      </c>
      <c r="F10" s="1">
        <f t="shared" si="6"/>
        <v>55.23475</v>
      </c>
      <c r="G10" s="1">
        <f t="shared" si="6"/>
        <v>83.5105</v>
      </c>
      <c r="H10" s="1">
        <f t="shared" si="6"/>
        <v>70.49725000000001</v>
      </c>
      <c r="I10" s="1">
        <f t="shared" si="6"/>
        <v>59.48025</v>
      </c>
      <c r="J10" s="1">
        <f t="shared" si="6"/>
        <v>28.828500000000002</v>
      </c>
      <c r="K10" s="1">
        <f t="shared" si="6"/>
        <v>16.882676999999997</v>
      </c>
      <c r="L10" s="1">
        <f t="shared" si="6"/>
        <v>14.15651575</v>
      </c>
      <c r="M10" s="1">
        <f t="shared" si="6"/>
        <v>16.20319775</v>
      </c>
      <c r="N10" s="1">
        <f>PERCENTILE(N18:N83,0.75)</f>
        <v>518.3745707500001</v>
      </c>
    </row>
    <row r="11" spans="1:14" ht="12.75">
      <c r="A11" s="13" t="s">
        <v>19</v>
      </c>
      <c r="B11" s="1">
        <f>PERCENTILE(B18:B83,0.9)</f>
        <v>49.8298515</v>
      </c>
      <c r="C11" s="1">
        <f aca="true" t="shared" si="7" ref="C11:M11">PERCENTILE(C18:C83,0.9)</f>
        <v>84.0625</v>
      </c>
      <c r="D11" s="1">
        <f t="shared" si="7"/>
        <v>82.6345</v>
      </c>
      <c r="E11" s="1">
        <f t="shared" si="7"/>
        <v>86.76508050000001</v>
      </c>
      <c r="F11" s="1">
        <f t="shared" si="7"/>
        <v>77.77350000000001</v>
      </c>
      <c r="G11" s="1">
        <f t="shared" si="7"/>
        <v>99.493233</v>
      </c>
      <c r="H11" s="1">
        <f t="shared" si="7"/>
        <v>92.45455650000001</v>
      </c>
      <c r="I11" s="1">
        <f t="shared" si="7"/>
        <v>85.218173</v>
      </c>
      <c r="J11" s="1">
        <f t="shared" si="7"/>
        <v>39.104667000000006</v>
      </c>
      <c r="K11" s="1">
        <f t="shared" si="7"/>
        <v>22.197000000000003</v>
      </c>
      <c r="L11" s="1">
        <f t="shared" si="7"/>
        <v>19.3215</v>
      </c>
      <c r="M11" s="1">
        <f t="shared" si="7"/>
        <v>21.548000000000002</v>
      </c>
      <c r="N11" s="1">
        <f>PERCENTILE(N18:N83,0.9)</f>
        <v>642.1190020000001</v>
      </c>
    </row>
    <row r="12" spans="1:14" ht="12.75">
      <c r="A12" s="13" t="s">
        <v>23</v>
      </c>
      <c r="B12" s="1">
        <f>STDEV(B18:B83)</f>
        <v>20.635599139314017</v>
      </c>
      <c r="C12" s="1">
        <f aca="true" t="shared" si="8" ref="C12:M12">STDEV(C18:C83)</f>
        <v>33.08731207110168</v>
      </c>
      <c r="D12" s="1">
        <f t="shared" si="8"/>
        <v>34.31777547355795</v>
      </c>
      <c r="E12" s="1">
        <f t="shared" si="8"/>
        <v>29.84988534929445</v>
      </c>
      <c r="F12" s="1">
        <f t="shared" si="8"/>
        <v>31.636170804279875</v>
      </c>
      <c r="G12" s="1">
        <f t="shared" si="8"/>
        <v>32.28126176026649</v>
      </c>
      <c r="H12" s="1">
        <f t="shared" si="8"/>
        <v>29.17361535572708</v>
      </c>
      <c r="I12" s="1">
        <f t="shared" si="8"/>
        <v>26.72818995166475</v>
      </c>
      <c r="J12" s="1">
        <f t="shared" si="8"/>
        <v>15.89994216447694</v>
      </c>
      <c r="K12" s="1">
        <f t="shared" si="8"/>
        <v>11.832775066598606</v>
      </c>
      <c r="L12" s="1">
        <f t="shared" si="8"/>
        <v>7.557440136987737</v>
      </c>
      <c r="M12" s="1">
        <f t="shared" si="8"/>
        <v>7.775208420916942</v>
      </c>
      <c r="N12" s="1">
        <f>STDEV(N18:N83)</f>
        <v>153.89834429108737</v>
      </c>
    </row>
    <row r="13" spans="1:14" ht="12.75">
      <c r="A13" s="13" t="s">
        <v>125</v>
      </c>
      <c r="B13" s="1">
        <f aca="true" t="shared" si="9" ref="B13:L13">ROUND(B12/B6,2)</f>
        <v>0.77</v>
      </c>
      <c r="C13" s="1">
        <f t="shared" si="9"/>
        <v>0.77</v>
      </c>
      <c r="D13" s="1">
        <f t="shared" si="9"/>
        <v>0.71</v>
      </c>
      <c r="E13" s="1">
        <f t="shared" si="9"/>
        <v>0.62</v>
      </c>
      <c r="F13" s="1">
        <f t="shared" si="9"/>
        <v>0.71</v>
      </c>
      <c r="G13" s="1">
        <f t="shared" si="9"/>
        <v>0.54</v>
      </c>
      <c r="H13" s="1">
        <f t="shared" si="9"/>
        <v>0.52</v>
      </c>
      <c r="I13" s="1">
        <f t="shared" si="9"/>
        <v>0.56</v>
      </c>
      <c r="J13" s="1">
        <f t="shared" si="9"/>
        <v>0.65</v>
      </c>
      <c r="K13" s="1">
        <f t="shared" si="9"/>
        <v>0.79</v>
      </c>
      <c r="L13" s="1">
        <f t="shared" si="9"/>
        <v>0.63</v>
      </c>
      <c r="M13" s="1">
        <f>ROUND(M12/M6,2)</f>
        <v>0.57</v>
      </c>
      <c r="N13" s="1">
        <f>ROUND(N12/N6,2)</f>
        <v>0.35</v>
      </c>
    </row>
    <row r="14" spans="1:14" ht="12.75">
      <c r="A14" s="13" t="s">
        <v>124</v>
      </c>
      <c r="B14" s="53">
        <f aca="true" t="shared" si="10" ref="B14:N14">66*P84/(65*64*B12^3)</f>
        <v>1.9286203284142902</v>
      </c>
      <c r="C14" s="53">
        <f t="shared" si="10"/>
        <v>1.945740249922742</v>
      </c>
      <c r="D14" s="53">
        <f t="shared" si="10"/>
        <v>2.0384169701080905</v>
      </c>
      <c r="E14" s="53">
        <f t="shared" si="10"/>
        <v>1.2992269548136153</v>
      </c>
      <c r="F14" s="53">
        <f t="shared" si="10"/>
        <v>2.0373005557512163</v>
      </c>
      <c r="G14" s="53">
        <f t="shared" si="10"/>
        <v>0.9919998495181113</v>
      </c>
      <c r="H14" s="53">
        <f t="shared" si="10"/>
        <v>1.1074759349666137</v>
      </c>
      <c r="I14" s="53">
        <f t="shared" si="10"/>
        <v>1.0320669338961685</v>
      </c>
      <c r="J14" s="53">
        <f t="shared" si="10"/>
        <v>2.6207794937273907</v>
      </c>
      <c r="K14" s="53">
        <f t="shared" si="10"/>
        <v>4.927000297627779</v>
      </c>
      <c r="L14" s="53">
        <f t="shared" si="10"/>
        <v>2.356359634156656</v>
      </c>
      <c r="M14" s="53">
        <f t="shared" si="10"/>
        <v>1.9104284881162439</v>
      </c>
      <c r="N14" s="53">
        <f t="shared" si="10"/>
        <v>1.6199140001862429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0.4360219755329158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30.975</v>
      </c>
      <c r="C18" s="1">
        <f>'DATOS MENSUALES'!F7</f>
        <v>28.424000000000003</v>
      </c>
      <c r="D18" s="1">
        <f>'DATOS MENSUALES'!F8</f>
        <v>24.364017000000004</v>
      </c>
      <c r="E18" s="1">
        <f>'DATOS MENSUALES'!F9</f>
        <v>33.363</v>
      </c>
      <c r="F18" s="1">
        <f>'DATOS MENSUALES'!F10</f>
        <v>75.843</v>
      </c>
      <c r="G18" s="1">
        <f>'DATOS MENSUALES'!F11</f>
        <v>96.468</v>
      </c>
      <c r="H18" s="1">
        <f>'DATOS MENSUALES'!F12</f>
        <v>31.711</v>
      </c>
      <c r="I18" s="1">
        <f>'DATOS MENSUALES'!F13</f>
        <v>107.437</v>
      </c>
      <c r="J18" s="1">
        <f>'DATOS MENSUALES'!F14</f>
        <v>51.016000000000005</v>
      </c>
      <c r="K18" s="1">
        <f>'DATOS MENSUALES'!F15</f>
        <v>16.261975</v>
      </c>
      <c r="L18" s="1">
        <f>'DATOS MENSUALES'!F16</f>
        <v>12.302</v>
      </c>
      <c r="M18" s="1">
        <f>'DATOS MENSUALES'!F17</f>
        <v>12.858999999999998</v>
      </c>
      <c r="N18" s="1">
        <f>SUM(B18:M18)</f>
        <v>521.0239920000001</v>
      </c>
      <c r="O18" s="1"/>
      <c r="P18" s="60">
        <f>(B18-B$6)^3</f>
        <v>78.640389826475</v>
      </c>
      <c r="Q18" s="60">
        <f>(C18-C$6)^3</f>
        <v>-3085.021204420277</v>
      </c>
      <c r="R18" s="60">
        <f aca="true" t="shared" si="11" ref="R18:AB18">(D18-D$6)^3</f>
        <v>-13673.041624331974</v>
      </c>
      <c r="S18" s="60">
        <f t="shared" si="11"/>
        <v>-3208.569625870986</v>
      </c>
      <c r="T18" s="60">
        <f t="shared" si="11"/>
        <v>31501.30189968611</v>
      </c>
      <c r="U18" s="60">
        <f t="shared" si="11"/>
        <v>48265.99139632771</v>
      </c>
      <c r="V18" s="60">
        <f t="shared" si="11"/>
        <v>-14921.961403668793</v>
      </c>
      <c r="W18" s="60">
        <f t="shared" si="11"/>
        <v>215699.3965379457</v>
      </c>
      <c r="X18" s="60">
        <f t="shared" si="11"/>
        <v>19048.63985867519</v>
      </c>
      <c r="Y18" s="60">
        <f t="shared" si="11"/>
        <v>2.591700159750234</v>
      </c>
      <c r="Z18" s="60">
        <f t="shared" si="11"/>
        <v>0.017089880356693374</v>
      </c>
      <c r="AA18" s="60">
        <f t="shared" si="11"/>
        <v>-0.29510363749756596</v>
      </c>
      <c r="AB18" s="60">
        <f t="shared" si="11"/>
        <v>553023.0481604482</v>
      </c>
    </row>
    <row r="19" spans="1:28" ht="12.75">
      <c r="A19" s="12" t="s">
        <v>27</v>
      </c>
      <c r="B19" s="1">
        <f>'DATOS MENSUALES'!F18</f>
        <v>19.813</v>
      </c>
      <c r="C19" s="1">
        <f>'DATOS MENSUALES'!F19</f>
        <v>35.886</v>
      </c>
      <c r="D19" s="1">
        <f>'DATOS MENSUALES'!F20</f>
        <v>14.521</v>
      </c>
      <c r="E19" s="1">
        <f>'DATOS MENSUALES'!F21</f>
        <v>33.056</v>
      </c>
      <c r="F19" s="1">
        <f>'DATOS MENSUALES'!F22</f>
        <v>17.567999999999998</v>
      </c>
      <c r="G19" s="1">
        <f>'DATOS MENSUALES'!F23</f>
        <v>98.426</v>
      </c>
      <c r="H19" s="1">
        <f>'DATOS MENSUALES'!F24</f>
        <v>47.23</v>
      </c>
      <c r="I19" s="1">
        <f>'DATOS MENSUALES'!F25</f>
        <v>45.111</v>
      </c>
      <c r="J19" s="1">
        <f>'DATOS MENSUALES'!F26</f>
        <v>16.81393</v>
      </c>
      <c r="K19" s="1">
        <f>'DATOS MENSUALES'!F27</f>
        <v>10.352999999999998</v>
      </c>
      <c r="L19" s="1">
        <f>'DATOS MENSUALES'!F28</f>
        <v>8.00651</v>
      </c>
      <c r="M19" s="1">
        <f>'DATOS MENSUALES'!F29</f>
        <v>9.007</v>
      </c>
      <c r="N19" s="1">
        <f aca="true" t="shared" si="12" ref="N19:N82">SUM(B19:M19)</f>
        <v>355.79144</v>
      </c>
      <c r="O19" s="10"/>
      <c r="P19" s="60">
        <f aca="true" t="shared" si="13" ref="P19:P82">(B19-B$6)^3</f>
        <v>-325.3313571573784</v>
      </c>
      <c r="Q19" s="60">
        <f aca="true" t="shared" si="14" ref="Q19:Q82">(C19-C$6)^3</f>
        <v>-357.22711113438464</v>
      </c>
      <c r="R19" s="60">
        <f aca="true" t="shared" si="15" ref="R19:R82">(D19-D$6)^3</f>
        <v>-38461.599426257264</v>
      </c>
      <c r="S19" s="60">
        <f aca="true" t="shared" si="16" ref="S19:S82">(E19-E$6)^3</f>
        <v>-3413.1240673088128</v>
      </c>
      <c r="T19" s="60">
        <f aca="true" t="shared" si="17" ref="T19:T82">(F19-F$6)^3</f>
        <v>-19018.698028113653</v>
      </c>
      <c r="U19" s="60">
        <f aca="true" t="shared" si="18" ref="U19:U82">(G19-G$6)^3</f>
        <v>56479.09646108891</v>
      </c>
      <c r="V19" s="60">
        <f aca="true" t="shared" si="19" ref="V19:V82">(H19-H$6)^3</f>
        <v>-753.6399489559316</v>
      </c>
      <c r="W19" s="60">
        <f aca="true" t="shared" si="20" ref="W19:W82">(I19-I$6)^3</f>
        <v>-13.041707513600853</v>
      </c>
      <c r="X19" s="60">
        <f aca="true" t="shared" si="21" ref="X19:X82">(J19-J$6)^3</f>
        <v>-421.0828136966657</v>
      </c>
      <c r="Y19" s="60">
        <f aca="true" t="shared" si="22" ref="Y19:Y82">(K19-K$6)^3</f>
        <v>-93.29071497623109</v>
      </c>
      <c r="Z19" s="60">
        <f aca="true" t="shared" si="23" ref="Z19:Z82">(L19-L$6)^3</f>
        <v>-65.83695530204702</v>
      </c>
      <c r="AA19" s="60">
        <f aca="true" t="shared" si="24" ref="AA19:AA82">(M19-M$6)^3</f>
        <v>-92.20885542070765</v>
      </c>
      <c r="AB19" s="60">
        <f aca="true" t="shared" si="25" ref="AB19:AB82">(N19-N$6)^3</f>
        <v>-574904.8345212127</v>
      </c>
    </row>
    <row r="20" spans="1:28" ht="12.75">
      <c r="A20" s="12" t="s">
        <v>28</v>
      </c>
      <c r="B20" s="1">
        <f>'DATOS MENSUALES'!F30</f>
        <v>33.348</v>
      </c>
      <c r="C20" s="1">
        <f>'DATOS MENSUALES'!F31</f>
        <v>21.349</v>
      </c>
      <c r="D20" s="1">
        <f>'DATOS MENSUALES'!F32</f>
        <v>59.231</v>
      </c>
      <c r="E20" s="1">
        <f>'DATOS MENSUALES'!F33</f>
        <v>131.61451599999998</v>
      </c>
      <c r="F20" s="1">
        <f>'DATOS MENSUALES'!F34</f>
        <v>29.282</v>
      </c>
      <c r="G20" s="1">
        <f>'DATOS MENSUALES'!F35</f>
        <v>48.409</v>
      </c>
      <c r="H20" s="1">
        <f>'DATOS MENSUALES'!F36</f>
        <v>28.11</v>
      </c>
      <c r="I20" s="1">
        <f>'DATOS MENSUALES'!F37</f>
        <v>20.91</v>
      </c>
      <c r="J20" s="1">
        <f>'DATOS MENSUALES'!F38</f>
        <v>10.598000000000003</v>
      </c>
      <c r="K20" s="1">
        <f>'DATOS MENSUALES'!F39</f>
        <v>8.838999999999999</v>
      </c>
      <c r="L20" s="1">
        <f>'DATOS MENSUALES'!F40</f>
        <v>6.584</v>
      </c>
      <c r="M20" s="1">
        <f>'DATOS MENSUALES'!F41</f>
        <v>21.925</v>
      </c>
      <c r="N20" s="1">
        <f t="shared" si="12"/>
        <v>420.199516</v>
      </c>
      <c r="O20" s="10"/>
      <c r="P20" s="60">
        <f t="shared" si="13"/>
        <v>295.05180031568943</v>
      </c>
      <c r="Q20" s="60">
        <f t="shared" si="14"/>
        <v>-10123.21889690511</v>
      </c>
      <c r="R20" s="60">
        <f t="shared" si="15"/>
        <v>1314.6104436334276</v>
      </c>
      <c r="S20" s="60">
        <f t="shared" si="16"/>
        <v>582229.8812730381</v>
      </c>
      <c r="T20" s="60">
        <f t="shared" si="17"/>
        <v>-3360.687952248614</v>
      </c>
      <c r="U20" s="60">
        <f t="shared" si="18"/>
        <v>-1580.996700678599</v>
      </c>
      <c r="V20" s="60">
        <f t="shared" si="19"/>
        <v>-22474.1793036109</v>
      </c>
      <c r="W20" s="60">
        <f t="shared" si="20"/>
        <v>-18725.41233614018</v>
      </c>
      <c r="X20" s="60">
        <f t="shared" si="21"/>
        <v>-2577.6829391032807</v>
      </c>
      <c r="Y20" s="60">
        <f t="shared" si="22"/>
        <v>-221.37604995590291</v>
      </c>
      <c r="Z20" s="60">
        <f t="shared" si="23"/>
        <v>-162.80885542595016</v>
      </c>
      <c r="AA20" s="60">
        <f t="shared" si="24"/>
        <v>592.7524824564206</v>
      </c>
      <c r="AB20" s="60">
        <f t="shared" si="25"/>
        <v>-6583.901634354098</v>
      </c>
    </row>
    <row r="21" spans="1:28" ht="12.75">
      <c r="A21" s="12" t="s">
        <v>29</v>
      </c>
      <c r="B21" s="1">
        <f>'DATOS MENSUALES'!F42</f>
        <v>81.66644</v>
      </c>
      <c r="C21" s="1">
        <f>'DATOS MENSUALES'!F43</f>
        <v>50.299853</v>
      </c>
      <c r="D21" s="1">
        <f>'DATOS MENSUALES'!F44</f>
        <v>34.206</v>
      </c>
      <c r="E21" s="1">
        <f>'DATOS MENSUALES'!F45</f>
        <v>16.708299999999998</v>
      </c>
      <c r="F21" s="1">
        <f>'DATOS MENSUALES'!F46</f>
        <v>18.061</v>
      </c>
      <c r="G21" s="1">
        <f>'DATOS MENSUALES'!F47</f>
        <v>26.124</v>
      </c>
      <c r="H21" s="1">
        <f>'DATOS MENSUALES'!F48</f>
        <v>58.527</v>
      </c>
      <c r="I21" s="1">
        <f>'DATOS MENSUALES'!F49</f>
        <v>15.444054999999999</v>
      </c>
      <c r="J21" s="1">
        <f>'DATOS MENSUALES'!F50</f>
        <v>9.542</v>
      </c>
      <c r="K21" s="1">
        <f>'DATOS MENSUALES'!F51</f>
        <v>7.718</v>
      </c>
      <c r="L21" s="1">
        <f>'DATOS MENSUALES'!F52</f>
        <v>7.311999999999999</v>
      </c>
      <c r="M21" s="1">
        <f>'DATOS MENSUALES'!F53</f>
        <v>8.147</v>
      </c>
      <c r="N21" s="1">
        <f t="shared" si="12"/>
        <v>333.755648</v>
      </c>
      <c r="O21" s="10"/>
      <c r="P21" s="60">
        <f t="shared" si="13"/>
        <v>166155.1175622728</v>
      </c>
      <c r="Q21" s="60">
        <f t="shared" si="14"/>
        <v>391.96250354948256</v>
      </c>
      <c r="R21" s="60">
        <f t="shared" si="15"/>
        <v>-2785.5662273158355</v>
      </c>
      <c r="S21" s="60">
        <f t="shared" si="16"/>
        <v>-30970.88459246831</v>
      </c>
      <c r="T21" s="60">
        <f t="shared" si="17"/>
        <v>-17984.248026700774</v>
      </c>
      <c r="U21" s="60">
        <f t="shared" si="18"/>
        <v>-39077.56461749361</v>
      </c>
      <c r="V21" s="60">
        <f t="shared" si="19"/>
        <v>10.600481123344494</v>
      </c>
      <c r="W21" s="60">
        <f t="shared" si="20"/>
        <v>-32831.91322951902</v>
      </c>
      <c r="X21" s="60">
        <f t="shared" si="21"/>
        <v>-3220.307537197944</v>
      </c>
      <c r="Y21" s="60">
        <f t="shared" si="22"/>
        <v>-368.6590153703288</v>
      </c>
      <c r="Z21" s="60">
        <f t="shared" si="23"/>
        <v>-105.98629275880342</v>
      </c>
      <c r="AA21" s="60">
        <f t="shared" si="24"/>
        <v>-155.52739834763395</v>
      </c>
      <c r="AB21" s="60">
        <f t="shared" si="25"/>
        <v>-1163800.4391249109</v>
      </c>
    </row>
    <row r="22" spans="1:28" ht="12.75">
      <c r="A22" s="12" t="s">
        <v>30</v>
      </c>
      <c r="B22" s="1">
        <f>'DATOS MENSUALES'!F54</f>
        <v>38.12599999999999</v>
      </c>
      <c r="C22" s="1">
        <f>'DATOS MENSUALES'!F55</f>
        <v>32.071727</v>
      </c>
      <c r="D22" s="1">
        <f>'DATOS MENSUALES'!F56</f>
        <v>32.53864</v>
      </c>
      <c r="E22" s="1">
        <f>'DATOS MENSUALES'!F57</f>
        <v>38.162</v>
      </c>
      <c r="F22" s="1">
        <f>'DATOS MENSUALES'!F58</f>
        <v>28.541</v>
      </c>
      <c r="G22" s="1">
        <f>'DATOS MENSUALES'!F59</f>
        <v>42.895</v>
      </c>
      <c r="H22" s="1">
        <f>'DATOS MENSUALES'!F60</f>
        <v>32.15</v>
      </c>
      <c r="I22" s="1">
        <f>'DATOS MENSUALES'!F61</f>
        <v>16.536</v>
      </c>
      <c r="J22" s="1">
        <f>'DATOS MENSUALES'!F62</f>
        <v>9.158</v>
      </c>
      <c r="K22" s="1">
        <f>'DATOS MENSUALES'!F63</f>
        <v>7.344</v>
      </c>
      <c r="L22" s="1">
        <f>'DATOS MENSUALES'!F64</f>
        <v>7.105</v>
      </c>
      <c r="M22" s="1">
        <f>'DATOS MENSUALES'!F65</f>
        <v>5.9030000000000005</v>
      </c>
      <c r="N22" s="1">
        <f t="shared" si="12"/>
        <v>290.530367</v>
      </c>
      <c r="O22" s="10"/>
      <c r="P22" s="60">
        <f t="shared" si="13"/>
        <v>1495.3572108045219</v>
      </c>
      <c r="Q22" s="60">
        <f t="shared" si="14"/>
        <v>-1298.5065661943966</v>
      </c>
      <c r="R22" s="60">
        <f t="shared" si="15"/>
        <v>-3897.8357074595306</v>
      </c>
      <c r="S22" s="60">
        <f t="shared" si="16"/>
        <v>-985.1547001717811</v>
      </c>
      <c r="T22" s="60">
        <f t="shared" si="17"/>
        <v>-3884.5284586370444</v>
      </c>
      <c r="U22" s="60">
        <f t="shared" si="18"/>
        <v>-5056.194175074496</v>
      </c>
      <c r="V22" s="60">
        <f t="shared" si="19"/>
        <v>-14137.865430512298</v>
      </c>
      <c r="W22" s="60">
        <f t="shared" si="20"/>
        <v>-29586.335158982507</v>
      </c>
      <c r="X22" s="60">
        <f t="shared" si="21"/>
        <v>-3478.1146869630425</v>
      </c>
      <c r="Y22" s="60">
        <f t="shared" si="22"/>
        <v>-429.406970586625</v>
      </c>
      <c r="Z22" s="60">
        <f t="shared" si="23"/>
        <v>-120.51128901545842</v>
      </c>
      <c r="AA22" s="60">
        <f t="shared" si="24"/>
        <v>-442.7592905807602</v>
      </c>
      <c r="AB22" s="60">
        <f t="shared" si="25"/>
        <v>-3268918.32368965</v>
      </c>
    </row>
    <row r="23" spans="1:28" ht="12.75">
      <c r="A23" s="12" t="s">
        <v>32</v>
      </c>
      <c r="B23" s="11">
        <f>'DATOS MENSUALES'!F66</f>
        <v>13.170697999999998</v>
      </c>
      <c r="C23" s="1">
        <f>'DATOS MENSUALES'!F67</f>
        <v>31.940981999999998</v>
      </c>
      <c r="D23" s="1">
        <f>'DATOS MENSUALES'!F68</f>
        <v>60.2</v>
      </c>
      <c r="E23" s="1">
        <f>'DATOS MENSUALES'!F69</f>
        <v>16.66</v>
      </c>
      <c r="F23" s="1">
        <f>'DATOS MENSUALES'!F70</f>
        <v>16.057000000000002</v>
      </c>
      <c r="G23" s="1">
        <f>'DATOS MENSUALES'!F71</f>
        <v>44.405327</v>
      </c>
      <c r="H23" s="1">
        <f>'DATOS MENSUALES'!F72</f>
        <v>74.774</v>
      </c>
      <c r="I23" s="1">
        <f>'DATOS MENSUALES'!F73</f>
        <v>82.86100000000002</v>
      </c>
      <c r="J23" s="1">
        <f>'DATOS MENSUALES'!F74</f>
        <v>21.790999999999997</v>
      </c>
      <c r="K23" s="1">
        <f>'DATOS MENSUALES'!F75</f>
        <v>9.924393</v>
      </c>
      <c r="L23" s="1">
        <f>'DATOS MENSUALES'!F76</f>
        <v>7.811476</v>
      </c>
      <c r="M23" s="1">
        <f>'DATOS MENSUALES'!F77</f>
        <v>9.018</v>
      </c>
      <c r="N23" s="1">
        <f t="shared" si="12"/>
        <v>388.6138760000001</v>
      </c>
      <c r="O23" s="10"/>
      <c r="P23" s="60">
        <f t="shared" si="13"/>
        <v>-2471.31642041787</v>
      </c>
      <c r="Q23" s="60">
        <f t="shared" si="14"/>
        <v>-1345.753112774034</v>
      </c>
      <c r="R23" s="60">
        <f t="shared" si="15"/>
        <v>1695.2318005481163</v>
      </c>
      <c r="S23" s="60">
        <f t="shared" si="16"/>
        <v>-31114.006212025924</v>
      </c>
      <c r="T23" s="60">
        <f t="shared" si="17"/>
        <v>-22434.75602700723</v>
      </c>
      <c r="U23" s="60">
        <f t="shared" si="18"/>
        <v>-3835.428867459488</v>
      </c>
      <c r="V23" s="60">
        <f t="shared" si="19"/>
        <v>6274.017644924552</v>
      </c>
      <c r="W23" s="60">
        <f t="shared" si="20"/>
        <v>44347.40444666467</v>
      </c>
      <c r="X23" s="60">
        <f t="shared" si="21"/>
        <v>-15.969360922341947</v>
      </c>
      <c r="Y23" s="60">
        <f t="shared" si="22"/>
        <v>-122.31775806527989</v>
      </c>
      <c r="Z23" s="60">
        <f t="shared" si="23"/>
        <v>-75.84507941310723</v>
      </c>
      <c r="AA23" s="60">
        <f t="shared" si="24"/>
        <v>-91.53695564092658</v>
      </c>
      <c r="AB23" s="60">
        <f t="shared" si="25"/>
        <v>-127477.32144945831</v>
      </c>
    </row>
    <row r="24" spans="1:28" ht="12.75">
      <c r="A24" s="12" t="s">
        <v>31</v>
      </c>
      <c r="B24" s="1">
        <f>'DATOS MENSUALES'!F78</f>
        <v>13.671</v>
      </c>
      <c r="C24" s="1">
        <f>'DATOS MENSUALES'!F79</f>
        <v>31.625</v>
      </c>
      <c r="D24" s="1">
        <f>'DATOS MENSUALES'!F80</f>
        <v>57.35400000000001</v>
      </c>
      <c r="E24" s="1">
        <f>'DATOS MENSUALES'!F81</f>
        <v>29.142363999999997</v>
      </c>
      <c r="F24" s="1">
        <f>'DATOS MENSUALES'!F82</f>
        <v>65.165</v>
      </c>
      <c r="G24" s="1">
        <f>'DATOS MENSUALES'!F83</f>
        <v>139.026567</v>
      </c>
      <c r="H24" s="1">
        <f>'DATOS MENSUALES'!F84</f>
        <v>45.219</v>
      </c>
      <c r="I24" s="1">
        <f>'DATOS MENSUALES'!F85</f>
        <v>40.969511000000004</v>
      </c>
      <c r="J24" s="1">
        <f>'DATOS MENSUALES'!F86</f>
        <v>21.691000000000003</v>
      </c>
      <c r="K24" s="1">
        <f>'DATOS MENSUALES'!F87</f>
        <v>10.411</v>
      </c>
      <c r="L24" s="1">
        <f>'DATOS MENSUALES'!F88</f>
        <v>8.846</v>
      </c>
      <c r="M24" s="1">
        <f>'DATOS MENSUALES'!F89</f>
        <v>16.395</v>
      </c>
      <c r="N24" s="1">
        <f t="shared" si="12"/>
        <v>479.51544199999995</v>
      </c>
      <c r="O24" s="10"/>
      <c r="P24" s="60">
        <f t="shared" si="13"/>
        <v>-2206.992949466655</v>
      </c>
      <c r="Q24" s="60">
        <f t="shared" si="14"/>
        <v>-1464.639156452496</v>
      </c>
      <c r="R24" s="60">
        <f t="shared" si="15"/>
        <v>748.035455269423</v>
      </c>
      <c r="S24" s="60">
        <f t="shared" si="16"/>
        <v>-6826.458451442704</v>
      </c>
      <c r="T24" s="60">
        <f t="shared" si="17"/>
        <v>9134.877273057802</v>
      </c>
      <c r="U24" s="60">
        <f t="shared" si="18"/>
        <v>492439.83680893254</v>
      </c>
      <c r="V24" s="60">
        <f t="shared" si="19"/>
        <v>-1371.8037501437802</v>
      </c>
      <c r="W24" s="60">
        <f t="shared" si="20"/>
        <v>-274.0342083844326</v>
      </c>
      <c r="X24" s="60">
        <f t="shared" si="21"/>
        <v>-17.94835656133927</v>
      </c>
      <c r="Y24" s="60">
        <f t="shared" si="22"/>
        <v>-89.75718233972037</v>
      </c>
      <c r="Z24" s="60">
        <f t="shared" si="23"/>
        <v>-32.719470551667726</v>
      </c>
      <c r="AA24" s="60">
        <f t="shared" si="24"/>
        <v>23.645562950757597</v>
      </c>
      <c r="AB24" s="60">
        <f t="shared" si="25"/>
        <v>66792.03636477551</v>
      </c>
    </row>
    <row r="25" spans="1:28" ht="12.75">
      <c r="A25" s="12" t="s">
        <v>33</v>
      </c>
      <c r="B25" s="1">
        <f>'DATOS MENSUALES'!F90</f>
        <v>15.062000000000001</v>
      </c>
      <c r="C25" s="1">
        <f>'DATOS MENSUALES'!F91</f>
        <v>14.86</v>
      </c>
      <c r="D25" s="1">
        <f>'DATOS MENSUALES'!F92</f>
        <v>25.95</v>
      </c>
      <c r="E25" s="1">
        <f>'DATOS MENSUALES'!F93</f>
        <v>82.52</v>
      </c>
      <c r="F25" s="1">
        <f>'DATOS MENSUALES'!F94</f>
        <v>43.599</v>
      </c>
      <c r="G25" s="1">
        <f>'DATOS MENSUALES'!F95</f>
        <v>30.186979000000004</v>
      </c>
      <c r="H25" s="1">
        <f>'DATOS MENSUALES'!F96</f>
        <v>24.882999999999996</v>
      </c>
      <c r="I25" s="1">
        <f>'DATOS MENSUALES'!F97</f>
        <v>38.488</v>
      </c>
      <c r="J25" s="1">
        <f>'DATOS MENSUALES'!F98</f>
        <v>12.804</v>
      </c>
      <c r="K25" s="1">
        <f>'DATOS MENSUALES'!F99</f>
        <v>9.317999999999998</v>
      </c>
      <c r="L25" s="1">
        <f>'DATOS MENSUALES'!F100</f>
        <v>8.718</v>
      </c>
      <c r="M25" s="1">
        <f>'DATOS MENSUALES'!F101</f>
        <v>7.887594999999999</v>
      </c>
      <c r="N25" s="1">
        <f t="shared" si="12"/>
        <v>314.2765739999999</v>
      </c>
      <c r="O25" s="10"/>
      <c r="P25" s="60">
        <f t="shared" si="13"/>
        <v>-1572.5022519324923</v>
      </c>
      <c r="Q25" s="60">
        <f t="shared" si="14"/>
        <v>-22238.950367473964</v>
      </c>
      <c r="R25" s="60">
        <f t="shared" si="15"/>
        <v>-11128.904644209097</v>
      </c>
      <c r="S25" s="60">
        <f t="shared" si="16"/>
        <v>40735.036698049305</v>
      </c>
      <c r="T25" s="60">
        <f t="shared" si="17"/>
        <v>-0.28981120371850266</v>
      </c>
      <c r="U25" s="60">
        <f t="shared" si="18"/>
        <v>-26654.80816307161</v>
      </c>
      <c r="V25" s="60">
        <f t="shared" si="19"/>
        <v>-31099.19591953669</v>
      </c>
      <c r="W25" s="60">
        <f t="shared" si="20"/>
        <v>-723.3881796854412</v>
      </c>
      <c r="X25" s="60">
        <f t="shared" si="21"/>
        <v>-1522.9519872303867</v>
      </c>
      <c r="Y25" s="60">
        <f t="shared" si="22"/>
        <v>-172.84321473044764</v>
      </c>
      <c r="Z25" s="60">
        <f t="shared" si="23"/>
        <v>-36.80705310339347</v>
      </c>
      <c r="AA25" s="60">
        <f t="shared" si="24"/>
        <v>-179.13678509398605</v>
      </c>
      <c r="AB25" s="60">
        <f t="shared" si="25"/>
        <v>-1937485.0496319495</v>
      </c>
    </row>
    <row r="26" spans="1:28" ht="12.75">
      <c r="A26" s="12" t="s">
        <v>34</v>
      </c>
      <c r="B26" s="1">
        <f>'DATOS MENSUALES'!F102</f>
        <v>13.744691</v>
      </c>
      <c r="C26" s="1">
        <f>'DATOS MENSUALES'!F103</f>
        <v>12.667000000000002</v>
      </c>
      <c r="D26" s="1">
        <f>'DATOS MENSUALES'!F104</f>
        <v>44.849000000000004</v>
      </c>
      <c r="E26" s="1">
        <f>'DATOS MENSUALES'!F105</f>
        <v>28.507405</v>
      </c>
      <c r="F26" s="1">
        <f>'DATOS MENSUALES'!F106</f>
        <v>14.03</v>
      </c>
      <c r="G26" s="1">
        <f>'DATOS MENSUALES'!F107</f>
        <v>44.489019</v>
      </c>
      <c r="H26" s="1">
        <f>'DATOS MENSUALES'!F108</f>
        <v>18.177556999999997</v>
      </c>
      <c r="I26" s="1">
        <f>'DATOS MENSUALES'!F109</f>
        <v>14.242840999999999</v>
      </c>
      <c r="J26" s="1">
        <f>'DATOS MENSUALES'!F110</f>
        <v>7.327</v>
      </c>
      <c r="K26" s="1">
        <f>'DATOS MENSUALES'!F111</f>
        <v>5.915608000000001</v>
      </c>
      <c r="L26" s="1">
        <f>'DATOS MENSUALES'!F112</f>
        <v>5.232</v>
      </c>
      <c r="M26" s="1">
        <f>'DATOS MENSUALES'!F113</f>
        <v>11.06</v>
      </c>
      <c r="N26" s="1">
        <f t="shared" si="12"/>
        <v>220.24212100000003</v>
      </c>
      <c r="O26" s="10"/>
      <c r="P26" s="60">
        <f t="shared" si="13"/>
        <v>-2169.730111957671</v>
      </c>
      <c r="Q26" s="60">
        <f t="shared" si="14"/>
        <v>-27858.013940077213</v>
      </c>
      <c r="R26" s="60">
        <f t="shared" si="15"/>
        <v>-40.259686429693225</v>
      </c>
      <c r="S26" s="60">
        <f t="shared" si="16"/>
        <v>-7535.142774426849</v>
      </c>
      <c r="T26" s="60">
        <f t="shared" si="17"/>
        <v>-27627.87578817088</v>
      </c>
      <c r="U26" s="60">
        <f t="shared" si="18"/>
        <v>-3774.237464165793</v>
      </c>
      <c r="V26" s="60">
        <f t="shared" si="19"/>
        <v>-55536.2477851421</v>
      </c>
      <c r="W26" s="60">
        <f t="shared" si="20"/>
        <v>-36667.18251896349</v>
      </c>
      <c r="X26" s="60">
        <f t="shared" si="21"/>
        <v>-4897.611776649311</v>
      </c>
      <c r="Y26" s="60">
        <f t="shared" si="22"/>
        <v>-722.4013895801439</v>
      </c>
      <c r="Z26" s="60">
        <f t="shared" si="23"/>
        <v>-316.1579794233287</v>
      </c>
      <c r="AA26" s="60">
        <f t="shared" si="24"/>
        <v>-14.973720093932728</v>
      </c>
      <c r="AB26" s="60">
        <f t="shared" si="25"/>
        <v>-10460339.736773973</v>
      </c>
    </row>
    <row r="27" spans="1:28" ht="12.75">
      <c r="A27" s="12" t="s">
        <v>35</v>
      </c>
      <c r="B27" s="1">
        <f>'DATOS MENSUALES'!F114</f>
        <v>9.064</v>
      </c>
      <c r="C27" s="1">
        <f>'DATOS MENSUALES'!F115</f>
        <v>17.84</v>
      </c>
      <c r="D27" s="1">
        <f>'DATOS MENSUALES'!F116</f>
        <v>32.227365999999996</v>
      </c>
      <c r="E27" s="1">
        <f>'DATOS MENSUALES'!F117</f>
        <v>19.037466000000002</v>
      </c>
      <c r="F27" s="1">
        <f>'DATOS MENSUALES'!F118</f>
        <v>44.446999999999996</v>
      </c>
      <c r="G27" s="1">
        <f>'DATOS MENSUALES'!F119</f>
        <v>39.38</v>
      </c>
      <c r="H27" s="1">
        <f>'DATOS MENSUALES'!F120</f>
        <v>28.927000000000003</v>
      </c>
      <c r="I27" s="1">
        <f>'DATOS MENSUALES'!F121</f>
        <v>72.055</v>
      </c>
      <c r="J27" s="1">
        <f>'DATOS MENSUALES'!F122</f>
        <v>22.43</v>
      </c>
      <c r="K27" s="1">
        <f>'DATOS MENSUALES'!F123</f>
        <v>9.839</v>
      </c>
      <c r="L27" s="1">
        <f>'DATOS MENSUALES'!F124</f>
        <v>7.138</v>
      </c>
      <c r="M27" s="1">
        <f>'DATOS MENSUALES'!F125</f>
        <v>8.847000000000001</v>
      </c>
      <c r="N27" s="1">
        <f t="shared" si="12"/>
        <v>311.231832</v>
      </c>
      <c r="O27" s="10"/>
      <c r="P27" s="60">
        <f t="shared" si="13"/>
        <v>-5476.606934841351</v>
      </c>
      <c r="Q27" s="60">
        <f t="shared" si="14"/>
        <v>-15891.769479892711</v>
      </c>
      <c r="R27" s="60">
        <f t="shared" si="15"/>
        <v>-4133.724875110685</v>
      </c>
      <c r="S27" s="60">
        <f t="shared" si="16"/>
        <v>-24578.214580289932</v>
      </c>
      <c r="T27" s="60">
        <f t="shared" si="17"/>
        <v>0.006459076792353442</v>
      </c>
      <c r="U27" s="60">
        <f t="shared" si="18"/>
        <v>-8842.238542304602</v>
      </c>
      <c r="V27" s="60">
        <f t="shared" si="19"/>
        <v>-20578.206798995332</v>
      </c>
      <c r="W27" s="60">
        <f t="shared" si="20"/>
        <v>14869.06689297197</v>
      </c>
      <c r="X27" s="60">
        <f t="shared" si="21"/>
        <v>-6.6365386500125085</v>
      </c>
      <c r="Y27" s="60">
        <f t="shared" si="22"/>
        <v>-128.73949850488594</v>
      </c>
      <c r="Z27" s="60">
        <f t="shared" si="23"/>
        <v>-118.11200154203267</v>
      </c>
      <c r="AA27" s="60">
        <f t="shared" si="24"/>
        <v>-102.35683840780588</v>
      </c>
      <c r="AB27" s="60">
        <f t="shared" si="25"/>
        <v>-2082939.7386979584</v>
      </c>
    </row>
    <row r="28" spans="1:28" ht="12.75">
      <c r="A28" s="12" t="s">
        <v>36</v>
      </c>
      <c r="B28" s="1">
        <f>'DATOS MENSUALES'!F126</f>
        <v>15.559154999999999</v>
      </c>
      <c r="C28" s="1">
        <f>'DATOS MENSUALES'!F127</f>
        <v>31.255</v>
      </c>
      <c r="D28" s="1">
        <f>'DATOS MENSUALES'!F128</f>
        <v>28.862000000000002</v>
      </c>
      <c r="E28" s="1">
        <f>'DATOS MENSUALES'!F129</f>
        <v>48.485</v>
      </c>
      <c r="F28" s="1">
        <f>'DATOS MENSUALES'!F130</f>
        <v>45.227999999999994</v>
      </c>
      <c r="G28" s="1">
        <f>'DATOS MENSUALES'!F131</f>
        <v>96.797</v>
      </c>
      <c r="H28" s="1">
        <f>'DATOS MENSUALES'!F132</f>
        <v>62.4</v>
      </c>
      <c r="I28" s="1">
        <f>'DATOS MENSUALES'!F133</f>
        <v>56.10284500000001</v>
      </c>
      <c r="J28" s="1">
        <f>'DATOS MENSUALES'!F134</f>
        <v>31.511669</v>
      </c>
      <c r="K28" s="1">
        <f>'DATOS MENSUALES'!F135</f>
        <v>13.6291</v>
      </c>
      <c r="L28" s="1">
        <f>'DATOS MENSUALES'!F136</f>
        <v>9.808</v>
      </c>
      <c r="M28" s="1">
        <f>'DATOS MENSUALES'!F137</f>
        <v>9.771362</v>
      </c>
      <c r="N28" s="1">
        <f t="shared" si="12"/>
        <v>449.40913099999995</v>
      </c>
      <c r="O28" s="10"/>
      <c r="P28" s="60">
        <f t="shared" si="13"/>
        <v>-1379.3167677967815</v>
      </c>
      <c r="Q28" s="60">
        <f t="shared" si="14"/>
        <v>-1612.510084294587</v>
      </c>
      <c r="R28" s="60">
        <f t="shared" si="15"/>
        <v>-7317.583465963908</v>
      </c>
      <c r="S28" s="60">
        <f t="shared" si="16"/>
        <v>0.05178302188840142</v>
      </c>
      <c r="T28" s="60">
        <f t="shared" si="17"/>
        <v>0.9048850603387106</v>
      </c>
      <c r="U28" s="60">
        <f t="shared" si="18"/>
        <v>49586.26234937625</v>
      </c>
      <c r="V28" s="60">
        <f t="shared" si="19"/>
        <v>223.61786767378317</v>
      </c>
      <c r="W28" s="60">
        <f t="shared" si="20"/>
        <v>644.5243973464037</v>
      </c>
      <c r="X28" s="60">
        <f t="shared" si="21"/>
        <v>373.6270338598907</v>
      </c>
      <c r="Y28" s="60">
        <f t="shared" si="22"/>
        <v>-1.9969053506183514</v>
      </c>
      <c r="Z28" s="60">
        <f t="shared" si="23"/>
        <v>-11.185613326621281</v>
      </c>
      <c r="AA28" s="60">
        <f t="shared" si="24"/>
        <v>-52.87832168579376</v>
      </c>
      <c r="AB28" s="60">
        <f t="shared" si="25"/>
        <v>1146.7786502262418</v>
      </c>
    </row>
    <row r="29" spans="1:28" ht="12.75">
      <c r="A29" s="12" t="s">
        <v>37</v>
      </c>
      <c r="B29" s="1">
        <f>'DATOS MENSUALES'!F138</f>
        <v>13.503999999999998</v>
      </c>
      <c r="C29" s="1">
        <f>'DATOS MENSUALES'!F139</f>
        <v>128.925729</v>
      </c>
      <c r="D29" s="1">
        <f>'DATOS MENSUALES'!F140</f>
        <v>27.797514999999997</v>
      </c>
      <c r="E29" s="1">
        <f>'DATOS MENSUALES'!F141</f>
        <v>34.605999999999995</v>
      </c>
      <c r="F29" s="1">
        <f>'DATOS MENSUALES'!F142</f>
        <v>30.506603000000002</v>
      </c>
      <c r="G29" s="1">
        <f>'DATOS MENSUALES'!F143</f>
        <v>83.52799999999999</v>
      </c>
      <c r="H29" s="1">
        <f>'DATOS MENSUALES'!F144</f>
        <v>50.353</v>
      </c>
      <c r="I29" s="1">
        <f>'DATOS MENSUALES'!F145</f>
        <v>44.341478</v>
      </c>
      <c r="J29" s="1">
        <f>'DATOS MENSUALES'!F146</f>
        <v>14.995035</v>
      </c>
      <c r="K29" s="1">
        <f>'DATOS MENSUALES'!F147</f>
        <v>12.682999999999998</v>
      </c>
      <c r="L29" s="1">
        <f>'DATOS MENSUALES'!F148</f>
        <v>12.586897</v>
      </c>
      <c r="M29" s="1">
        <f>'DATOS MENSUALES'!F149</f>
        <v>13.718999999999998</v>
      </c>
      <c r="N29" s="1">
        <f t="shared" si="12"/>
        <v>467.54625699999997</v>
      </c>
      <c r="O29" s="10"/>
      <c r="P29" s="60">
        <f t="shared" si="13"/>
        <v>-2293.0124722040186</v>
      </c>
      <c r="Q29" s="60">
        <f t="shared" si="14"/>
        <v>634819.9106868083</v>
      </c>
      <c r="R29" s="60">
        <f t="shared" si="15"/>
        <v>-8588.4522767843</v>
      </c>
      <c r="S29" s="60">
        <f t="shared" si="16"/>
        <v>-2463.8040349924077</v>
      </c>
      <c r="T29" s="60">
        <f t="shared" si="17"/>
        <v>-2601.971816056876</v>
      </c>
      <c r="U29" s="60">
        <f t="shared" si="18"/>
        <v>12927.27513004322</v>
      </c>
      <c r="V29" s="60">
        <f t="shared" si="19"/>
        <v>-213.55525513219789</v>
      </c>
      <c r="W29" s="60">
        <f t="shared" si="20"/>
        <v>-30.4698074405405</v>
      </c>
      <c r="X29" s="60">
        <f t="shared" si="21"/>
        <v>-808.0464835090619</v>
      </c>
      <c r="Y29" s="60">
        <f t="shared" si="22"/>
        <v>-10.72617570076728</v>
      </c>
      <c r="Z29" s="60">
        <f t="shared" si="23"/>
        <v>0.15964128915347595</v>
      </c>
      <c r="AA29" s="60">
        <f t="shared" si="24"/>
        <v>0.007327273894207989</v>
      </c>
      <c r="AB29" s="60">
        <f t="shared" si="25"/>
        <v>23404.037075776276</v>
      </c>
    </row>
    <row r="30" spans="1:28" ht="12.75">
      <c r="A30" s="12" t="s">
        <v>38</v>
      </c>
      <c r="B30" s="1">
        <f>'DATOS MENSUALES'!F150</f>
        <v>27.925</v>
      </c>
      <c r="C30" s="1">
        <f>'DATOS MENSUALES'!F151</f>
        <v>67.724</v>
      </c>
      <c r="D30" s="1">
        <f>'DATOS MENSUALES'!F152</f>
        <v>54.282</v>
      </c>
      <c r="E30" s="1">
        <f>'DATOS MENSUALES'!F153</f>
        <v>14.781056</v>
      </c>
      <c r="F30" s="1">
        <f>'DATOS MENSUALES'!F154</f>
        <v>21.6</v>
      </c>
      <c r="G30" s="1">
        <f>'DATOS MENSUALES'!F155</f>
        <v>39.422000000000004</v>
      </c>
      <c r="H30" s="1">
        <f>'DATOS MENSUALES'!F156</f>
        <v>57.867999999999995</v>
      </c>
      <c r="I30" s="1">
        <f>'DATOS MENSUALES'!F157</f>
        <v>23.747567999999998</v>
      </c>
      <c r="J30" s="1">
        <f>'DATOS MENSUALES'!F158</f>
        <v>31.294601999999998</v>
      </c>
      <c r="K30" s="1">
        <f>'DATOS MENSUALES'!F159</f>
        <v>7.457</v>
      </c>
      <c r="L30" s="1">
        <f>'DATOS MENSUALES'!F160</f>
        <v>5.0067889999999995</v>
      </c>
      <c r="M30" s="1">
        <f>'DATOS MENSUALES'!F161</f>
        <v>6.9079999999999995</v>
      </c>
      <c r="N30" s="1">
        <f t="shared" si="12"/>
        <v>358.016015</v>
      </c>
      <c r="O30" s="10"/>
      <c r="P30" s="60">
        <f t="shared" si="13"/>
        <v>1.8805424363567873</v>
      </c>
      <c r="Q30" s="60">
        <f t="shared" si="14"/>
        <v>15147.189420592726</v>
      </c>
      <c r="R30" s="60">
        <f t="shared" si="15"/>
        <v>216.6121929100298</v>
      </c>
      <c r="S30" s="60">
        <f t="shared" si="16"/>
        <v>-37029.96890085302</v>
      </c>
      <c r="T30" s="60">
        <f t="shared" si="17"/>
        <v>-11636.538526641025</v>
      </c>
      <c r="U30" s="60">
        <f t="shared" si="18"/>
        <v>-8788.4698293249</v>
      </c>
      <c r="V30" s="60">
        <f t="shared" si="19"/>
        <v>3.636083780192727</v>
      </c>
      <c r="W30" s="60">
        <f t="shared" si="20"/>
        <v>-13341.18984165704</v>
      </c>
      <c r="X30" s="60">
        <f t="shared" si="21"/>
        <v>340.8537907066761</v>
      </c>
      <c r="Y30" s="60">
        <f t="shared" si="22"/>
        <v>-410.3994865715567</v>
      </c>
      <c r="Z30" s="60">
        <f t="shared" si="23"/>
        <v>-348.5614716806928</v>
      </c>
      <c r="AA30" s="60">
        <f t="shared" si="24"/>
        <v>-289.69320409250065</v>
      </c>
      <c r="AB30" s="60">
        <f t="shared" si="25"/>
        <v>-529986.0270042687</v>
      </c>
    </row>
    <row r="31" spans="1:28" ht="12.75">
      <c r="A31" s="12" t="s">
        <v>39</v>
      </c>
      <c r="B31" s="1">
        <f>'DATOS MENSUALES'!F162</f>
        <v>14.64</v>
      </c>
      <c r="C31" s="1">
        <f>'DATOS MENSUALES'!F163</f>
        <v>19.996</v>
      </c>
      <c r="D31" s="1">
        <f>'DATOS MENSUALES'!F164</f>
        <v>30.32</v>
      </c>
      <c r="E31" s="1">
        <f>'DATOS MENSUALES'!F165</f>
        <v>20.951</v>
      </c>
      <c r="F31" s="1">
        <f>'DATOS MENSUALES'!F166</f>
        <v>31.618</v>
      </c>
      <c r="G31" s="1">
        <f>'DATOS MENSUALES'!F167</f>
        <v>88.34883799999999</v>
      </c>
      <c r="H31" s="1">
        <f>'DATOS MENSUALES'!F168</f>
        <v>43.961</v>
      </c>
      <c r="I31" s="1">
        <f>'DATOS MENSUALES'!F169</f>
        <v>37.842036</v>
      </c>
      <c r="J31" s="1">
        <f>'DATOS MENSUALES'!F170</f>
        <v>14.744969</v>
      </c>
      <c r="K31" s="1">
        <f>'DATOS MENSUALES'!F171</f>
        <v>6.058702</v>
      </c>
      <c r="L31" s="1">
        <f>'DATOS MENSUALES'!F172</f>
        <v>5.427</v>
      </c>
      <c r="M31" s="1">
        <f>'DATOS MENSUALES'!F173</f>
        <v>4.850715</v>
      </c>
      <c r="N31" s="1">
        <f t="shared" si="12"/>
        <v>318.75826</v>
      </c>
      <c r="O31" s="10"/>
      <c r="P31" s="60">
        <f t="shared" si="13"/>
        <v>-1749.9864208246627</v>
      </c>
      <c r="Q31" s="60">
        <f t="shared" si="14"/>
        <v>-12143.963283193334</v>
      </c>
      <c r="R31" s="60">
        <f t="shared" si="15"/>
        <v>-5789.662326875694</v>
      </c>
      <c r="S31" s="60">
        <f t="shared" si="16"/>
        <v>-20037.805583619218</v>
      </c>
      <c r="T31" s="60">
        <f t="shared" si="17"/>
        <v>-2020.8142454700894</v>
      </c>
      <c r="U31" s="60">
        <f t="shared" si="18"/>
        <v>22641.784825873823</v>
      </c>
      <c r="V31" s="60">
        <f t="shared" si="19"/>
        <v>-1892.4874221495238</v>
      </c>
      <c r="W31" s="60">
        <f t="shared" si="20"/>
        <v>-891.0576651384596</v>
      </c>
      <c r="X31" s="60">
        <f t="shared" si="21"/>
        <v>-874.8923405107449</v>
      </c>
      <c r="Y31" s="60">
        <f t="shared" si="22"/>
        <v>-688.3879384343327</v>
      </c>
      <c r="Z31" s="60">
        <f t="shared" si="23"/>
        <v>-289.7783916470999</v>
      </c>
      <c r="AA31" s="60">
        <f t="shared" si="24"/>
        <v>-652.6294392960415</v>
      </c>
      <c r="AB31" s="60">
        <f t="shared" si="25"/>
        <v>-1735950.9044830925</v>
      </c>
    </row>
    <row r="32" spans="1:28" ht="12.75">
      <c r="A32" s="12" t="s">
        <v>40</v>
      </c>
      <c r="B32" s="1">
        <f>'DATOS MENSUALES'!F174</f>
        <v>5.841</v>
      </c>
      <c r="C32" s="1">
        <f>'DATOS MENSUALES'!F175</f>
        <v>40.403999999999996</v>
      </c>
      <c r="D32" s="1">
        <f>'DATOS MENSUALES'!F176</f>
        <v>13.665068</v>
      </c>
      <c r="E32" s="1">
        <f>'DATOS MENSUALES'!F177</f>
        <v>53.937999999999995</v>
      </c>
      <c r="F32" s="1">
        <f>'DATOS MENSUALES'!F178</f>
        <v>31.245</v>
      </c>
      <c r="G32" s="1">
        <f>'DATOS MENSUALES'!F179</f>
        <v>70.451717</v>
      </c>
      <c r="H32" s="1">
        <f>'DATOS MENSUALES'!F180</f>
        <v>19.893</v>
      </c>
      <c r="I32" s="1">
        <f>'DATOS MENSUALES'!F181</f>
        <v>12.977</v>
      </c>
      <c r="J32" s="1">
        <f>'DATOS MENSUALES'!F182</f>
        <v>16.062</v>
      </c>
      <c r="K32" s="1">
        <f>'DATOS MENSUALES'!F183</f>
        <v>17.074</v>
      </c>
      <c r="L32" s="1">
        <f>'DATOS MENSUALES'!F184</f>
        <v>16.102</v>
      </c>
      <c r="M32" s="1">
        <f>'DATOS MENSUALES'!F185</f>
        <v>16.436</v>
      </c>
      <c r="N32" s="1">
        <f t="shared" si="12"/>
        <v>314.088785</v>
      </c>
      <c r="O32" s="10"/>
      <c r="P32" s="60">
        <f t="shared" si="13"/>
        <v>-9063.546995400164</v>
      </c>
      <c r="Q32" s="60">
        <f t="shared" si="14"/>
        <v>-17.12313789335238</v>
      </c>
      <c r="R32" s="60">
        <f t="shared" si="15"/>
        <v>-41462.22118998783</v>
      </c>
      <c r="S32" s="60">
        <f t="shared" si="16"/>
        <v>197.72033450698845</v>
      </c>
      <c r="T32" s="60">
        <f t="shared" si="17"/>
        <v>-2205.0035297506006</v>
      </c>
      <c r="U32" s="60">
        <f t="shared" si="18"/>
        <v>1122.6381014523492</v>
      </c>
      <c r="V32" s="60">
        <f t="shared" si="19"/>
        <v>-48376.86950733005</v>
      </c>
      <c r="W32" s="60">
        <f t="shared" si="20"/>
        <v>-41020.243446133325</v>
      </c>
      <c r="X32" s="60">
        <f t="shared" si="21"/>
        <v>-560.9507503675952</v>
      </c>
      <c r="Y32" s="60">
        <f t="shared" si="22"/>
        <v>10.440694918332268</v>
      </c>
      <c r="Z32" s="60">
        <f t="shared" si="23"/>
        <v>66.80384182507713</v>
      </c>
      <c r="AA32" s="60">
        <f t="shared" si="24"/>
        <v>24.673406843183923</v>
      </c>
      <c r="AB32" s="60">
        <f t="shared" si="25"/>
        <v>-1946253.7993912108</v>
      </c>
    </row>
    <row r="33" spans="1:28" ht="12.75">
      <c r="A33" s="12" t="s">
        <v>41</v>
      </c>
      <c r="B33" s="1">
        <f>'DATOS MENSUALES'!F186</f>
        <v>20.342296</v>
      </c>
      <c r="C33" s="1">
        <f>'DATOS MENSUALES'!F187</f>
        <v>99.26</v>
      </c>
      <c r="D33" s="1">
        <f>'DATOS MENSUALES'!F188</f>
        <v>59.164</v>
      </c>
      <c r="E33" s="1">
        <f>'DATOS MENSUALES'!F189</f>
        <v>84.959</v>
      </c>
      <c r="F33" s="1">
        <f>'DATOS MENSUALES'!F190</f>
        <v>25.780886000000002</v>
      </c>
      <c r="G33" s="1">
        <f>'DATOS MENSUALES'!F191</f>
        <v>114.855669</v>
      </c>
      <c r="H33" s="1">
        <f>'DATOS MENSUALES'!F192</f>
        <v>96.978</v>
      </c>
      <c r="I33" s="1">
        <f>'DATOS MENSUALES'!F193</f>
        <v>61.892472</v>
      </c>
      <c r="J33" s="1">
        <f>'DATOS MENSUALES'!F194</f>
        <v>27.209000000000003</v>
      </c>
      <c r="K33" s="1">
        <f>'DATOS MENSUALES'!F195</f>
        <v>16.505</v>
      </c>
      <c r="L33" s="1">
        <f>'DATOS MENSUALES'!F196</f>
        <v>14.426</v>
      </c>
      <c r="M33" s="1">
        <f>'DATOS MENSUALES'!F197</f>
        <v>18.315</v>
      </c>
      <c r="N33" s="1">
        <f t="shared" si="12"/>
        <v>639.6873230000001</v>
      </c>
      <c r="O33" s="10"/>
      <c r="P33" s="60">
        <f t="shared" si="13"/>
        <v>-255.85245958309915</v>
      </c>
      <c r="Q33" s="60">
        <f t="shared" si="14"/>
        <v>178249.41818027705</v>
      </c>
      <c r="R33" s="60">
        <f t="shared" si="15"/>
        <v>1290.6367359212527</v>
      </c>
      <c r="S33" s="60">
        <f t="shared" si="16"/>
        <v>50026.129147789645</v>
      </c>
      <c r="T33" s="60">
        <f t="shared" si="17"/>
        <v>-6310.990195957275</v>
      </c>
      <c r="U33" s="60">
        <f t="shared" si="18"/>
        <v>164540.35501496046</v>
      </c>
      <c r="V33" s="60">
        <f t="shared" si="19"/>
        <v>67159.68493060897</v>
      </c>
      <c r="W33" s="60">
        <f t="shared" si="20"/>
        <v>3003.2022136830465</v>
      </c>
      <c r="X33" s="60">
        <f t="shared" si="21"/>
        <v>24.383131437585355</v>
      </c>
      <c r="Y33" s="60">
        <f t="shared" si="22"/>
        <v>4.225043582148263</v>
      </c>
      <c r="Z33" s="60">
        <f t="shared" si="23"/>
        <v>13.508147849941707</v>
      </c>
      <c r="AA33" s="60">
        <f t="shared" si="24"/>
        <v>109.91800443631597</v>
      </c>
      <c r="AB33" s="60">
        <f t="shared" si="25"/>
        <v>8089769.195345678</v>
      </c>
    </row>
    <row r="34" spans="1:28" ht="12.75">
      <c r="A34" s="12" t="s">
        <v>42</v>
      </c>
      <c r="B34" s="1">
        <f>'DATOS MENSUALES'!F198</f>
        <v>22.601786999999998</v>
      </c>
      <c r="C34" s="1">
        <f>'DATOS MENSUALES'!F199</f>
        <v>57.652989</v>
      </c>
      <c r="D34" s="1">
        <f>'DATOS MENSUALES'!F200</f>
        <v>53.315348</v>
      </c>
      <c r="E34" s="1">
        <f>'DATOS MENSUALES'!F201</f>
        <v>48.999652000000005</v>
      </c>
      <c r="F34" s="1">
        <f>'DATOS MENSUALES'!F202</f>
        <v>97.95200000000001</v>
      </c>
      <c r="G34" s="1">
        <f>'DATOS MENSUALES'!F203</f>
        <v>99.10446599999999</v>
      </c>
      <c r="H34" s="1">
        <f>'DATOS MENSUALES'!F204</f>
        <v>61.651050000000005</v>
      </c>
      <c r="I34" s="1">
        <f>'DATOS MENSUALES'!F205</f>
        <v>60.09</v>
      </c>
      <c r="J34" s="1">
        <f>'DATOS MENSUALES'!F206</f>
        <v>53.58899999999999</v>
      </c>
      <c r="K34" s="1">
        <f>'DATOS MENSUALES'!F207</f>
        <v>41.361866</v>
      </c>
      <c r="L34" s="1">
        <f>'DATOS MENSUALES'!F208</f>
        <v>36.321000000000005</v>
      </c>
      <c r="M34" s="1">
        <f>'DATOS MENSUALES'!F209</f>
        <v>37.205999999999996</v>
      </c>
      <c r="N34" s="1">
        <f t="shared" si="12"/>
        <v>669.845158</v>
      </c>
      <c r="O34" s="10"/>
      <c r="P34" s="60">
        <f t="shared" si="13"/>
        <v>-68.36239761436963</v>
      </c>
      <c r="Q34" s="60">
        <f t="shared" si="14"/>
        <v>3158.0921818437823</v>
      </c>
      <c r="R34" s="60">
        <f t="shared" si="15"/>
        <v>127.94872032017791</v>
      </c>
      <c r="S34" s="60">
        <f t="shared" si="16"/>
        <v>0.6987690636667</v>
      </c>
      <c r="T34" s="60">
        <f t="shared" si="17"/>
        <v>154778.322105999</v>
      </c>
      <c r="U34" s="60">
        <f t="shared" si="18"/>
        <v>59528.61774691903</v>
      </c>
      <c r="V34" s="60">
        <f t="shared" si="19"/>
        <v>150.63436576299918</v>
      </c>
      <c r="W34" s="60">
        <f t="shared" si="20"/>
        <v>2012.380004674215</v>
      </c>
      <c r="X34" s="60">
        <f t="shared" si="21"/>
        <v>25101.684465417053</v>
      </c>
      <c r="Y34" s="60">
        <f t="shared" si="22"/>
        <v>18553.8416774274</v>
      </c>
      <c r="Z34" s="60">
        <f t="shared" si="23"/>
        <v>14307.460055959036</v>
      </c>
      <c r="AA34" s="60">
        <f t="shared" si="24"/>
        <v>13280.447647514251</v>
      </c>
      <c r="AB34" s="60">
        <f t="shared" si="25"/>
        <v>12310890.397566332</v>
      </c>
    </row>
    <row r="35" spans="1:28" ht="12.75">
      <c r="A35" s="12" t="s">
        <v>43</v>
      </c>
      <c r="B35" s="1">
        <f>'DATOS MENSUALES'!F210</f>
        <v>12.21</v>
      </c>
      <c r="C35" s="1">
        <f>'DATOS MENSUALES'!F211</f>
        <v>54.491783999999996</v>
      </c>
      <c r="D35" s="1">
        <f>'DATOS MENSUALES'!F212</f>
        <v>26.315</v>
      </c>
      <c r="E35" s="1">
        <f>'DATOS MENSUALES'!F213</f>
        <v>130.74</v>
      </c>
      <c r="F35" s="1">
        <f>'DATOS MENSUALES'!F214</f>
        <v>176.807</v>
      </c>
      <c r="G35" s="1">
        <f>'DATOS MENSUALES'!F215</f>
        <v>166.476</v>
      </c>
      <c r="H35" s="1">
        <f>'DATOS MENSUALES'!F216</f>
        <v>154.09184</v>
      </c>
      <c r="I35" s="1">
        <f>'DATOS MENSUALES'!F217</f>
        <v>125.138</v>
      </c>
      <c r="J35" s="1">
        <f>'DATOS MENSUALES'!F218</f>
        <v>104.873</v>
      </c>
      <c r="K35" s="1">
        <f>'DATOS MENSUALES'!F219</f>
        <v>94.04490599999998</v>
      </c>
      <c r="L35" s="1">
        <f>'DATOS MENSUALES'!F220</f>
        <v>44.45399699999999</v>
      </c>
      <c r="M35" s="1">
        <f>'DATOS MENSUALES'!F221</f>
        <v>17.598572</v>
      </c>
      <c r="N35" s="1">
        <f t="shared" si="12"/>
        <v>1107.2400990000003</v>
      </c>
      <c r="O35" s="10"/>
      <c r="P35" s="60">
        <f t="shared" si="13"/>
        <v>-3036.4552350166528</v>
      </c>
      <c r="Q35" s="60">
        <f t="shared" si="14"/>
        <v>1524.9687874382703</v>
      </c>
      <c r="R35" s="60">
        <f t="shared" si="15"/>
        <v>-10591.959771365842</v>
      </c>
      <c r="S35" s="60">
        <f t="shared" si="16"/>
        <v>564127.7774196172</v>
      </c>
      <c r="T35" s="60">
        <f t="shared" si="17"/>
        <v>2328639.013062805</v>
      </c>
      <c r="U35" s="60">
        <f t="shared" si="18"/>
        <v>1205141.825850954</v>
      </c>
      <c r="V35" s="60">
        <f t="shared" si="19"/>
        <v>934338.8389431718</v>
      </c>
      <c r="W35" s="60">
        <f t="shared" si="20"/>
        <v>468611.359294759</v>
      </c>
      <c r="X35" s="60">
        <f t="shared" si="21"/>
        <v>522900.7929347476</v>
      </c>
      <c r="Y35" s="60">
        <f t="shared" si="22"/>
        <v>495975.6181789414</v>
      </c>
      <c r="Z35" s="60">
        <f t="shared" si="23"/>
        <v>34042.39519383386</v>
      </c>
      <c r="AA35" s="60">
        <f t="shared" si="24"/>
        <v>67.60821052353762</v>
      </c>
      <c r="AB35" s="60">
        <f t="shared" si="25"/>
        <v>298476830.513079</v>
      </c>
    </row>
    <row r="36" spans="1:28" ht="12.75">
      <c r="A36" s="12" t="s">
        <v>44</v>
      </c>
      <c r="B36" s="1">
        <f>'DATOS MENSUALES'!F222</f>
        <v>20.09</v>
      </c>
      <c r="C36" s="1">
        <f>'DATOS MENSUALES'!F223</f>
        <v>27.259</v>
      </c>
      <c r="D36" s="1">
        <f>'DATOS MENSUALES'!F224</f>
        <v>83.049</v>
      </c>
      <c r="E36" s="1">
        <f>'DATOS MENSUALES'!F225</f>
        <v>73.119</v>
      </c>
      <c r="F36" s="1">
        <f>'DATOS MENSUALES'!F226</f>
        <v>43.47400000000001</v>
      </c>
      <c r="G36" s="1">
        <f>'DATOS MENSUALES'!F227</f>
        <v>92.972</v>
      </c>
      <c r="H36" s="1">
        <f>'DATOS MENSUALES'!F228</f>
        <v>146.179</v>
      </c>
      <c r="I36" s="1">
        <f>'DATOS MENSUALES'!F229</f>
        <v>94.875</v>
      </c>
      <c r="J36" s="1">
        <f>'DATOS MENSUALES'!F230</f>
        <v>33.089000000000006</v>
      </c>
      <c r="K36" s="1">
        <f>'DATOS MENSUALES'!F231</f>
        <v>24.900080000000003</v>
      </c>
      <c r="L36" s="1">
        <f>'DATOS MENSUALES'!F232</f>
        <v>30.866999999999997</v>
      </c>
      <c r="M36" s="1">
        <f>'DATOS MENSUALES'!F233</f>
        <v>42.101000000000006</v>
      </c>
      <c r="N36" s="1">
        <f t="shared" si="12"/>
        <v>711.9740800000001</v>
      </c>
      <c r="O36" s="10"/>
      <c r="P36" s="60">
        <f t="shared" si="13"/>
        <v>-287.58489135991573</v>
      </c>
      <c r="Q36" s="60">
        <f t="shared" si="14"/>
        <v>-3886.53634607487</v>
      </c>
      <c r="R36" s="60">
        <f t="shared" si="15"/>
        <v>42044.95178218433</v>
      </c>
      <c r="S36" s="60">
        <f t="shared" si="16"/>
        <v>15637.624478072317</v>
      </c>
      <c r="T36" s="60">
        <f t="shared" si="17"/>
        <v>-0.4870104515503177</v>
      </c>
      <c r="U36" s="60">
        <f t="shared" si="18"/>
        <v>35654.87997591523</v>
      </c>
      <c r="V36" s="60">
        <f t="shared" si="19"/>
        <v>725330.131472284</v>
      </c>
      <c r="W36" s="60">
        <f t="shared" si="20"/>
        <v>106564.87558308526</v>
      </c>
      <c r="X36" s="60">
        <f t="shared" si="21"/>
        <v>676.7823562341682</v>
      </c>
      <c r="Y36" s="60">
        <f t="shared" si="22"/>
        <v>1003.5168510745864</v>
      </c>
      <c r="Z36" s="60">
        <f t="shared" si="23"/>
        <v>6668.6433405518665</v>
      </c>
      <c r="AA36" s="60">
        <f t="shared" si="24"/>
        <v>23335.373361510243</v>
      </c>
      <c r="AB36" s="60">
        <f t="shared" si="25"/>
        <v>20353584.441695508</v>
      </c>
    </row>
    <row r="37" spans="1:28" ht="12.75">
      <c r="A37" s="12" t="s">
        <v>45</v>
      </c>
      <c r="B37" s="1">
        <f>'DATOS MENSUALES'!F234</f>
        <v>83.82399999999998</v>
      </c>
      <c r="C37" s="1">
        <f>'DATOS MENSUALES'!F235</f>
        <v>134.91</v>
      </c>
      <c r="D37" s="1">
        <f>'DATOS MENSUALES'!F236</f>
        <v>195.99300000000002</v>
      </c>
      <c r="E37" s="1">
        <f>'DATOS MENSUALES'!F237</f>
        <v>88.571161</v>
      </c>
      <c r="F37" s="1">
        <f>'DATOS MENSUALES'!F238</f>
        <v>73.00599999999999</v>
      </c>
      <c r="G37" s="1">
        <f>'DATOS MENSUALES'!F239</f>
        <v>88.719</v>
      </c>
      <c r="H37" s="1">
        <f>'DATOS MENSUALES'!F240</f>
        <v>49.37</v>
      </c>
      <c r="I37" s="1">
        <f>'DATOS MENSUALES'!F241</f>
        <v>65.031</v>
      </c>
      <c r="J37" s="1">
        <f>'DATOS MENSUALES'!F242</f>
        <v>16.587</v>
      </c>
      <c r="K37" s="1">
        <f>'DATOS MENSUALES'!F243</f>
        <v>8.034</v>
      </c>
      <c r="L37" s="1">
        <f>'DATOS MENSUALES'!F244</f>
        <v>7.3</v>
      </c>
      <c r="M37" s="1">
        <f>'DATOS MENSUALES'!F245</f>
        <v>10.796999999999999</v>
      </c>
      <c r="N37" s="1">
        <f t="shared" si="12"/>
        <v>822.1421610000001</v>
      </c>
      <c r="O37" s="10"/>
      <c r="P37" s="60">
        <f t="shared" si="13"/>
        <v>186495.5103179549</v>
      </c>
      <c r="Q37" s="60">
        <f t="shared" si="14"/>
        <v>776874.5179658488</v>
      </c>
      <c r="R37" s="60">
        <f t="shared" si="15"/>
        <v>3223208.9875084152</v>
      </c>
      <c r="S37" s="60">
        <f t="shared" si="16"/>
        <v>66228.04924894289</v>
      </c>
      <c r="T37" s="60">
        <f t="shared" si="17"/>
        <v>23751.853352341903</v>
      </c>
      <c r="U37" s="60">
        <f t="shared" si="18"/>
        <v>23542.22935992082</v>
      </c>
      <c r="V37" s="60">
        <f t="shared" si="19"/>
        <v>-337.193869644044</v>
      </c>
      <c r="W37" s="60">
        <f t="shared" si="20"/>
        <v>5420.383502494142</v>
      </c>
      <c r="X37" s="60">
        <f t="shared" si="21"/>
        <v>-460.4989454105531</v>
      </c>
      <c r="Y37" s="60">
        <f t="shared" si="22"/>
        <v>-322.03479536242344</v>
      </c>
      <c r="Z37" s="60">
        <f t="shared" si="23"/>
        <v>-106.7945874825215</v>
      </c>
      <c r="AA37" s="60">
        <f t="shared" si="24"/>
        <v>-20.296619461726756</v>
      </c>
      <c r="AB37" s="60">
        <f t="shared" si="25"/>
        <v>56270005.33185461</v>
      </c>
    </row>
    <row r="38" spans="1:28" ht="12.75">
      <c r="A38" s="12" t="s">
        <v>46</v>
      </c>
      <c r="B38" s="1">
        <f>'DATOS MENSUALES'!F246</f>
        <v>106.124</v>
      </c>
      <c r="C38" s="1">
        <f>'DATOS MENSUALES'!F247</f>
        <v>173.99099999999999</v>
      </c>
      <c r="D38" s="1">
        <f>'DATOS MENSUALES'!F248</f>
        <v>82.22</v>
      </c>
      <c r="E38" s="1">
        <f>'DATOS MENSUALES'!F249</f>
        <v>43.687000000000005</v>
      </c>
      <c r="F38" s="1">
        <f>'DATOS MENSUALES'!F250</f>
        <v>65.15899999999999</v>
      </c>
      <c r="G38" s="1">
        <f>'DATOS MENSUALES'!F251</f>
        <v>47.68299999999999</v>
      </c>
      <c r="H38" s="1">
        <f>'DATOS MENSUALES'!F252</f>
        <v>51.22724399999999</v>
      </c>
      <c r="I38" s="1">
        <f>'DATOS MENSUALES'!F253</f>
        <v>33.704</v>
      </c>
      <c r="J38" s="1">
        <f>'DATOS MENSUALES'!F254</f>
        <v>24.551679999999998</v>
      </c>
      <c r="K38" s="1">
        <f>'DATOS MENSUALES'!F255</f>
        <v>15.287947</v>
      </c>
      <c r="L38" s="1">
        <f>'DATOS MENSUALES'!F256</f>
        <v>9.777000000000001</v>
      </c>
      <c r="M38" s="1">
        <f>'DATOS MENSUALES'!F257</f>
        <v>16.318694</v>
      </c>
      <c r="N38" s="1">
        <f t="shared" si="12"/>
        <v>669.7305650000002</v>
      </c>
      <c r="O38" s="10"/>
      <c r="P38" s="60">
        <f t="shared" si="13"/>
        <v>501196.6294495444</v>
      </c>
      <c r="Q38" s="60">
        <f t="shared" si="14"/>
        <v>2248581.41435167</v>
      </c>
      <c r="R38" s="60">
        <f t="shared" si="15"/>
        <v>39108.94720526668</v>
      </c>
      <c r="S38" s="60">
        <f t="shared" si="16"/>
        <v>-86.66005390780029</v>
      </c>
      <c r="T38" s="60">
        <f t="shared" si="17"/>
        <v>9127.013765210215</v>
      </c>
      <c r="U38" s="60">
        <f t="shared" si="18"/>
        <v>-1895.3823659410928</v>
      </c>
      <c r="V38" s="60">
        <f t="shared" si="19"/>
        <v>-132.88784719274423</v>
      </c>
      <c r="W38" s="60">
        <f t="shared" si="20"/>
        <v>-2605.766271452064</v>
      </c>
      <c r="X38" s="60">
        <f t="shared" si="21"/>
        <v>0.0142512342708283</v>
      </c>
      <c r="Y38" s="60">
        <f t="shared" si="22"/>
        <v>0.06379675371353226</v>
      </c>
      <c r="Z38" s="60">
        <f t="shared" si="23"/>
        <v>-11.657236921431613</v>
      </c>
      <c r="AA38" s="60">
        <f t="shared" si="24"/>
        <v>21.809379656617324</v>
      </c>
      <c r="AB38" s="60">
        <f t="shared" si="25"/>
        <v>12292570.483298602</v>
      </c>
    </row>
    <row r="39" spans="1:28" ht="12.75">
      <c r="A39" s="12" t="s">
        <v>47</v>
      </c>
      <c r="B39" s="1">
        <f>'DATOS MENSUALES'!F258</f>
        <v>48.356</v>
      </c>
      <c r="C39" s="1">
        <f>'DATOS MENSUALES'!F259</f>
        <v>108.139458</v>
      </c>
      <c r="D39" s="1">
        <f>'DATOS MENSUALES'!F260</f>
        <v>98.470645</v>
      </c>
      <c r="E39" s="1">
        <f>'DATOS MENSUALES'!F261</f>
        <v>75.173599</v>
      </c>
      <c r="F39" s="1">
        <f>'DATOS MENSUALES'!F262</f>
        <v>30.23</v>
      </c>
      <c r="G39" s="1">
        <f>'DATOS MENSUALES'!F263</f>
        <v>99.88200000000002</v>
      </c>
      <c r="H39" s="1">
        <f>'DATOS MENSUALES'!F264</f>
        <v>54.7</v>
      </c>
      <c r="I39" s="1">
        <f>'DATOS MENSUALES'!F265</f>
        <v>28.08686</v>
      </c>
      <c r="J39" s="1">
        <f>'DATOS MENSUALES'!F266</f>
        <v>14.474046</v>
      </c>
      <c r="K39" s="1">
        <f>'DATOS MENSUALES'!F267</f>
        <v>10.735999999999999</v>
      </c>
      <c r="L39" s="1">
        <f>'DATOS MENSUALES'!F268</f>
        <v>8.805</v>
      </c>
      <c r="M39" s="1">
        <f>'DATOS MENSUALES'!F269</f>
        <v>7.93</v>
      </c>
      <c r="N39" s="1">
        <f t="shared" si="12"/>
        <v>584.983608</v>
      </c>
      <c r="O39" s="10"/>
      <c r="P39" s="60">
        <f t="shared" si="13"/>
        <v>10169.399645259204</v>
      </c>
      <c r="Q39" s="60">
        <f t="shared" si="14"/>
        <v>276632.30617247574</v>
      </c>
      <c r="R39" s="60">
        <f t="shared" si="15"/>
        <v>126462.98147769363</v>
      </c>
      <c r="S39" s="60">
        <f t="shared" si="16"/>
        <v>19817.434144158837</v>
      </c>
      <c r="T39" s="60">
        <f t="shared" si="17"/>
        <v>-2762.1307379309715</v>
      </c>
      <c r="U39" s="60">
        <f t="shared" si="18"/>
        <v>63156.14537757759</v>
      </c>
      <c r="V39" s="60">
        <f t="shared" si="19"/>
        <v>-4.332959487450456</v>
      </c>
      <c r="W39" s="60">
        <f t="shared" si="20"/>
        <v>-7276.557275476147</v>
      </c>
      <c r="X39" s="60">
        <f t="shared" si="21"/>
        <v>-951.3664129585173</v>
      </c>
      <c r="Y39" s="60">
        <f t="shared" si="22"/>
        <v>-71.59594237537405</v>
      </c>
      <c r="Z39" s="60">
        <f t="shared" si="23"/>
        <v>-33.993945227860024</v>
      </c>
      <c r="AA39" s="60">
        <f t="shared" si="24"/>
        <v>-175.12451204444775</v>
      </c>
      <c r="AB39" s="60">
        <f t="shared" si="25"/>
        <v>3114795.769458326</v>
      </c>
    </row>
    <row r="40" spans="1:28" ht="12.75">
      <c r="A40" s="12" t="s">
        <v>48</v>
      </c>
      <c r="B40" s="1">
        <f>'DATOS MENSUALES'!F270</f>
        <v>7.635478999999999</v>
      </c>
      <c r="C40" s="1">
        <f>'DATOS MENSUALES'!F271</f>
        <v>19.576</v>
      </c>
      <c r="D40" s="1">
        <f>'DATOS MENSUALES'!F272</f>
        <v>50.519</v>
      </c>
      <c r="E40" s="1">
        <f>'DATOS MENSUALES'!F273</f>
        <v>78.935</v>
      </c>
      <c r="F40" s="1">
        <f>'DATOS MENSUALES'!F274</f>
        <v>20.776</v>
      </c>
      <c r="G40" s="1">
        <f>'DATOS MENSUALES'!F275</f>
        <v>112.173498</v>
      </c>
      <c r="H40" s="1">
        <f>'DATOS MENSUALES'!F276</f>
        <v>97.055</v>
      </c>
      <c r="I40" s="1">
        <f>'DATOS MENSUALES'!F277</f>
        <v>42.33066800000001</v>
      </c>
      <c r="J40" s="1">
        <f>'DATOS MENSUALES'!F278</f>
        <v>31.03509</v>
      </c>
      <c r="K40" s="1">
        <f>'DATOS MENSUALES'!F279</f>
        <v>12.121000000000002</v>
      </c>
      <c r="L40" s="1">
        <f>'DATOS MENSUALES'!F280</f>
        <v>10.043314</v>
      </c>
      <c r="M40" s="1">
        <f>'DATOS MENSUALES'!F281</f>
        <v>21.171</v>
      </c>
      <c r="N40" s="1">
        <f t="shared" si="12"/>
        <v>503.371049</v>
      </c>
      <c r="O40" s="10"/>
      <c r="P40" s="60">
        <f t="shared" si="13"/>
        <v>-6918.956703824379</v>
      </c>
      <c r="Q40" s="60">
        <f t="shared" si="14"/>
        <v>-12821.899677850037</v>
      </c>
      <c r="R40" s="60">
        <f t="shared" si="15"/>
        <v>11.279558880935907</v>
      </c>
      <c r="S40" s="60">
        <f t="shared" si="16"/>
        <v>29282.85105313241</v>
      </c>
      <c r="T40" s="60">
        <f t="shared" si="17"/>
        <v>-12952.653957488936</v>
      </c>
      <c r="U40" s="60">
        <f t="shared" si="18"/>
        <v>141542.2648879367</v>
      </c>
      <c r="V40" s="60">
        <f t="shared" si="19"/>
        <v>67542.07521417749</v>
      </c>
      <c r="W40" s="60">
        <f t="shared" si="20"/>
        <v>-135.3358672710465</v>
      </c>
      <c r="X40" s="60">
        <f t="shared" si="21"/>
        <v>304.2586694308699</v>
      </c>
      <c r="Y40" s="60">
        <f t="shared" si="22"/>
        <v>-21.193471470414295</v>
      </c>
      <c r="Z40" s="60">
        <f t="shared" si="23"/>
        <v>-8.013273152113424</v>
      </c>
      <c r="AA40" s="60">
        <f t="shared" si="24"/>
        <v>447.035391577979</v>
      </c>
      <c r="AB40" s="60">
        <f t="shared" si="25"/>
        <v>267451.2389111576</v>
      </c>
    </row>
    <row r="41" spans="1:28" ht="12.75">
      <c r="A41" s="12" t="s">
        <v>49</v>
      </c>
      <c r="B41" s="1">
        <f>'DATOS MENSUALES'!F282</f>
        <v>14.031149000000001</v>
      </c>
      <c r="C41" s="1">
        <f>'DATOS MENSUALES'!F283</f>
        <v>117.303</v>
      </c>
      <c r="D41" s="1">
        <f>'DATOS MENSUALES'!F284</f>
        <v>37.13</v>
      </c>
      <c r="E41" s="1">
        <f>'DATOS MENSUALES'!F285</f>
        <v>30.725706000000006</v>
      </c>
      <c r="F41" s="1">
        <f>'DATOS MENSUALES'!F286</f>
        <v>70.13300000000001</v>
      </c>
      <c r="G41" s="1">
        <f>'DATOS MENSUALES'!F287</f>
        <v>98.974</v>
      </c>
      <c r="H41" s="1">
        <f>'DATOS MENSUALES'!F288</f>
        <v>59.242</v>
      </c>
      <c r="I41" s="1">
        <f>'DATOS MENSUALES'!F289</f>
        <v>29.929000000000002</v>
      </c>
      <c r="J41" s="1">
        <f>'DATOS MENSUALES'!F290</f>
        <v>38.502334000000005</v>
      </c>
      <c r="K41" s="1">
        <f>'DATOS MENSUALES'!F291</f>
        <v>12.197</v>
      </c>
      <c r="L41" s="1">
        <f>'DATOS MENSUALES'!F292</f>
        <v>10.020999999999999</v>
      </c>
      <c r="M41" s="1">
        <f>'DATOS MENSUALES'!F293</f>
        <v>10.89</v>
      </c>
      <c r="N41" s="1">
        <f t="shared" si="12"/>
        <v>529.078189</v>
      </c>
      <c r="O41" s="10"/>
      <c r="P41" s="60">
        <f t="shared" si="13"/>
        <v>-2028.8636694319664</v>
      </c>
      <c r="Q41" s="60">
        <f t="shared" si="14"/>
        <v>410528.9969313121</v>
      </c>
      <c r="R41" s="60">
        <f t="shared" si="15"/>
        <v>-1384.8301042848614</v>
      </c>
      <c r="S41" s="60">
        <f t="shared" si="16"/>
        <v>-5255.82864422973</v>
      </c>
      <c r="T41" s="60">
        <f t="shared" si="17"/>
        <v>17318.15989410026</v>
      </c>
      <c r="U41" s="60">
        <f t="shared" si="18"/>
        <v>58933.891376112035</v>
      </c>
      <c r="V41" s="60">
        <f t="shared" si="19"/>
        <v>24.68595504308649</v>
      </c>
      <c r="W41" s="60">
        <f t="shared" si="20"/>
        <v>-5392.3765488314575</v>
      </c>
      <c r="X41" s="60">
        <f t="shared" si="21"/>
        <v>2859.116913103569</v>
      </c>
      <c r="Y41" s="60">
        <f t="shared" si="22"/>
        <v>-19.49488361658799</v>
      </c>
      <c r="Z41" s="60">
        <f t="shared" si="23"/>
        <v>-8.284337496743374</v>
      </c>
      <c r="AA41" s="60">
        <f t="shared" si="24"/>
        <v>-18.290627662866534</v>
      </c>
      <c r="AB41" s="60">
        <f t="shared" si="25"/>
        <v>732313.7412558517</v>
      </c>
    </row>
    <row r="42" spans="1:28" ht="12.75">
      <c r="A42" s="12" t="s">
        <v>50</v>
      </c>
      <c r="B42" s="1">
        <f>'DATOS MENSUALES'!F294</f>
        <v>20.921999999999997</v>
      </c>
      <c r="C42" s="1">
        <f>'DATOS MENSUALES'!F295</f>
        <v>13.385164000000001</v>
      </c>
      <c r="D42" s="1">
        <f>'DATOS MENSUALES'!F296</f>
        <v>19.503999999999998</v>
      </c>
      <c r="E42" s="1">
        <f>'DATOS MENSUALES'!F297</f>
        <v>39.436</v>
      </c>
      <c r="F42" s="1">
        <f>'DATOS MENSUALES'!F298</f>
        <v>28.747999999999998</v>
      </c>
      <c r="G42" s="1">
        <f>'DATOS MENSUALES'!F299</f>
        <v>82.93900000000001</v>
      </c>
      <c r="H42" s="1">
        <f>'DATOS MENSUALES'!F300</f>
        <v>54.068</v>
      </c>
      <c r="I42" s="1">
        <f>'DATOS MENSUALES'!F301</f>
        <v>26.547798000000004</v>
      </c>
      <c r="J42" s="1">
        <f>'DATOS MENSUALES'!F302</f>
        <v>11.334000000000001</v>
      </c>
      <c r="K42" s="1">
        <f>'DATOS MENSUALES'!F303</f>
        <v>7.492538000000001</v>
      </c>
      <c r="L42" s="1">
        <f>'DATOS MENSUALES'!F304</f>
        <v>6.797486999999999</v>
      </c>
      <c r="M42" s="1">
        <f>'DATOS MENSUALES'!F305</f>
        <v>15.18</v>
      </c>
      <c r="N42" s="1">
        <f t="shared" si="12"/>
        <v>326.353987</v>
      </c>
      <c r="O42" s="10"/>
      <c r="P42" s="60">
        <f t="shared" si="13"/>
        <v>-191.96823840085835</v>
      </c>
      <c r="Q42" s="60">
        <f t="shared" si="14"/>
        <v>-25924.6405864221</v>
      </c>
      <c r="R42" s="60">
        <f t="shared" si="15"/>
        <v>-23819.10343613671</v>
      </c>
      <c r="S42" s="60">
        <f t="shared" si="16"/>
        <v>-653.1290322036841</v>
      </c>
      <c r="T42" s="60">
        <f t="shared" si="17"/>
        <v>-3733.0843419661505</v>
      </c>
      <c r="U42" s="60">
        <f t="shared" si="18"/>
        <v>11978.209250221376</v>
      </c>
      <c r="V42" s="60">
        <f t="shared" si="19"/>
        <v>-11.578109321979277</v>
      </c>
      <c r="W42" s="60">
        <f t="shared" si="20"/>
        <v>-9151.688194086979</v>
      </c>
      <c r="X42" s="60">
        <f t="shared" si="21"/>
        <v>-2184.4668472606963</v>
      </c>
      <c r="Y42" s="60">
        <f t="shared" si="22"/>
        <v>-404.5398107556727</v>
      </c>
      <c r="Z42" s="60">
        <f t="shared" si="23"/>
        <v>-144.44962801402056</v>
      </c>
      <c r="AA42" s="60">
        <f t="shared" si="24"/>
        <v>4.53496859462776</v>
      </c>
      <c r="AB42" s="60">
        <f t="shared" si="25"/>
        <v>-1427173.516170792</v>
      </c>
    </row>
    <row r="43" spans="1:28" ht="12.75">
      <c r="A43" s="12" t="s">
        <v>51</v>
      </c>
      <c r="B43" s="1">
        <f>'DATOS MENSUALES'!F306</f>
        <v>22.017</v>
      </c>
      <c r="C43" s="1">
        <f>'DATOS MENSUALES'!F307</f>
        <v>59.759829</v>
      </c>
      <c r="D43" s="1">
        <f>'DATOS MENSUALES'!F308</f>
        <v>58.678999999999995</v>
      </c>
      <c r="E43" s="1">
        <f>'DATOS MENSUALES'!F309</f>
        <v>65.120991</v>
      </c>
      <c r="F43" s="1">
        <f>'DATOS MENSUALES'!F310</f>
        <v>145.966165</v>
      </c>
      <c r="G43" s="1">
        <f>'DATOS MENSUALES'!F311</f>
        <v>45.547000000000004</v>
      </c>
      <c r="H43" s="1">
        <f>'DATOS MENSUALES'!F312</f>
        <v>66.775</v>
      </c>
      <c r="I43" s="1">
        <f>'DATOS MENSUALES'!F313</f>
        <v>22.745</v>
      </c>
      <c r="J43" s="1">
        <f>'DATOS MENSUALES'!F314</f>
        <v>28.207912999999998</v>
      </c>
      <c r="K43" s="1">
        <f>'DATOS MENSUALES'!F315</f>
        <v>9.47</v>
      </c>
      <c r="L43" s="1">
        <f>'DATOS MENSUALES'!F316</f>
        <v>7.486999999999999</v>
      </c>
      <c r="M43" s="1">
        <f>'DATOS MENSUALES'!F317</f>
        <v>6.195657000000001</v>
      </c>
      <c r="N43" s="1">
        <f t="shared" si="12"/>
        <v>537.970555</v>
      </c>
      <c r="O43" s="10"/>
      <c r="P43" s="60">
        <f t="shared" si="13"/>
        <v>-102.08853296362649</v>
      </c>
      <c r="Q43" s="60">
        <f t="shared" si="14"/>
        <v>4723.327554807522</v>
      </c>
      <c r="R43" s="60">
        <f t="shared" si="15"/>
        <v>1125.7283459480082</v>
      </c>
      <c r="S43" s="60">
        <f t="shared" si="16"/>
        <v>4920.566064798561</v>
      </c>
      <c r="T43" s="60">
        <f t="shared" si="17"/>
        <v>1052039.4170018507</v>
      </c>
      <c r="U43" s="60">
        <f t="shared" si="18"/>
        <v>-3055.935819522682</v>
      </c>
      <c r="V43" s="60">
        <f t="shared" si="19"/>
        <v>1139.4380395146864</v>
      </c>
      <c r="W43" s="60">
        <f t="shared" si="20"/>
        <v>-15105.576787023901</v>
      </c>
      <c r="X43" s="60">
        <f t="shared" si="21"/>
        <v>59.25880605617416</v>
      </c>
      <c r="Y43" s="60">
        <f t="shared" si="22"/>
        <v>-159.07655800117283</v>
      </c>
      <c r="Z43" s="60">
        <f t="shared" si="23"/>
        <v>-94.6579324791727</v>
      </c>
      <c r="AA43" s="60">
        <f t="shared" si="24"/>
        <v>-393.69003796190174</v>
      </c>
      <c r="AB43" s="60">
        <f t="shared" si="25"/>
        <v>971138.0460621421</v>
      </c>
    </row>
    <row r="44" spans="1:28" ht="12.75">
      <c r="A44" s="12" t="s">
        <v>52</v>
      </c>
      <c r="B44" s="1">
        <f>'DATOS MENSUALES'!F318</f>
        <v>59.91100000000001</v>
      </c>
      <c r="C44" s="1">
        <f>'DATOS MENSUALES'!F319</f>
        <v>52.980939000000006</v>
      </c>
      <c r="D44" s="1">
        <f>'DATOS MENSUALES'!F320</f>
        <v>43.949075</v>
      </c>
      <c r="E44" s="1">
        <f>'DATOS MENSUALES'!F321</f>
        <v>30.136736999999997</v>
      </c>
      <c r="F44" s="1">
        <f>'DATOS MENSUALES'!F322</f>
        <v>34.074</v>
      </c>
      <c r="G44" s="1">
        <f>'DATOS MENSUALES'!F323</f>
        <v>53.623000000000005</v>
      </c>
      <c r="H44" s="1">
        <f>'DATOS MENSUALES'!F324</f>
        <v>23.334094000000004</v>
      </c>
      <c r="I44" s="1">
        <f>'DATOS MENSUALES'!F325</f>
        <v>57.650999999999996</v>
      </c>
      <c r="J44" s="1">
        <f>'DATOS MENSUALES'!F326</f>
        <v>14.055</v>
      </c>
      <c r="K44" s="1">
        <f>'DATOS MENSUALES'!F327</f>
        <v>10.265</v>
      </c>
      <c r="L44" s="1">
        <f>'DATOS MENSUALES'!F328</f>
        <v>7.111</v>
      </c>
      <c r="M44" s="1">
        <f>'DATOS MENSUALES'!F329</f>
        <v>6.196585</v>
      </c>
      <c r="N44" s="1">
        <f t="shared" si="12"/>
        <v>393.28743000000003</v>
      </c>
      <c r="O44" s="10"/>
      <c r="P44" s="60">
        <f t="shared" si="13"/>
        <v>36661.60118223755</v>
      </c>
      <c r="Q44" s="60">
        <f t="shared" si="14"/>
        <v>999.8392267985968</v>
      </c>
      <c r="R44" s="60">
        <f t="shared" si="15"/>
        <v>-81.02882493826283</v>
      </c>
      <c r="S44" s="60">
        <f t="shared" si="16"/>
        <v>-5808.249183238528</v>
      </c>
      <c r="T44" s="60">
        <f t="shared" si="17"/>
        <v>-1057.08304857464</v>
      </c>
      <c r="U44" s="60">
        <f t="shared" si="18"/>
        <v>-266.54059838315834</v>
      </c>
      <c r="V44" s="60">
        <f t="shared" si="19"/>
        <v>-35924.53303542302</v>
      </c>
      <c r="W44" s="60">
        <f t="shared" si="20"/>
        <v>1056.892070986175</v>
      </c>
      <c r="X44" s="60">
        <f t="shared" si="21"/>
        <v>-1078.2252452629073</v>
      </c>
      <c r="Y44" s="60">
        <f t="shared" si="22"/>
        <v>-98.82713368264041</v>
      </c>
      <c r="Z44" s="60">
        <f t="shared" si="23"/>
        <v>-120.07266068951142</v>
      </c>
      <c r="AA44" s="60">
        <f t="shared" si="24"/>
        <v>-393.54051179840883</v>
      </c>
      <c r="AB44" s="60">
        <f t="shared" si="25"/>
        <v>-95159.80534180658</v>
      </c>
    </row>
    <row r="45" spans="1:28" ht="12.75">
      <c r="A45" s="12" t="s">
        <v>53</v>
      </c>
      <c r="B45" s="1">
        <f>'DATOS MENSUALES'!F330</f>
        <v>6.348</v>
      </c>
      <c r="C45" s="1">
        <f>'DATOS MENSUALES'!F331</f>
        <v>25.69</v>
      </c>
      <c r="D45" s="1">
        <f>'DATOS MENSUALES'!F332</f>
        <v>34.598</v>
      </c>
      <c r="E45" s="1">
        <f>'DATOS MENSUALES'!F333</f>
        <v>39.31100000000001</v>
      </c>
      <c r="F45" s="1">
        <f>'DATOS MENSUALES'!F334</f>
        <v>56.349</v>
      </c>
      <c r="G45" s="1">
        <f>'DATOS MENSUALES'!F335</f>
        <v>35.718999999999994</v>
      </c>
      <c r="H45" s="1">
        <f>'DATOS MENSUALES'!F336</f>
        <v>84.21399999999998</v>
      </c>
      <c r="I45" s="1">
        <f>'DATOS MENSUALES'!F337</f>
        <v>46.492999999999995</v>
      </c>
      <c r="J45" s="1">
        <f>'DATOS MENSUALES'!F338</f>
        <v>23.805</v>
      </c>
      <c r="K45" s="1">
        <f>'DATOS MENSUALES'!F339</f>
        <v>27.775</v>
      </c>
      <c r="L45" s="1">
        <f>'DATOS MENSUALES'!F340</f>
        <v>30.449</v>
      </c>
      <c r="M45" s="1">
        <f>'DATOS MENSUALES'!F341</f>
        <v>29.438672</v>
      </c>
      <c r="N45" s="1">
        <f t="shared" si="12"/>
        <v>440.189672</v>
      </c>
      <c r="O45" s="10"/>
      <c r="P45" s="60">
        <f t="shared" si="13"/>
        <v>-8418.30220381541</v>
      </c>
      <c r="Q45" s="60">
        <f t="shared" si="14"/>
        <v>-5170.066375132631</v>
      </c>
      <c r="R45" s="60">
        <f t="shared" si="15"/>
        <v>-2559.174432529921</v>
      </c>
      <c r="S45" s="60">
        <f t="shared" si="16"/>
        <v>-681.7668002593257</v>
      </c>
      <c r="T45" s="60">
        <f t="shared" si="17"/>
        <v>1766.3976383521194</v>
      </c>
      <c r="U45" s="60">
        <f t="shared" si="18"/>
        <v>-14419.138579253227</v>
      </c>
      <c r="V45" s="60">
        <f t="shared" si="19"/>
        <v>21679.64939558157</v>
      </c>
      <c r="W45" s="60">
        <f t="shared" si="20"/>
        <v>-0.9178952583277594</v>
      </c>
      <c r="X45" s="60">
        <f t="shared" si="21"/>
        <v>-0.12820141436034216</v>
      </c>
      <c r="Y45" s="60">
        <f t="shared" si="22"/>
        <v>2140.0207725937394</v>
      </c>
      <c r="Z45" s="60">
        <f t="shared" si="23"/>
        <v>6234.15749588296</v>
      </c>
      <c r="AA45" s="60">
        <f t="shared" si="24"/>
        <v>4030.231178582238</v>
      </c>
      <c r="AB45" s="60">
        <f t="shared" si="25"/>
        <v>1.9421060144788473</v>
      </c>
    </row>
    <row r="46" spans="1:28" ht="12.75">
      <c r="A46" s="12" t="s">
        <v>54</v>
      </c>
      <c r="B46" s="1">
        <f>'DATOS MENSUALES'!F342</f>
        <v>15.374</v>
      </c>
      <c r="C46" s="1">
        <f>'DATOS MENSUALES'!F343</f>
        <v>27.627571999999997</v>
      </c>
      <c r="D46" s="1">
        <f>'DATOS MENSUALES'!F344</f>
        <v>20.391000000000002</v>
      </c>
      <c r="E46" s="1">
        <f>'DATOS MENSUALES'!F345</f>
        <v>39.532</v>
      </c>
      <c r="F46" s="1">
        <f>'DATOS MENSUALES'!F346</f>
        <v>29.742304999999995</v>
      </c>
      <c r="G46" s="1">
        <f>'DATOS MENSUALES'!F347</f>
        <v>72.584</v>
      </c>
      <c r="H46" s="1">
        <f>'DATOS MENSUALES'!F348</f>
        <v>41.734812</v>
      </c>
      <c r="I46" s="1">
        <f>'DATOS MENSUALES'!F349</f>
        <v>50.362</v>
      </c>
      <c r="J46" s="1">
        <f>'DATOS MENSUALES'!F350</f>
        <v>27.568</v>
      </c>
      <c r="K46" s="1">
        <f>'DATOS MENSUALES'!F351</f>
        <v>25.699</v>
      </c>
      <c r="L46" s="1">
        <f>'DATOS MENSUALES'!F352</f>
        <v>28.611499000000002</v>
      </c>
      <c r="M46" s="1">
        <f>'DATOS MENSUALES'!F353</f>
        <v>25.382457000000002</v>
      </c>
      <c r="N46" s="1">
        <f t="shared" si="12"/>
        <v>404.60864499999997</v>
      </c>
      <c r="O46" s="10"/>
      <c r="P46" s="60">
        <f t="shared" si="13"/>
        <v>-1449.2961021924968</v>
      </c>
      <c r="Q46" s="60">
        <f t="shared" si="14"/>
        <v>-3619.5649375482003</v>
      </c>
      <c r="R46" s="60">
        <f t="shared" si="15"/>
        <v>-21683.41526774048</v>
      </c>
      <c r="S46" s="60">
        <f t="shared" si="16"/>
        <v>-631.6880687548331</v>
      </c>
      <c r="T46" s="60">
        <f t="shared" si="17"/>
        <v>-3060.2846916636527</v>
      </c>
      <c r="U46" s="60">
        <f t="shared" si="18"/>
        <v>1965.0642027091585</v>
      </c>
      <c r="V46" s="60">
        <f t="shared" si="19"/>
        <v>-3109.2371978149386</v>
      </c>
      <c r="W46" s="60">
        <f t="shared" si="20"/>
        <v>24.31725136661444</v>
      </c>
      <c r="X46" s="60">
        <f t="shared" si="21"/>
        <v>34.60669144183762</v>
      </c>
      <c r="Y46" s="60">
        <f t="shared" si="22"/>
        <v>1263.4350037896609</v>
      </c>
      <c r="Z46" s="60">
        <f t="shared" si="23"/>
        <v>4547.135229072069</v>
      </c>
      <c r="AA46" s="60">
        <f t="shared" si="24"/>
        <v>1667.2466003431832</v>
      </c>
      <c r="AB46" s="60">
        <f t="shared" si="25"/>
        <v>-40471.54300797984</v>
      </c>
    </row>
    <row r="47" spans="1:28" ht="12.75">
      <c r="A47" s="12" t="s">
        <v>55</v>
      </c>
      <c r="B47" s="1">
        <f>'DATOS MENSUALES'!F354</f>
        <v>11.229745999999999</v>
      </c>
      <c r="C47" s="1">
        <f>'DATOS MENSUALES'!F355</f>
        <v>21.130076</v>
      </c>
      <c r="D47" s="1">
        <f>'DATOS MENSUALES'!F356</f>
        <v>39.632076</v>
      </c>
      <c r="E47" s="1">
        <f>'DATOS MENSUALES'!F357</f>
        <v>105.63300000000001</v>
      </c>
      <c r="F47" s="1">
        <f>'DATOS MENSUALES'!F358</f>
        <v>33.412090000000006</v>
      </c>
      <c r="G47" s="1">
        <f>'DATOS MENSUALES'!F359</f>
        <v>34.064</v>
      </c>
      <c r="H47" s="1">
        <f>'DATOS MENSUALES'!F360</f>
        <v>47.698</v>
      </c>
      <c r="I47" s="1">
        <f>'DATOS MENSUALES'!F361</f>
        <v>80.38900000000001</v>
      </c>
      <c r="J47" s="1">
        <f>'DATOS MENSUALES'!F362</f>
        <v>23.871247999999998</v>
      </c>
      <c r="K47" s="1">
        <f>'DATOS MENSUALES'!F363</f>
        <v>12.174</v>
      </c>
      <c r="L47" s="1">
        <f>'DATOS MENSUALES'!F364</f>
        <v>11.507</v>
      </c>
      <c r="M47" s="1">
        <f>'DATOS MENSUALES'!F365</f>
        <v>10.593</v>
      </c>
      <c r="N47" s="1">
        <f t="shared" si="12"/>
        <v>431.333236</v>
      </c>
      <c r="O47" s="10"/>
      <c r="P47" s="60">
        <f t="shared" si="13"/>
        <v>-3695.7891956186554</v>
      </c>
      <c r="Q47" s="60">
        <f t="shared" si="14"/>
        <v>-10433.68540871456</v>
      </c>
      <c r="R47" s="60">
        <f t="shared" si="15"/>
        <v>-645.9272367452414</v>
      </c>
      <c r="S47" s="60">
        <f t="shared" si="16"/>
        <v>190315.07715751682</v>
      </c>
      <c r="T47" s="60">
        <f t="shared" si="17"/>
        <v>-1276.8219146197998</v>
      </c>
      <c r="U47" s="60">
        <f t="shared" si="18"/>
        <v>-17565.013418359707</v>
      </c>
      <c r="V47" s="60">
        <f t="shared" si="19"/>
        <v>-643.2446514968545</v>
      </c>
      <c r="W47" s="60">
        <f t="shared" si="20"/>
        <v>35689.77831827956</v>
      </c>
      <c r="X47" s="60">
        <f t="shared" si="21"/>
        <v>-0.08401882132622676</v>
      </c>
      <c r="Y47" s="60">
        <f t="shared" si="22"/>
        <v>-19.998966916468554</v>
      </c>
      <c r="Z47" s="60">
        <f t="shared" si="23"/>
        <v>-0.15521733583634545</v>
      </c>
      <c r="AA47" s="60">
        <f t="shared" si="24"/>
        <v>-25.199395367181847</v>
      </c>
      <c r="AB47" s="60">
        <f t="shared" si="25"/>
        <v>-440.50109349704087</v>
      </c>
    </row>
    <row r="48" spans="1:28" ht="12.75">
      <c r="A48" s="12" t="s">
        <v>56</v>
      </c>
      <c r="B48" s="1">
        <f>'DATOS MENSUALES'!F366</f>
        <v>7.2954550000000005</v>
      </c>
      <c r="C48" s="1">
        <f>'DATOS MENSUALES'!F367</f>
        <v>32.724</v>
      </c>
      <c r="D48" s="1">
        <f>'DATOS MENSUALES'!F368</f>
        <v>15.759337000000002</v>
      </c>
      <c r="E48" s="1">
        <f>'DATOS MENSUALES'!F369</f>
        <v>16.945</v>
      </c>
      <c r="F48" s="1">
        <f>'DATOS MENSUALES'!F370</f>
        <v>25.161</v>
      </c>
      <c r="G48" s="1">
        <f>'DATOS MENSUALES'!F371</f>
        <v>32.803</v>
      </c>
      <c r="H48" s="1">
        <f>'DATOS MENSUALES'!F372</f>
        <v>91.91411300000001</v>
      </c>
      <c r="I48" s="1">
        <f>'DATOS MENSUALES'!F373</f>
        <v>84.32519099999999</v>
      </c>
      <c r="J48" s="1">
        <f>'DATOS MENSUALES'!F374</f>
        <v>41.764872999999994</v>
      </c>
      <c r="K48" s="1">
        <f>'DATOS MENSUALES'!F375</f>
        <v>20.090039</v>
      </c>
      <c r="L48" s="1">
        <f>'DATOS MENSUALES'!F376</f>
        <v>10.535</v>
      </c>
      <c r="M48" s="1">
        <f>'DATOS MENSUALES'!F377</f>
        <v>8.474</v>
      </c>
      <c r="N48" s="1">
        <f t="shared" si="12"/>
        <v>387.791008</v>
      </c>
      <c r="O48" s="10"/>
      <c r="P48" s="60">
        <f t="shared" si="13"/>
        <v>-7295.994140876032</v>
      </c>
      <c r="Q48" s="60">
        <f t="shared" si="14"/>
        <v>-1079.2483510254963</v>
      </c>
      <c r="R48" s="60">
        <f t="shared" si="15"/>
        <v>-34382.021595981765</v>
      </c>
      <c r="S48" s="60">
        <f t="shared" si="16"/>
        <v>-30275.842539941477</v>
      </c>
      <c r="T48" s="60">
        <f t="shared" si="17"/>
        <v>-6967.615918011398</v>
      </c>
      <c r="U48" s="60">
        <f t="shared" si="18"/>
        <v>-20247.264340891208</v>
      </c>
      <c r="V48" s="60">
        <f t="shared" si="19"/>
        <v>45056.58506439174</v>
      </c>
      <c r="W48" s="60">
        <f t="shared" si="20"/>
        <v>50081.596735028215</v>
      </c>
      <c r="X48" s="60">
        <f t="shared" si="21"/>
        <v>5318.722818961243</v>
      </c>
      <c r="Y48" s="60">
        <f t="shared" si="22"/>
        <v>140.743361406372</v>
      </c>
      <c r="Z48" s="60">
        <f t="shared" si="23"/>
        <v>-3.438981628613736</v>
      </c>
      <c r="AA48" s="60">
        <f t="shared" si="24"/>
        <v>-128.84661896962243</v>
      </c>
      <c r="AB48" s="60">
        <f t="shared" si="25"/>
        <v>-133832.89532150564</v>
      </c>
    </row>
    <row r="49" spans="1:28" ht="12.75">
      <c r="A49" s="12" t="s">
        <v>57</v>
      </c>
      <c r="B49" s="1">
        <f>'DATOS MENSUALES'!F378</f>
        <v>8.218</v>
      </c>
      <c r="C49" s="1">
        <f>'DATOS MENSUALES'!F379</f>
        <v>17.084</v>
      </c>
      <c r="D49" s="1">
        <f>'DATOS MENSUALES'!F380</f>
        <v>21.988999999999997</v>
      </c>
      <c r="E49" s="1">
        <f>'DATOS MENSUALES'!F381</f>
        <v>27.054</v>
      </c>
      <c r="F49" s="1">
        <f>'DATOS MENSUALES'!F382</f>
        <v>66.56953399999999</v>
      </c>
      <c r="G49" s="1">
        <f>'DATOS MENSUALES'!F383</f>
        <v>62.998</v>
      </c>
      <c r="H49" s="1">
        <f>'DATOS MENSUALES'!F384</f>
        <v>92.995</v>
      </c>
      <c r="I49" s="1">
        <f>'DATOS MENSUALES'!F385</f>
        <v>102.753401</v>
      </c>
      <c r="J49" s="1">
        <f>'DATOS MENSUALES'!F386</f>
        <v>59.58699999999999</v>
      </c>
      <c r="K49" s="1">
        <f>'DATOS MENSUALES'!F387</f>
        <v>20.304327</v>
      </c>
      <c r="L49" s="1">
        <f>'DATOS MENSUALES'!F388</f>
        <v>13.348063000000002</v>
      </c>
      <c r="M49" s="1">
        <f>'DATOS MENSUALES'!F389</f>
        <v>15.38814</v>
      </c>
      <c r="N49" s="1">
        <f t="shared" si="12"/>
        <v>508.28846500000003</v>
      </c>
      <c r="O49" s="10"/>
      <c r="P49" s="60">
        <f t="shared" si="13"/>
        <v>-6303.615748941087</v>
      </c>
      <c r="Q49" s="60">
        <f t="shared" si="14"/>
        <v>-17368.897987678294</v>
      </c>
      <c r="R49" s="60">
        <f t="shared" si="15"/>
        <v>-18165.18281842697</v>
      </c>
      <c r="S49" s="60">
        <f t="shared" si="16"/>
        <v>-9338.30366474049</v>
      </c>
      <c r="T49" s="60">
        <f t="shared" si="17"/>
        <v>11102.651480026501</v>
      </c>
      <c r="U49" s="60">
        <f t="shared" si="18"/>
        <v>25.39711018569511</v>
      </c>
      <c r="V49" s="60">
        <f t="shared" si="19"/>
        <v>49288.455117633755</v>
      </c>
      <c r="W49" s="60">
        <f t="shared" si="20"/>
        <v>169007.39392929492</v>
      </c>
      <c r="X49" s="60">
        <f t="shared" si="21"/>
        <v>43903.91779336426</v>
      </c>
      <c r="Y49" s="60">
        <f t="shared" si="22"/>
        <v>158.86397003045707</v>
      </c>
      <c r="Z49" s="60">
        <f t="shared" si="23"/>
        <v>2.21552444347692</v>
      </c>
      <c r="AA49" s="60">
        <f t="shared" si="24"/>
        <v>6.469885864986531</v>
      </c>
      <c r="AB49" s="60">
        <f t="shared" si="25"/>
        <v>333482.0573399486</v>
      </c>
    </row>
    <row r="50" spans="1:28" ht="12.75">
      <c r="A50" s="12" t="s">
        <v>58</v>
      </c>
      <c r="B50" s="1">
        <f>'DATOS MENSUALES'!F390</f>
        <v>26.192</v>
      </c>
      <c r="C50" s="1">
        <f>'DATOS MENSUALES'!F391</f>
        <v>18.030649</v>
      </c>
      <c r="D50" s="1">
        <f>'DATOS MENSUALES'!F392</f>
        <v>42.779</v>
      </c>
      <c r="E50" s="1">
        <f>'DATOS MENSUALES'!F393</f>
        <v>43.421</v>
      </c>
      <c r="F50" s="1">
        <f>'DATOS MENSUALES'!F394</f>
        <v>38.991083999999994</v>
      </c>
      <c r="G50" s="1">
        <f>'DATOS MENSUALES'!F395</f>
        <v>32.388</v>
      </c>
      <c r="H50" s="1">
        <f>'DATOS MENSUALES'!F396</f>
        <v>58.668000000000006</v>
      </c>
      <c r="I50" s="1">
        <f>'DATOS MENSUALES'!F397</f>
        <v>110.285</v>
      </c>
      <c r="J50" s="1">
        <f>'DATOS MENSUALES'!F398</f>
        <v>21.316371</v>
      </c>
      <c r="K50" s="1">
        <f>'DATOS MENSUALES'!F399</f>
        <v>14.985</v>
      </c>
      <c r="L50" s="1">
        <f>'DATOS MENSUALES'!F400</f>
        <v>8.995</v>
      </c>
      <c r="M50" s="1">
        <f>'DATOS MENSUALES'!F401</f>
        <v>10.04974</v>
      </c>
      <c r="N50" s="1">
        <f t="shared" si="12"/>
        <v>426.100844</v>
      </c>
      <c r="O50" s="10"/>
      <c r="P50" s="60">
        <f t="shared" si="13"/>
        <v>-0.12401272433722549</v>
      </c>
      <c r="Q50" s="60">
        <f t="shared" si="14"/>
        <v>-15532.979874074157</v>
      </c>
      <c r="R50" s="60">
        <f t="shared" si="15"/>
        <v>-166.1334401263218</v>
      </c>
      <c r="S50" s="60">
        <f t="shared" si="16"/>
        <v>-103.2454548067009</v>
      </c>
      <c r="T50" s="60">
        <f t="shared" si="17"/>
        <v>-146.33676624953594</v>
      </c>
      <c r="U50" s="60">
        <f t="shared" si="18"/>
        <v>-21186.287156671595</v>
      </c>
      <c r="V50" s="60">
        <f t="shared" si="19"/>
        <v>12.775527867157404</v>
      </c>
      <c r="W50" s="60">
        <f t="shared" si="20"/>
        <v>247911.67417081806</v>
      </c>
      <c r="X50" s="60">
        <f t="shared" si="21"/>
        <v>-26.807722017046487</v>
      </c>
      <c r="Y50" s="60">
        <f t="shared" si="22"/>
        <v>0.0009022441808027336</v>
      </c>
      <c r="Z50" s="60">
        <f t="shared" si="23"/>
        <v>-28.356427356743964</v>
      </c>
      <c r="AA50" s="60">
        <f t="shared" si="24"/>
        <v>-41.963918820339806</v>
      </c>
      <c r="AB50" s="60">
        <f t="shared" si="25"/>
        <v>-2117.4595408771274</v>
      </c>
    </row>
    <row r="51" spans="1:28" ht="12.75">
      <c r="A51" s="12" t="s">
        <v>59</v>
      </c>
      <c r="B51" s="1">
        <f>'DATOS MENSUALES'!F402</f>
        <v>39.789301</v>
      </c>
      <c r="C51" s="1">
        <f>'DATOS MENSUALES'!F403</f>
        <v>30.167</v>
      </c>
      <c r="D51" s="1">
        <f>'DATOS MENSUALES'!F404</f>
        <v>30.702111</v>
      </c>
      <c r="E51" s="1">
        <f>'DATOS MENSUALES'!F405</f>
        <v>66.39</v>
      </c>
      <c r="F51" s="1">
        <f>'DATOS MENSUALES'!F406</f>
        <v>39.378</v>
      </c>
      <c r="G51" s="1">
        <f>'DATOS MENSUALES'!F407</f>
        <v>53.7</v>
      </c>
      <c r="H51" s="1">
        <f>'DATOS MENSUALES'!F408</f>
        <v>50.432797</v>
      </c>
      <c r="I51" s="1">
        <f>'DATOS MENSUALES'!F409</f>
        <v>32.003</v>
      </c>
      <c r="J51" s="1">
        <f>'DATOS MENSUALES'!F410</f>
        <v>36.349900999999996</v>
      </c>
      <c r="K51" s="1">
        <f>'DATOS MENSUALES'!F411</f>
        <v>18.155591</v>
      </c>
      <c r="L51" s="1">
        <f>'DATOS MENSUALES'!F412</f>
        <v>9.417000000000002</v>
      </c>
      <c r="M51" s="1">
        <f>'DATOS MENSUALES'!F413</f>
        <v>7.090999999999999</v>
      </c>
      <c r="N51" s="1">
        <f t="shared" si="12"/>
        <v>413.575701</v>
      </c>
      <c r="O51" s="10"/>
      <c r="P51" s="60">
        <f t="shared" si="13"/>
        <v>2247.3810461737444</v>
      </c>
      <c r="Q51" s="60">
        <f t="shared" si="14"/>
        <v>-2104.27477096038</v>
      </c>
      <c r="R51" s="60">
        <f t="shared" si="15"/>
        <v>-5427.8596968780275</v>
      </c>
      <c r="S51" s="60">
        <f t="shared" si="16"/>
        <v>6106.14146105962</v>
      </c>
      <c r="T51" s="60">
        <f t="shared" si="17"/>
        <v>-116.41206202515245</v>
      </c>
      <c r="U51" s="60">
        <f t="shared" si="18"/>
        <v>-257.087351927031</v>
      </c>
      <c r="V51" s="60">
        <f t="shared" si="19"/>
        <v>-205.11600411832927</v>
      </c>
      <c r="W51" s="60">
        <f t="shared" si="20"/>
        <v>-3696.4435532337884</v>
      </c>
      <c r="X51" s="60">
        <f t="shared" si="21"/>
        <v>1745.6283479116792</v>
      </c>
      <c r="Y51" s="60">
        <f t="shared" si="22"/>
        <v>34.87668388983804</v>
      </c>
      <c r="Z51" s="60">
        <f t="shared" si="23"/>
        <v>-18.137952027032945</v>
      </c>
      <c r="AA51" s="60">
        <f t="shared" si="24"/>
        <v>-266.3157124565951</v>
      </c>
      <c r="AB51" s="60">
        <f t="shared" si="25"/>
        <v>-16321.975306870061</v>
      </c>
    </row>
    <row r="52" spans="1:28" ht="12.75">
      <c r="A52" s="12" t="s">
        <v>60</v>
      </c>
      <c r="B52" s="1">
        <f>'DATOS MENSUALES'!F414</f>
        <v>24.35</v>
      </c>
      <c r="C52" s="1">
        <f>'DATOS MENSUALES'!F415</f>
        <v>66.455</v>
      </c>
      <c r="D52" s="1">
        <f>'DATOS MENSUALES'!F416</f>
        <v>19.227458</v>
      </c>
      <c r="E52" s="1">
        <f>'DATOS MENSUALES'!F417</f>
        <v>35.589557</v>
      </c>
      <c r="F52" s="1">
        <f>'DATOS MENSUALES'!F418</f>
        <v>31.387999999999998</v>
      </c>
      <c r="G52" s="1">
        <f>'DATOS MENSUALES'!F419</f>
        <v>43.64</v>
      </c>
      <c r="H52" s="1">
        <f>'DATOS MENSUALES'!F420</f>
        <v>42.765</v>
      </c>
      <c r="I52" s="1">
        <f>'DATOS MENSUALES'!F421</f>
        <v>34.821468</v>
      </c>
      <c r="J52" s="1">
        <f>'DATOS MENSUALES'!F422</f>
        <v>19.544</v>
      </c>
      <c r="K52" s="1">
        <f>'DATOS MENSUALES'!F423</f>
        <v>13.62</v>
      </c>
      <c r="L52" s="1">
        <f>'DATOS MENSUALES'!F424</f>
        <v>15.501999999999999</v>
      </c>
      <c r="M52" s="1">
        <f>'DATOS MENSUALES'!F425</f>
        <v>35.446000000000005</v>
      </c>
      <c r="N52" s="1">
        <f t="shared" si="12"/>
        <v>382.348483</v>
      </c>
      <c r="O52" s="10"/>
      <c r="P52" s="60">
        <f t="shared" si="13"/>
        <v>-12.824079960718496</v>
      </c>
      <c r="Q52" s="60">
        <f t="shared" si="14"/>
        <v>12934.062040632529</v>
      </c>
      <c r="R52" s="60">
        <f t="shared" si="15"/>
        <v>-24512.52942191365</v>
      </c>
      <c r="S52" s="60">
        <f t="shared" si="16"/>
        <v>-1963.7904914763537</v>
      </c>
      <c r="T52" s="60">
        <f t="shared" si="17"/>
        <v>-2133.122112876463</v>
      </c>
      <c r="U52" s="60">
        <f t="shared" si="18"/>
        <v>-4425.953973259218</v>
      </c>
      <c r="V52" s="60">
        <f t="shared" si="19"/>
        <v>-2496.238344667394</v>
      </c>
      <c r="W52" s="60">
        <f t="shared" si="20"/>
        <v>-2021.107557978873</v>
      </c>
      <c r="X52" s="60">
        <f t="shared" si="21"/>
        <v>-108.20624304943604</v>
      </c>
      <c r="Y52" s="60">
        <f t="shared" si="22"/>
        <v>-2.0405102787440246</v>
      </c>
      <c r="Z52" s="60">
        <f t="shared" si="23"/>
        <v>41.33490143495381</v>
      </c>
      <c r="AA52" s="60">
        <f t="shared" si="24"/>
        <v>10534.033584370743</v>
      </c>
      <c r="AB52" s="60">
        <f t="shared" si="25"/>
        <v>-181259.4579827363</v>
      </c>
    </row>
    <row r="53" spans="1:28" ht="12.75">
      <c r="A53" s="12" t="s">
        <v>61</v>
      </c>
      <c r="B53" s="1">
        <f>'DATOS MENSUALES'!F426</f>
        <v>23.605</v>
      </c>
      <c r="C53" s="1">
        <f>'DATOS MENSUALES'!F427</f>
        <v>40.907000000000004</v>
      </c>
      <c r="D53" s="1">
        <f>'DATOS MENSUALES'!F428</f>
        <v>20.811791</v>
      </c>
      <c r="E53" s="1">
        <f>'DATOS MENSUALES'!F429</f>
        <v>19.198117</v>
      </c>
      <c r="F53" s="1">
        <f>'DATOS MENSUALES'!F430</f>
        <v>28.833755999999997</v>
      </c>
      <c r="G53" s="1">
        <f>'DATOS MENSUALES'!F431</f>
        <v>35.117</v>
      </c>
      <c r="H53" s="1">
        <f>'DATOS MENSUALES'!F432</f>
        <v>45.733</v>
      </c>
      <c r="I53" s="1">
        <f>'DATOS MENSUALES'!F433</f>
        <v>29.657</v>
      </c>
      <c r="J53" s="1">
        <f>'DATOS MENSUALES'!F434</f>
        <v>15.488</v>
      </c>
      <c r="K53" s="1">
        <f>'DATOS MENSUALES'!F435</f>
        <v>14.408</v>
      </c>
      <c r="L53" s="1">
        <f>'DATOS MENSUALES'!F436</f>
        <v>18.408</v>
      </c>
      <c r="M53" s="1">
        <f>'DATOS MENSUALES'!F437</f>
        <v>16.305</v>
      </c>
      <c r="N53" s="1">
        <f t="shared" si="12"/>
        <v>308.47166400000003</v>
      </c>
      <c r="O53" s="10"/>
      <c r="P53" s="60">
        <f t="shared" si="13"/>
        <v>-29.380062871745434</v>
      </c>
      <c r="Q53" s="60">
        <f t="shared" si="14"/>
        <v>-8.927391448801094</v>
      </c>
      <c r="R53" s="60">
        <f t="shared" si="15"/>
        <v>-20716.54215428443</v>
      </c>
      <c r="S53" s="60">
        <f t="shared" si="16"/>
        <v>-24173.04543477213</v>
      </c>
      <c r="T53" s="60">
        <f t="shared" si="17"/>
        <v>-3671.515459146212</v>
      </c>
      <c r="U53" s="60">
        <f t="shared" si="18"/>
        <v>-15515.720925837271</v>
      </c>
      <c r="V53" s="60">
        <f t="shared" si="19"/>
        <v>-1190.0985455909167</v>
      </c>
      <c r="W53" s="60">
        <f t="shared" si="20"/>
        <v>-5647.213615443505</v>
      </c>
      <c r="X53" s="60">
        <f t="shared" si="21"/>
        <v>-686.4166738911548</v>
      </c>
      <c r="Y53" s="60">
        <f t="shared" si="22"/>
        <v>-0.1108485495427437</v>
      </c>
      <c r="Z53" s="60">
        <f t="shared" si="23"/>
        <v>257.6941918702132</v>
      </c>
      <c r="AA53" s="60">
        <f t="shared" si="24"/>
        <v>21.490262550867513</v>
      </c>
      <c r="AB53" s="60">
        <f t="shared" si="25"/>
        <v>-2220933.800028445</v>
      </c>
    </row>
    <row r="54" spans="1:28" ht="12.75">
      <c r="A54" s="12" t="s">
        <v>62</v>
      </c>
      <c r="B54" s="1">
        <f>'DATOS MENSUALES'!F438</f>
        <v>22.723</v>
      </c>
      <c r="C54" s="1">
        <f>'DATOS MENSUALES'!F439</f>
        <v>43.714</v>
      </c>
      <c r="D54" s="1">
        <f>'DATOS MENSUALES'!F440</f>
        <v>31.33</v>
      </c>
      <c r="E54" s="1">
        <f>'DATOS MENSUALES'!F441</f>
        <v>45.65200000000001</v>
      </c>
      <c r="F54" s="1">
        <f>'DATOS MENSUALES'!F442</f>
        <v>70.38300000000001</v>
      </c>
      <c r="G54" s="1">
        <f>'DATOS MENSUALES'!F443</f>
        <v>27.529161000000006</v>
      </c>
      <c r="H54" s="1">
        <f>'DATOS MENSUALES'!F444</f>
        <v>30.1</v>
      </c>
      <c r="I54" s="1">
        <f>'DATOS MENSUALES'!F445</f>
        <v>47.696000000000005</v>
      </c>
      <c r="J54" s="1">
        <f>'DATOS MENSUALES'!F446</f>
        <v>31.035441000000002</v>
      </c>
      <c r="K54" s="1">
        <f>'DATOS MENSUALES'!F447</f>
        <v>23.407</v>
      </c>
      <c r="L54" s="1">
        <f>'DATOS MENSUALES'!F448</f>
        <v>15.555</v>
      </c>
      <c r="M54" s="1">
        <f>'DATOS MENSUALES'!F449</f>
        <v>9.894</v>
      </c>
      <c r="N54" s="1">
        <f t="shared" si="12"/>
        <v>399.01860200000004</v>
      </c>
      <c r="O54" s="10"/>
      <c r="P54" s="60">
        <f t="shared" si="13"/>
        <v>-62.461148383572194</v>
      </c>
      <c r="Q54" s="60">
        <f t="shared" si="14"/>
        <v>0.3930677937795477</v>
      </c>
      <c r="R54" s="60">
        <f t="shared" si="15"/>
        <v>-4866.620798686812</v>
      </c>
      <c r="S54" s="60">
        <f t="shared" si="16"/>
        <v>-14.891815773117411</v>
      </c>
      <c r="T54" s="60">
        <f t="shared" si="17"/>
        <v>17825.055896046706</v>
      </c>
      <c r="U54" s="60">
        <f t="shared" si="18"/>
        <v>-34421.435387016245</v>
      </c>
      <c r="V54" s="60">
        <f t="shared" si="19"/>
        <v>-18047.15120634682</v>
      </c>
      <c r="W54" s="60">
        <f t="shared" si="20"/>
        <v>0.01235096792913789</v>
      </c>
      <c r="X54" s="60">
        <f t="shared" si="21"/>
        <v>304.30630664363673</v>
      </c>
      <c r="Y54" s="60">
        <f t="shared" si="22"/>
        <v>618.1717181138624</v>
      </c>
      <c r="Z54" s="60">
        <f t="shared" si="23"/>
        <v>43.26501056293712</v>
      </c>
      <c r="AA54" s="60">
        <f t="shared" si="24"/>
        <v>-47.862630445211906</v>
      </c>
      <c r="AB54" s="60">
        <f t="shared" si="25"/>
        <v>-63633.1439231508</v>
      </c>
    </row>
    <row r="55" spans="1:28" ht="12.75">
      <c r="A55" s="12" t="s">
        <v>63</v>
      </c>
      <c r="B55" s="1">
        <f>'DATOS MENSUALES'!F450</f>
        <v>25.602</v>
      </c>
      <c r="C55" s="1">
        <f>'DATOS MENSUALES'!F451</f>
        <v>10.307241999999999</v>
      </c>
      <c r="D55" s="1">
        <f>'DATOS MENSUALES'!F452</f>
        <v>71.906</v>
      </c>
      <c r="E55" s="1">
        <f>'DATOS MENSUALES'!F453</f>
        <v>37.043000000000006</v>
      </c>
      <c r="F55" s="1">
        <f>'DATOS MENSUALES'!F454</f>
        <v>115.40199999999999</v>
      </c>
      <c r="G55" s="1">
        <f>'DATOS MENSUALES'!F455</f>
        <v>79.059</v>
      </c>
      <c r="H55" s="1">
        <f>'DATOS MENSUALES'!F456</f>
        <v>61.54</v>
      </c>
      <c r="I55" s="1">
        <f>'DATOS MENSUALES'!F457</f>
        <v>105.119717</v>
      </c>
      <c r="J55" s="1">
        <f>'DATOS MENSUALES'!F458</f>
        <v>67.736</v>
      </c>
      <c r="K55" s="1">
        <f>'DATOS MENSUALES'!F459</f>
        <v>29.000555</v>
      </c>
      <c r="L55" s="1">
        <f>'DATOS MENSUALES'!F460</f>
        <v>21.890166999999995</v>
      </c>
      <c r="M55" s="1">
        <f>'DATOS MENSUALES'!F461</f>
        <v>19.945</v>
      </c>
      <c r="N55" s="1">
        <f t="shared" si="12"/>
        <v>644.550681</v>
      </c>
      <c r="O55" s="10"/>
      <c r="P55" s="60">
        <f t="shared" si="13"/>
        <v>-1.2903303580863696</v>
      </c>
      <c r="Q55" s="60">
        <f t="shared" si="14"/>
        <v>-34883.19073483838</v>
      </c>
      <c r="R55" s="60">
        <f t="shared" si="15"/>
        <v>13193.881813665288</v>
      </c>
      <c r="S55" s="60">
        <f t="shared" si="16"/>
        <v>-1356.3032306682383</v>
      </c>
      <c r="T55" s="60">
        <f t="shared" si="17"/>
        <v>360051.1192863266</v>
      </c>
      <c r="U55" s="60">
        <f t="shared" si="18"/>
        <v>6859.45332753223</v>
      </c>
      <c r="V55" s="60">
        <f t="shared" si="19"/>
        <v>141.39816227295438</v>
      </c>
      <c r="W55" s="60">
        <f t="shared" si="20"/>
        <v>191649.63712133074</v>
      </c>
      <c r="X55" s="60">
        <f t="shared" si="21"/>
        <v>81897.85119847993</v>
      </c>
      <c r="Y55" s="60">
        <f t="shared" si="22"/>
        <v>2810.494256777164</v>
      </c>
      <c r="Z55" s="60">
        <f t="shared" si="23"/>
        <v>954.4343991606486</v>
      </c>
      <c r="AA55" s="60">
        <f t="shared" si="24"/>
        <v>264.63760842403843</v>
      </c>
      <c r="AB55" s="60">
        <f t="shared" si="25"/>
        <v>8692089.092026304</v>
      </c>
    </row>
    <row r="56" spans="1:28" ht="12.75">
      <c r="A56" s="12" t="s">
        <v>64</v>
      </c>
      <c r="B56" s="1">
        <f>'DATOS MENSUALES'!F462</f>
        <v>11.258</v>
      </c>
      <c r="C56" s="1">
        <f>'DATOS MENSUALES'!F463</f>
        <v>32.737235</v>
      </c>
      <c r="D56" s="1">
        <f>'DATOS MENSUALES'!F464</f>
        <v>132.655</v>
      </c>
      <c r="E56" s="1">
        <f>'DATOS MENSUALES'!F465</f>
        <v>93.91199999999999</v>
      </c>
      <c r="F56" s="1">
        <f>'DATOS MENSUALES'!F466</f>
        <v>108.295254</v>
      </c>
      <c r="G56" s="1">
        <f>'DATOS MENSUALES'!F467</f>
        <v>83.458</v>
      </c>
      <c r="H56" s="1">
        <f>'DATOS MENSUALES'!F468</f>
        <v>87.97199999999998</v>
      </c>
      <c r="I56" s="1">
        <f>'DATOS MENSUALES'!F469</f>
        <v>53.416999999999994</v>
      </c>
      <c r="J56" s="1">
        <f>'DATOS MENSUALES'!F470</f>
        <v>26.13</v>
      </c>
      <c r="K56" s="1">
        <f>'DATOS MENSUALES'!F471</f>
        <v>16.949105000000003</v>
      </c>
      <c r="L56" s="1">
        <f>'DATOS MENSUALES'!F472</f>
        <v>12.047999999999998</v>
      </c>
      <c r="M56" s="1">
        <f>'DATOS MENSUALES'!F473</f>
        <v>13.322</v>
      </c>
      <c r="N56" s="1">
        <f t="shared" si="12"/>
        <v>672.153594</v>
      </c>
      <c r="O56" s="10"/>
      <c r="P56" s="60">
        <f t="shared" si="13"/>
        <v>-3675.5646503465555</v>
      </c>
      <c r="Q56" s="60">
        <f t="shared" si="14"/>
        <v>-1075.0761459392886</v>
      </c>
      <c r="R56" s="60">
        <f t="shared" si="15"/>
        <v>600755.7281324521</v>
      </c>
      <c r="S56" s="60">
        <f t="shared" si="16"/>
        <v>96070.22074000088</v>
      </c>
      <c r="T56" s="60">
        <f t="shared" si="17"/>
        <v>262568.00558473833</v>
      </c>
      <c r="U56" s="60">
        <f t="shared" si="18"/>
        <v>12811.94892975663</v>
      </c>
      <c r="V56" s="60">
        <f t="shared" si="19"/>
        <v>31679.648265123258</v>
      </c>
      <c r="W56" s="60">
        <f t="shared" si="20"/>
        <v>210.87366758987457</v>
      </c>
      <c r="X56" s="60">
        <f t="shared" si="21"/>
        <v>6.036196812174027</v>
      </c>
      <c r="Y56" s="60">
        <f t="shared" si="22"/>
        <v>8.751165281334822</v>
      </c>
      <c r="Z56" s="60">
        <f t="shared" si="23"/>
        <v>4.590252201357264E-08</v>
      </c>
      <c r="AA56" s="60">
        <f t="shared" si="24"/>
        <v>-0.008337144603735398</v>
      </c>
      <c r="AB56" s="60">
        <f t="shared" si="25"/>
        <v>12683825.554993449</v>
      </c>
    </row>
    <row r="57" spans="1:28" ht="12.75">
      <c r="A57" s="12" t="s">
        <v>65</v>
      </c>
      <c r="B57" s="1">
        <f>'DATOS MENSUALES'!F474</f>
        <v>50.29770299999999</v>
      </c>
      <c r="C57" s="1">
        <f>'DATOS MENSUALES'!F475</f>
        <v>54.468999999999994</v>
      </c>
      <c r="D57" s="1">
        <f>'DATOS MENSUALES'!F476</f>
        <v>35.274</v>
      </c>
      <c r="E57" s="1">
        <f>'DATOS MENSUALES'!F477</f>
        <v>53.181</v>
      </c>
      <c r="F57" s="1">
        <f>'DATOS MENSUALES'!F478</f>
        <v>46.102000000000004</v>
      </c>
      <c r="G57" s="1">
        <f>'DATOS MENSUALES'!F479</f>
        <v>45.951414</v>
      </c>
      <c r="H57" s="1">
        <f>'DATOS MENSUALES'!F480</f>
        <v>55.922</v>
      </c>
      <c r="I57" s="1">
        <f>'DATOS MENSUALES'!F481</f>
        <v>37.58</v>
      </c>
      <c r="J57" s="1">
        <f>'DATOS MENSUALES'!F482</f>
        <v>22.078</v>
      </c>
      <c r="K57" s="1">
        <f>'DATOS MENSUALES'!F483</f>
        <v>16.910999999999998</v>
      </c>
      <c r="L57" s="1">
        <f>'DATOS MENSUALES'!F484</f>
        <v>7.041</v>
      </c>
      <c r="M57" s="1">
        <f>'DATOS MENSUALES'!F485</f>
        <v>8.826999999999998</v>
      </c>
      <c r="N57" s="1">
        <f t="shared" si="12"/>
        <v>433.634117</v>
      </c>
      <c r="O57" s="10"/>
      <c r="P57" s="60">
        <f t="shared" si="13"/>
        <v>13155.993829307092</v>
      </c>
      <c r="Q57" s="60">
        <f t="shared" si="14"/>
        <v>1515.9309348859447</v>
      </c>
      <c r="R57" s="60">
        <f t="shared" si="15"/>
        <v>-2198.1850182218923</v>
      </c>
      <c r="S57" s="60">
        <f t="shared" si="16"/>
        <v>130.22602762236482</v>
      </c>
      <c r="T57" s="60">
        <f t="shared" si="17"/>
        <v>6.242036498756058</v>
      </c>
      <c r="U57" s="60">
        <f t="shared" si="18"/>
        <v>-2807.498040243466</v>
      </c>
      <c r="V57" s="60">
        <f t="shared" si="19"/>
        <v>-0.06805600271070088</v>
      </c>
      <c r="W57" s="60">
        <f t="shared" si="20"/>
        <v>-965.8502550904847</v>
      </c>
      <c r="X57" s="60">
        <f t="shared" si="21"/>
        <v>-11.107966272435483</v>
      </c>
      <c r="Y57" s="60">
        <f t="shared" si="22"/>
        <v>8.274633505161827</v>
      </c>
      <c r="Z57" s="60">
        <f t="shared" si="23"/>
        <v>-125.25663679677002</v>
      </c>
      <c r="AA57" s="60">
        <f t="shared" si="24"/>
        <v>-103.67535220766611</v>
      </c>
      <c r="AB57" s="60">
        <f t="shared" si="25"/>
        <v>-149.54458383403156</v>
      </c>
    </row>
    <row r="58" spans="1:28" ht="12.75">
      <c r="A58" s="12" t="s">
        <v>66</v>
      </c>
      <c r="B58" s="1">
        <f>'DATOS MENSUALES'!F486</f>
        <v>23.699</v>
      </c>
      <c r="C58" s="1">
        <f>'DATOS MENSUALES'!F487</f>
        <v>23.11</v>
      </c>
      <c r="D58" s="1">
        <f>'DATOS MENSUALES'!F488</f>
        <v>40.81447099999999</v>
      </c>
      <c r="E58" s="1">
        <f>'DATOS MENSUALES'!F489</f>
        <v>35.455999999999996</v>
      </c>
      <c r="F58" s="1">
        <f>'DATOS MENSUALES'!F490</f>
        <v>21.433</v>
      </c>
      <c r="G58" s="1">
        <f>'DATOS MENSUALES'!F491</f>
        <v>48.531000000000006</v>
      </c>
      <c r="H58" s="1">
        <f>'DATOS MENSUALES'!F492</f>
        <v>45.461</v>
      </c>
      <c r="I58" s="1">
        <f>'DATOS MENSUALES'!F493</f>
        <v>46.392585000000004</v>
      </c>
      <c r="J58" s="1">
        <f>'DATOS MENSUALES'!F494</f>
        <v>21.539</v>
      </c>
      <c r="K58" s="1">
        <f>'DATOS MENSUALES'!F495</f>
        <v>18.469</v>
      </c>
      <c r="L58" s="1">
        <f>'DATOS MENSUALES'!F496</f>
        <v>14.705</v>
      </c>
      <c r="M58" s="1">
        <f>'DATOS MENSUALES'!F497</f>
        <v>11.578862999999998</v>
      </c>
      <c r="N58" s="1">
        <f t="shared" si="12"/>
        <v>351.18891899999994</v>
      </c>
      <c r="O58" s="10"/>
      <c r="P58" s="60">
        <f t="shared" si="13"/>
        <v>-26.77598649391957</v>
      </c>
      <c r="Q58" s="60">
        <f t="shared" si="14"/>
        <v>-7846.758925679169</v>
      </c>
      <c r="R58" s="60">
        <f t="shared" si="15"/>
        <v>-415.4725338732877</v>
      </c>
      <c r="S58" s="60">
        <f t="shared" si="16"/>
        <v>-2027.2955433571917</v>
      </c>
      <c r="T58" s="60">
        <f t="shared" si="17"/>
        <v>-11895.707831645292</v>
      </c>
      <c r="U58" s="60">
        <f t="shared" si="18"/>
        <v>-1531.8441964065714</v>
      </c>
      <c r="V58" s="60">
        <f t="shared" si="19"/>
        <v>-1284.1094256816027</v>
      </c>
      <c r="W58" s="60">
        <f t="shared" si="20"/>
        <v>-1.232827264088824</v>
      </c>
      <c r="X58" s="60">
        <f t="shared" si="21"/>
        <v>-21.25928808758412</v>
      </c>
      <c r="Y58" s="60">
        <f t="shared" si="22"/>
        <v>45.906905458380415</v>
      </c>
      <c r="Z58" s="60">
        <f t="shared" si="23"/>
        <v>18.833421168456407</v>
      </c>
      <c r="AA58" s="60">
        <f t="shared" si="24"/>
        <v>-7.368293052363541</v>
      </c>
      <c r="AB58" s="60">
        <f t="shared" si="25"/>
        <v>-675752.2858009659</v>
      </c>
    </row>
    <row r="59" spans="1:28" ht="12.75">
      <c r="A59" s="12" t="s">
        <v>67</v>
      </c>
      <c r="B59" s="1">
        <f>'DATOS MENSUALES'!F498</f>
        <v>37.95799999999999</v>
      </c>
      <c r="C59" s="1">
        <f>'DATOS MENSUALES'!F499</f>
        <v>10.052000000000001</v>
      </c>
      <c r="D59" s="1">
        <f>'DATOS MENSUALES'!F500</f>
        <v>48.235</v>
      </c>
      <c r="E59" s="1">
        <f>'DATOS MENSUALES'!F501</f>
        <v>54.09799999999999</v>
      </c>
      <c r="F59" s="1">
        <f>'DATOS MENSUALES'!F502</f>
        <v>36.292</v>
      </c>
      <c r="G59" s="1">
        <f>'DATOS MENSUALES'!F503</f>
        <v>40.894</v>
      </c>
      <c r="H59" s="1">
        <f>'DATOS MENSUALES'!F504</f>
        <v>23.372000000000003</v>
      </c>
      <c r="I59" s="1">
        <f>'DATOS MENSUALES'!F505</f>
        <v>17.724148</v>
      </c>
      <c r="J59" s="1">
        <f>'DATOS MENSUALES'!F506</f>
        <v>17.375</v>
      </c>
      <c r="K59" s="1">
        <f>'DATOS MENSUALES'!F507</f>
        <v>15.127</v>
      </c>
      <c r="L59" s="1">
        <f>'DATOS MENSUALES'!F508</f>
        <v>15.123000000000001</v>
      </c>
      <c r="M59" s="1">
        <f>'DATOS MENSUALES'!F509</f>
        <v>17.779</v>
      </c>
      <c r="N59" s="1">
        <f t="shared" si="12"/>
        <v>334.029148</v>
      </c>
      <c r="O59" s="10"/>
      <c r="P59" s="60">
        <f t="shared" si="13"/>
        <v>1430.414384396009</v>
      </c>
      <c r="Q59" s="60">
        <f t="shared" si="14"/>
        <v>-35707.086680856744</v>
      </c>
      <c r="R59" s="60">
        <f t="shared" si="15"/>
        <v>-7.063395456874393E-05</v>
      </c>
      <c r="S59" s="60">
        <f t="shared" si="16"/>
        <v>214.46263603070614</v>
      </c>
      <c r="T59" s="60">
        <f t="shared" si="17"/>
        <v>-506.0266311070324</v>
      </c>
      <c r="U59" s="60">
        <f t="shared" si="18"/>
        <v>-7038.7901020557665</v>
      </c>
      <c r="V59" s="60">
        <f t="shared" si="19"/>
        <v>-35800.864954554265</v>
      </c>
      <c r="W59" s="60">
        <f t="shared" si="20"/>
        <v>-26305.92007041159</v>
      </c>
      <c r="X59" s="60">
        <f t="shared" si="21"/>
        <v>-333.42274316174036</v>
      </c>
      <c r="Y59" s="60">
        <f t="shared" si="22"/>
        <v>0.01358846267137947</v>
      </c>
      <c r="Z59" s="60">
        <f t="shared" si="23"/>
        <v>29.177733211959666</v>
      </c>
      <c r="AA59" s="60">
        <f t="shared" si="24"/>
        <v>76.99501368507099</v>
      </c>
      <c r="AB59" s="60">
        <f t="shared" si="25"/>
        <v>-1154745.8681384202</v>
      </c>
    </row>
    <row r="60" spans="1:28" ht="12.75">
      <c r="A60" s="12" t="s">
        <v>68</v>
      </c>
      <c r="B60" s="1">
        <f>'DATOS MENSUALES'!F510</f>
        <v>20.624</v>
      </c>
      <c r="C60" s="1">
        <f>'DATOS MENSUALES'!F511</f>
        <v>58.02899999999999</v>
      </c>
      <c r="D60" s="1">
        <f>'DATOS MENSUALES'!F512</f>
        <v>63.35900000000001</v>
      </c>
      <c r="E60" s="1">
        <f>'DATOS MENSUALES'!F513</f>
        <v>17.521</v>
      </c>
      <c r="F60" s="1">
        <f>'DATOS MENSUALES'!F514</f>
        <v>44.191902</v>
      </c>
      <c r="G60" s="1">
        <f>'DATOS MENSUALES'!F515</f>
        <v>46.170418</v>
      </c>
      <c r="H60" s="1">
        <f>'DATOS MENSUALES'!F516</f>
        <v>109.21399999999998</v>
      </c>
      <c r="I60" s="1">
        <f>'DATOS MENSUALES'!F517</f>
        <v>86.111155</v>
      </c>
      <c r="J60" s="1">
        <f>'DATOS MENSUALES'!F518</f>
        <v>28.892</v>
      </c>
      <c r="K60" s="1">
        <f>'DATOS MENSUALES'!F519</f>
        <v>20.44</v>
      </c>
      <c r="L60" s="1">
        <f>'DATOS MENSUALES'!F520</f>
        <v>20.235</v>
      </c>
      <c r="M60" s="1">
        <f>'DATOS MENSUALES'!F521</f>
        <v>12.421000000000001</v>
      </c>
      <c r="N60" s="1">
        <f t="shared" si="12"/>
        <v>527.208475</v>
      </c>
      <c r="O60" s="10"/>
      <c r="P60" s="60">
        <f t="shared" si="13"/>
        <v>-223.2817852066772</v>
      </c>
      <c r="Q60" s="60">
        <f t="shared" si="14"/>
        <v>3407.181161663029</v>
      </c>
      <c r="R60" s="60">
        <f t="shared" si="15"/>
        <v>3431.1056549532123</v>
      </c>
      <c r="S60" s="60">
        <f t="shared" si="16"/>
        <v>-28628.09623920099</v>
      </c>
      <c r="T60" s="60">
        <f t="shared" si="17"/>
        <v>-0.00032658348730023155</v>
      </c>
      <c r="U60" s="60">
        <f t="shared" si="18"/>
        <v>-2678.7640062940095</v>
      </c>
      <c r="V60" s="60">
        <f t="shared" si="19"/>
        <v>147899.27743379463</v>
      </c>
      <c r="W60" s="60">
        <f t="shared" si="20"/>
        <v>57719.69752830378</v>
      </c>
      <c r="X60" s="60">
        <f t="shared" si="21"/>
        <v>96.24616618062612</v>
      </c>
      <c r="Y60" s="60">
        <f t="shared" si="22"/>
        <v>171.10446221243132</v>
      </c>
      <c r="Z60" s="60">
        <f t="shared" si="23"/>
        <v>549.4700833572945</v>
      </c>
      <c r="AA60" s="60">
        <f t="shared" si="24"/>
        <v>-1.34473560032509</v>
      </c>
      <c r="AB60" s="60">
        <f t="shared" si="25"/>
        <v>687680.877868693</v>
      </c>
    </row>
    <row r="61" spans="1:28" ht="12.75">
      <c r="A61" s="12" t="s">
        <v>69</v>
      </c>
      <c r="B61" s="1">
        <f>'DATOS MENSUALES'!F522</f>
        <v>11.335</v>
      </c>
      <c r="C61" s="1">
        <f>'DATOS MENSUALES'!F523</f>
        <v>20.987030999999998</v>
      </c>
      <c r="D61" s="1">
        <f>'DATOS MENSUALES'!F524</f>
        <v>38.094</v>
      </c>
      <c r="E61" s="1">
        <f>'DATOS MENSUALES'!F525</f>
        <v>48.459031</v>
      </c>
      <c r="F61" s="1">
        <f>'DATOS MENSUALES'!F526</f>
        <v>56.542</v>
      </c>
      <c r="G61" s="1">
        <f>'DATOS MENSUALES'!F527</f>
        <v>49.605</v>
      </c>
      <c r="H61" s="1">
        <f>'DATOS MENSUALES'!F528</f>
        <v>81.203</v>
      </c>
      <c r="I61" s="1">
        <f>'DATOS MENSUALES'!F529</f>
        <v>54.349087000000004</v>
      </c>
      <c r="J61" s="1">
        <f>'DATOS MENSUALES'!F530</f>
        <v>39.707</v>
      </c>
      <c r="K61" s="1">
        <f>'DATOS MENSUALES'!F531</f>
        <v>16.352752</v>
      </c>
      <c r="L61" s="1">
        <f>'DATOS MENSUALES'!F532</f>
        <v>15.883</v>
      </c>
      <c r="M61" s="1">
        <f>'DATOS MENSUALES'!F533</f>
        <v>12.395</v>
      </c>
      <c r="N61" s="1">
        <f t="shared" si="12"/>
        <v>444.91190099999994</v>
      </c>
      <c r="O61" s="10"/>
      <c r="P61" s="60">
        <f t="shared" si="13"/>
        <v>-3620.821975447187</v>
      </c>
      <c r="Q61" s="60">
        <f t="shared" si="14"/>
        <v>-10639.934637235914</v>
      </c>
      <c r="R61" s="60">
        <f t="shared" si="15"/>
        <v>-1055.7045325763943</v>
      </c>
      <c r="S61" s="60">
        <f t="shared" si="16"/>
        <v>0.041696097377088855</v>
      </c>
      <c r="T61" s="60">
        <f t="shared" si="17"/>
        <v>1852.3622455701714</v>
      </c>
      <c r="U61" s="60">
        <f t="shared" si="18"/>
        <v>-1142.3398286023414</v>
      </c>
      <c r="V61" s="60">
        <f t="shared" si="19"/>
        <v>15387.567536569617</v>
      </c>
      <c r="W61" s="60">
        <f t="shared" si="20"/>
        <v>326.263197019952</v>
      </c>
      <c r="X61" s="60">
        <f t="shared" si="21"/>
        <v>3650.67576493727</v>
      </c>
      <c r="Y61" s="60">
        <f t="shared" si="22"/>
        <v>3.1402365487165684</v>
      </c>
      <c r="Z61" s="60">
        <f t="shared" si="23"/>
        <v>56.560333741870906</v>
      </c>
      <c r="AA61" s="60">
        <f t="shared" si="24"/>
        <v>-1.442019831428213</v>
      </c>
      <c r="AB61" s="60">
        <f t="shared" si="25"/>
        <v>212.762684824399</v>
      </c>
    </row>
    <row r="62" spans="1:28" ht="12.75">
      <c r="A62" s="12" t="s">
        <v>70</v>
      </c>
      <c r="B62" s="1">
        <f>'DATOS MENSUALES'!F534</f>
        <v>45.658</v>
      </c>
      <c r="C62" s="1">
        <f>'DATOS MENSUALES'!F535</f>
        <v>106.91600000000001</v>
      </c>
      <c r="D62" s="1">
        <f>'DATOS MENSUALES'!F536</f>
        <v>42.181</v>
      </c>
      <c r="E62" s="1">
        <f>'DATOS MENSUALES'!F537</f>
        <v>31.379</v>
      </c>
      <c r="F62" s="1">
        <f>'DATOS MENSUALES'!F538</f>
        <v>93.985</v>
      </c>
      <c r="G62" s="1">
        <f>'DATOS MENSUALES'!F539</f>
        <v>43.81100000000001</v>
      </c>
      <c r="H62" s="1">
        <f>'DATOS MENSUALES'!F540</f>
        <v>86.976</v>
      </c>
      <c r="I62" s="1">
        <f>'DATOS MENSUALES'!F541</f>
        <v>47.60900000000001</v>
      </c>
      <c r="J62" s="1">
        <f>'DATOS MENSUALES'!F542</f>
        <v>28.638000000000005</v>
      </c>
      <c r="K62" s="1">
        <f>'DATOS MENSUALES'!F543</f>
        <v>18.189000000000004</v>
      </c>
      <c r="L62" s="1">
        <f>'DATOS MENSUALES'!F544</f>
        <v>17.856</v>
      </c>
      <c r="M62" s="1">
        <f>'DATOS MENSUALES'!F545</f>
        <v>14.83</v>
      </c>
      <c r="N62" s="1">
        <f t="shared" si="12"/>
        <v>578.028</v>
      </c>
      <c r="O62" s="10"/>
      <c r="P62" s="60">
        <f t="shared" si="13"/>
        <v>6823.66823656821</v>
      </c>
      <c r="Q62" s="60">
        <f t="shared" si="14"/>
        <v>261340.26676183465</v>
      </c>
      <c r="R62" s="60">
        <f t="shared" si="15"/>
        <v>-226.4608552944715</v>
      </c>
      <c r="S62" s="60">
        <f t="shared" si="16"/>
        <v>-4685.353459415651</v>
      </c>
      <c r="T62" s="60">
        <f t="shared" si="17"/>
        <v>122943.13420630115</v>
      </c>
      <c r="U62" s="60">
        <f t="shared" si="18"/>
        <v>-4289.099944666454</v>
      </c>
      <c r="V62" s="60">
        <f t="shared" si="19"/>
        <v>28781.24608272202</v>
      </c>
      <c r="W62" s="60">
        <f t="shared" si="20"/>
        <v>0.0029955383877319016</v>
      </c>
      <c r="X62" s="60">
        <f t="shared" si="21"/>
        <v>81.11342585901741</v>
      </c>
      <c r="Y62" s="60">
        <f t="shared" si="22"/>
        <v>35.95755730860484</v>
      </c>
      <c r="Z62" s="60">
        <f t="shared" si="23"/>
        <v>196.2830406270962</v>
      </c>
      <c r="AA62" s="60">
        <f t="shared" si="24"/>
        <v>2.223617963368321</v>
      </c>
      <c r="AB62" s="60">
        <f t="shared" si="25"/>
        <v>2690605.3270370704</v>
      </c>
    </row>
    <row r="63" spans="1:28" ht="12.75">
      <c r="A63" s="12" t="s">
        <v>71</v>
      </c>
      <c r="B63" s="1">
        <f>'DATOS MENSUALES'!F546</f>
        <v>9.709</v>
      </c>
      <c r="C63" s="1">
        <f>'DATOS MENSUALES'!F547</f>
        <v>15.799</v>
      </c>
      <c r="D63" s="1">
        <f>'DATOS MENSUALES'!F548</f>
        <v>40.231</v>
      </c>
      <c r="E63" s="1">
        <f>'DATOS MENSUALES'!F549</f>
        <v>40.351</v>
      </c>
      <c r="F63" s="1">
        <f>'DATOS MENSUALES'!F550</f>
        <v>40.742</v>
      </c>
      <c r="G63" s="1">
        <f>'DATOS MENSUALES'!F551</f>
        <v>69.71383000000002</v>
      </c>
      <c r="H63" s="1">
        <f>'DATOS MENSUALES'!F552</f>
        <v>45.626</v>
      </c>
      <c r="I63" s="1">
        <f>'DATOS MENSUALES'!F553</f>
        <v>61.228</v>
      </c>
      <c r="J63" s="1">
        <f>'DATOS MENSUALES'!F554</f>
        <v>23.971000000000004</v>
      </c>
      <c r="K63" s="1">
        <f>'DATOS MENSUALES'!F555</f>
        <v>16.615378999999997</v>
      </c>
      <c r="L63" s="1">
        <f>'DATOS MENSUALES'!F556</f>
        <v>14.517776000000003</v>
      </c>
      <c r="M63" s="1">
        <f>'DATOS MENSUALES'!F557</f>
        <v>33.003</v>
      </c>
      <c r="N63" s="1">
        <f t="shared" si="12"/>
        <v>411.50698500000004</v>
      </c>
      <c r="O63" s="10"/>
      <c r="P63" s="60">
        <f t="shared" si="13"/>
        <v>-4897.133801674465</v>
      </c>
      <c r="Q63" s="60">
        <f t="shared" si="14"/>
        <v>-20084.775833725547</v>
      </c>
      <c r="R63" s="60">
        <f t="shared" si="15"/>
        <v>-520.7541072382041</v>
      </c>
      <c r="S63" s="60">
        <f t="shared" si="16"/>
        <v>-467.5178180855033</v>
      </c>
      <c r="T63" s="60">
        <f t="shared" si="17"/>
        <v>-43.5683891487497</v>
      </c>
      <c r="U63" s="60">
        <f t="shared" si="18"/>
        <v>900.0992041340394</v>
      </c>
      <c r="V63" s="60">
        <f t="shared" si="19"/>
        <v>-1226.5127907536692</v>
      </c>
      <c r="W63" s="60">
        <f t="shared" si="20"/>
        <v>2607.0769718566917</v>
      </c>
      <c r="X63" s="60">
        <f t="shared" si="21"/>
        <v>-0.038694253616066876</v>
      </c>
      <c r="Y63" s="60">
        <f t="shared" si="22"/>
        <v>5.150900248593706</v>
      </c>
      <c r="Z63" s="60">
        <f t="shared" si="23"/>
        <v>15.13073981017595</v>
      </c>
      <c r="AA63" s="60">
        <f t="shared" si="24"/>
        <v>7390.067483543895</v>
      </c>
      <c r="AB63" s="60">
        <f t="shared" si="25"/>
        <v>-20649.84971773056</v>
      </c>
    </row>
    <row r="64" spans="1:28" ht="12.75">
      <c r="A64" s="12" t="s">
        <v>72</v>
      </c>
      <c r="B64" s="1">
        <f>'DATOS MENSUALES'!F558</f>
        <v>16.27</v>
      </c>
      <c r="C64" s="1">
        <f>'DATOS MENSUALES'!F559</f>
        <v>22.954</v>
      </c>
      <c r="D64" s="1">
        <f>'DATOS MENSUALES'!F560</f>
        <v>26.799000000000003</v>
      </c>
      <c r="E64" s="1">
        <f>'DATOS MENSUALES'!F561</f>
        <v>35.335</v>
      </c>
      <c r="F64" s="1">
        <f>'DATOS MENSUALES'!F562</f>
        <v>51.892</v>
      </c>
      <c r="G64" s="1">
        <f>'DATOS MENSUALES'!F563</f>
        <v>51.19321899999999</v>
      </c>
      <c r="H64" s="1">
        <f>'DATOS MENSUALES'!F564</f>
        <v>60.834</v>
      </c>
      <c r="I64" s="1">
        <f>'DATOS MENSUALES'!F565</f>
        <v>21.550257000000002</v>
      </c>
      <c r="J64" s="1">
        <f>'DATOS MENSUALES'!F566</f>
        <v>16.795</v>
      </c>
      <c r="K64" s="1">
        <f>'DATOS MENSUALES'!F567</f>
        <v>16.797708</v>
      </c>
      <c r="L64" s="1">
        <f>'DATOS MENSUALES'!F568</f>
        <v>11.845</v>
      </c>
      <c r="M64" s="1">
        <f>'DATOS MENSUALES'!F569</f>
        <v>15.897791</v>
      </c>
      <c r="N64" s="1">
        <f t="shared" si="12"/>
        <v>348.162975</v>
      </c>
      <c r="O64" s="10"/>
      <c r="P64" s="60">
        <f t="shared" si="13"/>
        <v>-1131.5876476702917</v>
      </c>
      <c r="Q64" s="60">
        <f t="shared" si="14"/>
        <v>-8033.015240350481</v>
      </c>
      <c r="R64" s="60">
        <f t="shared" si="15"/>
        <v>-9906.98005428658</v>
      </c>
      <c r="S64" s="60">
        <f t="shared" si="16"/>
        <v>-2085.998969618456</v>
      </c>
      <c r="T64" s="60">
        <f t="shared" si="17"/>
        <v>444.41033934978174</v>
      </c>
      <c r="U64" s="60">
        <f t="shared" si="18"/>
        <v>-696.7700649520692</v>
      </c>
      <c r="V64" s="60">
        <f t="shared" si="19"/>
        <v>91.35132715221178</v>
      </c>
      <c r="W64" s="60">
        <f t="shared" si="20"/>
        <v>-17403.356041936793</v>
      </c>
      <c r="X64" s="60">
        <f t="shared" si="21"/>
        <v>-424.2813154815108</v>
      </c>
      <c r="Y64" s="60">
        <f t="shared" si="22"/>
        <v>6.960618773200059</v>
      </c>
      <c r="Z64" s="60">
        <f t="shared" si="23"/>
        <v>-0.00793054018489145</v>
      </c>
      <c r="AA64" s="60">
        <f t="shared" si="24"/>
        <v>13.363007499517051</v>
      </c>
      <c r="AB64" s="60">
        <f t="shared" si="25"/>
        <v>-748095.3091146984</v>
      </c>
    </row>
    <row r="65" spans="1:28" ht="12.75">
      <c r="A65" s="12" t="s">
        <v>73</v>
      </c>
      <c r="B65" s="1">
        <f>'DATOS MENSUALES'!F570</f>
        <v>81.44800000000001</v>
      </c>
      <c r="C65" s="1">
        <f>'DATOS MENSUALES'!F571</f>
        <v>34.940027</v>
      </c>
      <c r="D65" s="1">
        <f>'DATOS MENSUALES'!F572</f>
        <v>81.020368</v>
      </c>
      <c r="E65" s="1">
        <f>'DATOS MENSUALES'!F573</f>
        <v>81.12799999999999</v>
      </c>
      <c r="F65" s="1">
        <f>'DATOS MENSUALES'!F574</f>
        <v>48.513645999999994</v>
      </c>
      <c r="G65" s="1">
        <f>'DATOS MENSUALES'!F575</f>
        <v>35.430679999999995</v>
      </c>
      <c r="H65" s="1">
        <f>'DATOS MENSUALES'!F576</f>
        <v>83.19899999999998</v>
      </c>
      <c r="I65" s="1">
        <f>'DATOS MENSUALES'!F577</f>
        <v>53.471000000000004</v>
      </c>
      <c r="J65" s="1">
        <f>'DATOS MENSUALES'!F578</f>
        <v>33.054</v>
      </c>
      <c r="K65" s="1">
        <f>'DATOS MENSUALES'!F579</f>
        <v>20.987000000000002</v>
      </c>
      <c r="L65" s="1">
        <f>'DATOS MENSUALES'!F580</f>
        <v>12.095262000000002</v>
      </c>
      <c r="M65" s="1">
        <f>'DATOS MENSUALES'!F581</f>
        <v>10.247</v>
      </c>
      <c r="N65" s="1">
        <f t="shared" si="12"/>
        <v>575.5339829999999</v>
      </c>
      <c r="O65" s="10"/>
      <c r="P65" s="60">
        <f t="shared" si="13"/>
        <v>164182.38078590872</v>
      </c>
      <c r="Q65" s="60">
        <f t="shared" si="14"/>
        <v>-519.9993059286847</v>
      </c>
      <c r="R65" s="60">
        <f t="shared" si="15"/>
        <v>35107.21933979076</v>
      </c>
      <c r="S65" s="60">
        <f t="shared" si="16"/>
        <v>35988.41847261988</v>
      </c>
      <c r="T65" s="60">
        <f t="shared" si="17"/>
        <v>76.92174062721308</v>
      </c>
      <c r="U65" s="60">
        <f t="shared" si="18"/>
        <v>-14937.647951927876</v>
      </c>
      <c r="V65" s="60">
        <f t="shared" si="19"/>
        <v>19397.289715804833</v>
      </c>
      <c r="W65" s="60">
        <f t="shared" si="20"/>
        <v>216.66525161451762</v>
      </c>
      <c r="X65" s="60">
        <f t="shared" si="21"/>
        <v>668.7207259055936</v>
      </c>
      <c r="Y65" s="60">
        <f t="shared" si="22"/>
        <v>226.8280031896816</v>
      </c>
      <c r="Z65" s="60">
        <f t="shared" si="23"/>
        <v>0.00013142593644742124</v>
      </c>
      <c r="AA65" s="60">
        <f t="shared" si="24"/>
        <v>-35.21565848087729</v>
      </c>
      <c r="AB65" s="60">
        <f t="shared" si="25"/>
        <v>2548445.6215334246</v>
      </c>
    </row>
    <row r="66" spans="1:28" ht="12.75">
      <c r="A66" s="12" t="s">
        <v>74</v>
      </c>
      <c r="B66" s="1">
        <f>'DATOS MENSUALES'!F582</f>
        <v>16.906739</v>
      </c>
      <c r="C66" s="1">
        <f>'DATOS MENSUALES'!F583</f>
        <v>12.234</v>
      </c>
      <c r="D66" s="1">
        <f>'DATOS MENSUALES'!F584</f>
        <v>11.814102</v>
      </c>
      <c r="E66" s="1">
        <f>'DATOS MENSUALES'!F585</f>
        <v>11.055</v>
      </c>
      <c r="F66" s="1">
        <f>'DATOS MENSUALES'!F586</f>
        <v>11.806608</v>
      </c>
      <c r="G66" s="1">
        <f>'DATOS MENSUALES'!F587</f>
        <v>28.802144000000002</v>
      </c>
      <c r="H66" s="1">
        <f>'DATOS MENSUALES'!F588</f>
        <v>59.92</v>
      </c>
      <c r="I66" s="1">
        <f>'DATOS MENSUALES'!F589</f>
        <v>24.165999999999997</v>
      </c>
      <c r="J66" s="1">
        <f>'DATOS MENSUALES'!F590</f>
        <v>11.462000000000002</v>
      </c>
      <c r="K66" s="1">
        <f>'DATOS MENSUALES'!F591</f>
        <v>8.263</v>
      </c>
      <c r="L66" s="1">
        <f>'DATOS MENSUALES'!F592</f>
        <v>7.08</v>
      </c>
      <c r="M66" s="1">
        <f>'DATOS MENSUALES'!F593</f>
        <v>7.462000000000001</v>
      </c>
      <c r="N66" s="1">
        <f t="shared" si="12"/>
        <v>210.97159299999998</v>
      </c>
      <c r="O66" s="10"/>
      <c r="P66" s="60">
        <f t="shared" si="13"/>
        <v>-936.5727022996554</v>
      </c>
      <c r="Q66" s="60">
        <f t="shared" si="14"/>
        <v>-29068.884655305585</v>
      </c>
      <c r="R66" s="60">
        <f t="shared" si="15"/>
        <v>-48476.34342774588</v>
      </c>
      <c r="S66" s="60">
        <f t="shared" si="16"/>
        <v>-50888.56702306448</v>
      </c>
      <c r="T66" s="60">
        <f t="shared" si="17"/>
        <v>-34183.070881774634</v>
      </c>
      <c r="U66" s="60">
        <f t="shared" si="18"/>
        <v>-30536.44165164243</v>
      </c>
      <c r="V66" s="60">
        <f t="shared" si="19"/>
        <v>46.25754931462202</v>
      </c>
      <c r="W66" s="60">
        <f t="shared" si="20"/>
        <v>-12647.458545531648</v>
      </c>
      <c r="X66" s="60">
        <f t="shared" si="21"/>
        <v>-2120.45355069786</v>
      </c>
      <c r="Y66" s="60">
        <f t="shared" si="22"/>
        <v>-290.82422766427607</v>
      </c>
      <c r="Z66" s="60">
        <f t="shared" si="23"/>
        <v>-122.35040591554011</v>
      </c>
      <c r="AA66" s="60">
        <f t="shared" si="24"/>
        <v>-222.85043556057138</v>
      </c>
      <c r="AB66" s="60">
        <f t="shared" si="25"/>
        <v>-11847741.744682606</v>
      </c>
    </row>
    <row r="67" spans="1:28" ht="12.75">
      <c r="A67" s="12" t="s">
        <v>75</v>
      </c>
      <c r="B67" s="1">
        <f>'DATOS MENSUALES'!F594</f>
        <v>7.95</v>
      </c>
      <c r="C67" s="1">
        <f>'DATOS MENSUALES'!F595</f>
        <v>68.865</v>
      </c>
      <c r="D67" s="1">
        <f>'DATOS MENSUALES'!F596</f>
        <v>134.307</v>
      </c>
      <c r="E67" s="1">
        <f>'DATOS MENSUALES'!F597</f>
        <v>33.061</v>
      </c>
      <c r="F67" s="1">
        <f>'DATOS MENSUALES'!F598</f>
        <v>30.458</v>
      </c>
      <c r="G67" s="1">
        <f>'DATOS MENSUALES'!F599</f>
        <v>17.467</v>
      </c>
      <c r="H67" s="1">
        <f>'DATOS MENSUALES'!F600</f>
        <v>40.660246</v>
      </c>
      <c r="I67" s="1">
        <f>'DATOS MENSUALES'!F601</f>
        <v>28.987866</v>
      </c>
      <c r="J67" s="1">
        <f>'DATOS MENSUALES'!F602</f>
        <v>14.094000000000001</v>
      </c>
      <c r="K67" s="1">
        <f>'DATOS MENSUALES'!F603</f>
        <v>9.935</v>
      </c>
      <c r="L67" s="1">
        <f>'DATOS MENSUALES'!F604</f>
        <v>8.612</v>
      </c>
      <c r="M67" s="1">
        <f>'DATOS MENSUALES'!F605</f>
        <v>8.40539</v>
      </c>
      <c r="N67" s="1">
        <f t="shared" si="12"/>
        <v>402.802502</v>
      </c>
      <c r="O67" s="10"/>
      <c r="P67" s="60">
        <f t="shared" si="13"/>
        <v>-6581.972232342762</v>
      </c>
      <c r="Q67" s="60">
        <f t="shared" si="14"/>
        <v>17340.845422859653</v>
      </c>
      <c r="R67" s="60">
        <f t="shared" si="15"/>
        <v>636736.5956044294</v>
      </c>
      <c r="S67" s="60">
        <f t="shared" si="16"/>
        <v>-3409.7248279704622</v>
      </c>
      <c r="T67" s="60">
        <f t="shared" si="17"/>
        <v>-2629.6531161323705</v>
      </c>
      <c r="U67" s="60">
        <f t="shared" si="18"/>
        <v>-77262.951973273</v>
      </c>
      <c r="V67" s="60">
        <f t="shared" si="19"/>
        <v>-3847.774489740406</v>
      </c>
      <c r="W67" s="60">
        <f t="shared" si="20"/>
        <v>-6308.01920307227</v>
      </c>
      <c r="X67" s="60">
        <f t="shared" si="21"/>
        <v>-1065.9695094693154</v>
      </c>
      <c r="Y67" s="60">
        <f t="shared" si="22"/>
        <v>-121.53532864873596</v>
      </c>
      <c r="Z67" s="60">
        <f t="shared" si="23"/>
        <v>-40.43906224274788</v>
      </c>
      <c r="AA67" s="60">
        <f t="shared" si="24"/>
        <v>-134.1690513617647</v>
      </c>
      <c r="AB67" s="60">
        <f t="shared" si="25"/>
        <v>-47200.57897019844</v>
      </c>
    </row>
    <row r="68" spans="1:28" ht="12.75">
      <c r="A68" s="12" t="s">
        <v>76</v>
      </c>
      <c r="B68" s="1">
        <f>'DATOS MENSUALES'!F606</f>
        <v>36.028999999999996</v>
      </c>
      <c r="C68" s="1">
        <f>'DATOS MENSUALES'!F607</f>
        <v>34.756</v>
      </c>
      <c r="D68" s="1">
        <f>'DATOS MENSUALES'!F608</f>
        <v>24.348000000000006</v>
      </c>
      <c r="E68" s="1">
        <f>'DATOS MENSUALES'!F609</f>
        <v>54.52899999999999</v>
      </c>
      <c r="F68" s="1">
        <f>'DATOS MENSUALES'!F610</f>
        <v>15.683970999999998</v>
      </c>
      <c r="G68" s="1">
        <f>'DATOS MENSUALES'!F611</f>
        <v>100.72712700000001</v>
      </c>
      <c r="H68" s="1">
        <f>'DATOS MENSUALES'!F612</f>
        <v>50.009</v>
      </c>
      <c r="I68" s="1">
        <f>'DATOS MENSUALES'!F613</f>
        <v>51.421</v>
      </c>
      <c r="J68" s="1">
        <f>'DATOS MENSUALES'!F614</f>
        <v>17.908329000000002</v>
      </c>
      <c r="K68" s="1">
        <f>'DATOS MENSUALES'!F615</f>
        <v>5.007999999999999</v>
      </c>
      <c r="L68" s="1">
        <f>'DATOS MENSUALES'!F616</f>
        <v>6.312</v>
      </c>
      <c r="M68" s="1">
        <f>'DATOS MENSUALES'!F617</f>
        <v>11.141</v>
      </c>
      <c r="N68" s="1">
        <f t="shared" si="12"/>
        <v>407.872427</v>
      </c>
      <c r="O68" s="10"/>
      <c r="P68" s="60">
        <f t="shared" si="13"/>
        <v>814.3408760166228</v>
      </c>
      <c r="Q68" s="60">
        <f t="shared" si="14"/>
        <v>-556.522786031495</v>
      </c>
      <c r="R68" s="60">
        <f t="shared" si="15"/>
        <v>-13700.535547949617</v>
      </c>
      <c r="S68" s="60">
        <f t="shared" si="16"/>
        <v>264.2053144946259</v>
      </c>
      <c r="T68" s="60">
        <f t="shared" si="17"/>
        <v>-23336.76216730574</v>
      </c>
      <c r="U68" s="60">
        <f t="shared" si="18"/>
        <v>67262.95195463579</v>
      </c>
      <c r="V68" s="60">
        <f t="shared" si="19"/>
        <v>-252.58908182551772</v>
      </c>
      <c r="W68" s="60">
        <f t="shared" si="20"/>
        <v>61.91835033408875</v>
      </c>
      <c r="X68" s="60">
        <f t="shared" si="21"/>
        <v>-262.25505265268487</v>
      </c>
      <c r="Y68" s="60">
        <f t="shared" si="22"/>
        <v>-964.5388854081189</v>
      </c>
      <c r="Z68" s="60">
        <f t="shared" si="23"/>
        <v>-188.37093375506987</v>
      </c>
      <c r="AA68" s="60">
        <f t="shared" si="24"/>
        <v>-13.545454428195473</v>
      </c>
      <c r="AB68" s="60">
        <f t="shared" si="25"/>
        <v>-29992.108082815525</v>
      </c>
    </row>
    <row r="69" spans="1:28" ht="12.75">
      <c r="A69" s="12" t="s">
        <v>77</v>
      </c>
      <c r="B69" s="1">
        <f>'DATOS MENSUALES'!F618</f>
        <v>14.756979</v>
      </c>
      <c r="C69" s="1">
        <f>'DATOS MENSUALES'!F619</f>
        <v>31.107609</v>
      </c>
      <c r="D69" s="1">
        <f>'DATOS MENSUALES'!F620</f>
        <v>16.239</v>
      </c>
      <c r="E69" s="1">
        <f>'DATOS MENSUALES'!F621</f>
        <v>15.29</v>
      </c>
      <c r="F69" s="1">
        <f>'DATOS MENSUALES'!F622</f>
        <v>10.306231</v>
      </c>
      <c r="G69" s="1">
        <f>'DATOS MENSUALES'!F623</f>
        <v>26.860999999999997</v>
      </c>
      <c r="H69" s="1">
        <f>'DATOS MENSUALES'!F624</f>
        <v>75.886</v>
      </c>
      <c r="I69" s="1">
        <f>'DATOS MENSUALES'!F625</f>
        <v>37.638</v>
      </c>
      <c r="J69" s="1">
        <f>'DATOS MENSUALES'!F626</f>
        <v>32.829714</v>
      </c>
      <c r="K69" s="1">
        <f>'DATOS MENSUALES'!F627</f>
        <v>11.222</v>
      </c>
      <c r="L69" s="1">
        <f>'DATOS MENSUALES'!F628</f>
        <v>9.157</v>
      </c>
      <c r="M69" s="1">
        <f>'DATOS MENSUALES'!F629</f>
        <v>7.9334489999999995</v>
      </c>
      <c r="N69" s="1">
        <f t="shared" si="12"/>
        <v>289.22698199999996</v>
      </c>
      <c r="O69" s="10"/>
      <c r="P69" s="60">
        <f t="shared" si="13"/>
        <v>-1699.5168453786607</v>
      </c>
      <c r="Q69" s="60">
        <f t="shared" si="14"/>
        <v>-1674.0808318951667</v>
      </c>
      <c r="R69" s="60">
        <f t="shared" si="15"/>
        <v>-32882.8328184214</v>
      </c>
      <c r="S69" s="60">
        <f t="shared" si="16"/>
        <v>-35359.47366781418</v>
      </c>
      <c r="T69" s="60">
        <f t="shared" si="17"/>
        <v>-39146.541323482095</v>
      </c>
      <c r="U69" s="60">
        <f t="shared" si="18"/>
        <v>-36586.371029767884</v>
      </c>
      <c r="V69" s="60">
        <f t="shared" si="19"/>
        <v>7478.622222452041</v>
      </c>
      <c r="W69" s="60">
        <f t="shared" si="20"/>
        <v>-948.9482444723569</v>
      </c>
      <c r="X69" s="60">
        <f t="shared" si="21"/>
        <v>618.5750443593062</v>
      </c>
      <c r="Y69" s="60">
        <f t="shared" si="22"/>
        <v>-49.28436714755439</v>
      </c>
      <c r="Z69" s="60">
        <f t="shared" si="23"/>
        <v>-24.07296855506224</v>
      </c>
      <c r="AA69" s="60">
        <f t="shared" si="24"/>
        <v>-174.80083543349105</v>
      </c>
      <c r="AB69" s="60">
        <f t="shared" si="25"/>
        <v>-3355802.064258709</v>
      </c>
    </row>
    <row r="70" spans="1:28" ht="12.75">
      <c r="A70" s="12" t="s">
        <v>78</v>
      </c>
      <c r="B70" s="1">
        <f>'DATOS MENSUALES'!F630</f>
        <v>28.354819999999997</v>
      </c>
      <c r="C70" s="1">
        <f>'DATOS MENSUALES'!F631</f>
        <v>20.118</v>
      </c>
      <c r="D70" s="1">
        <f>'DATOS MENSUALES'!F632</f>
        <v>41.85</v>
      </c>
      <c r="E70" s="1">
        <f>'DATOS MENSUALES'!F633</f>
        <v>15.738999999999999</v>
      </c>
      <c r="F70" s="1">
        <f>'DATOS MENSUALES'!F634</f>
        <v>13.940999999999999</v>
      </c>
      <c r="G70" s="1">
        <f>'DATOS MENSUALES'!F635</f>
        <v>25.818</v>
      </c>
      <c r="H70" s="1">
        <f>'DATOS MENSUALES'!F636</f>
        <v>29.267999999999997</v>
      </c>
      <c r="I70" s="1">
        <f>'DATOS MENSUALES'!F637</f>
        <v>78.584</v>
      </c>
      <c r="J70" s="1">
        <f>'DATOS MENSUALES'!F638</f>
        <v>25.715999999999998</v>
      </c>
      <c r="K70" s="1">
        <f>'DATOS MENSUALES'!F639</f>
        <v>11.68</v>
      </c>
      <c r="L70" s="1">
        <f>'DATOS MENSUALES'!F640</f>
        <v>8.64747</v>
      </c>
      <c r="M70" s="1">
        <f>'DATOS MENSUALES'!F641</f>
        <v>13.427268</v>
      </c>
      <c r="N70" s="1">
        <f t="shared" si="12"/>
        <v>313.14355800000004</v>
      </c>
      <c r="O70" s="10"/>
      <c r="P70" s="60">
        <f t="shared" si="13"/>
        <v>4.6086047193651085</v>
      </c>
      <c r="Q70" s="60">
        <f t="shared" si="14"/>
        <v>-11951.618281474968</v>
      </c>
      <c r="R70" s="60">
        <f t="shared" si="15"/>
        <v>-265.3936135294461</v>
      </c>
      <c r="S70" s="60">
        <f t="shared" si="16"/>
        <v>-33928.10926892314</v>
      </c>
      <c r="T70" s="60">
        <f t="shared" si="17"/>
        <v>-27872.605971631347</v>
      </c>
      <c r="U70" s="60">
        <f t="shared" si="18"/>
        <v>-40144.254004998904</v>
      </c>
      <c r="V70" s="60">
        <f t="shared" si="19"/>
        <v>-19819.515358068777</v>
      </c>
      <c r="W70" s="60">
        <f t="shared" si="20"/>
        <v>30135.841384857555</v>
      </c>
      <c r="X70" s="60">
        <f t="shared" si="21"/>
        <v>2.7839848463468946</v>
      </c>
      <c r="Y70" s="60">
        <f t="shared" si="22"/>
        <v>-33.02582667039668</v>
      </c>
      <c r="Z70" s="60">
        <f t="shared" si="23"/>
        <v>-39.19830302371417</v>
      </c>
      <c r="AA70" s="60">
        <f t="shared" si="24"/>
        <v>-0.0009269440696250834</v>
      </c>
      <c r="AB70" s="60">
        <f t="shared" si="25"/>
        <v>-1990792.8329133862</v>
      </c>
    </row>
    <row r="71" spans="1:28" ht="12.75">
      <c r="A71" s="12" t="s">
        <v>79</v>
      </c>
      <c r="B71" s="1">
        <f>'DATOS MENSUALES'!F642</f>
        <v>67.46</v>
      </c>
      <c r="C71" s="1">
        <f>'DATOS MENSUALES'!F643</f>
        <v>27.669403999999997</v>
      </c>
      <c r="D71" s="1">
        <f>'DATOS MENSUALES'!F644</f>
        <v>43.245</v>
      </c>
      <c r="E71" s="1">
        <f>'DATOS MENSUALES'!F645</f>
        <v>59.959</v>
      </c>
      <c r="F71" s="1">
        <f>'DATOS MENSUALES'!F646</f>
        <v>31.487000000000002</v>
      </c>
      <c r="G71" s="1">
        <f>'DATOS MENSUALES'!F647</f>
        <v>30.315</v>
      </c>
      <c r="H71" s="1">
        <f>'DATOS MENSUALES'!F648</f>
        <v>24.248</v>
      </c>
      <c r="I71" s="1">
        <f>'DATOS MENSUALES'!F649</f>
        <v>65.53800000000001</v>
      </c>
      <c r="J71" s="1">
        <f>'DATOS MENSUALES'!F650</f>
        <v>15.74</v>
      </c>
      <c r="K71" s="1">
        <f>'DATOS MENSUALES'!F651</f>
        <v>8.609481</v>
      </c>
      <c r="L71" s="1">
        <f>'DATOS MENSUALES'!F652</f>
        <v>7.651513</v>
      </c>
      <c r="M71" s="1">
        <f>'DATOS MENSUALES'!F653</f>
        <v>8.419</v>
      </c>
      <c r="N71" s="1">
        <f t="shared" si="12"/>
        <v>390.341398</v>
      </c>
      <c r="O71" s="10"/>
      <c r="P71" s="60">
        <f t="shared" si="13"/>
        <v>67764.21296052277</v>
      </c>
      <c r="Q71" s="60">
        <f t="shared" si="14"/>
        <v>-3590.0607483448357</v>
      </c>
      <c r="R71" s="60">
        <f t="shared" si="15"/>
        <v>-127.36502783214003</v>
      </c>
      <c r="S71" s="60">
        <f t="shared" si="16"/>
        <v>1662.6299834768267</v>
      </c>
      <c r="T71" s="60">
        <f t="shared" si="17"/>
        <v>-2084.284326442431</v>
      </c>
      <c r="U71" s="60">
        <f t="shared" si="18"/>
        <v>-26313.57052954803</v>
      </c>
      <c r="V71" s="60">
        <f t="shared" si="19"/>
        <v>-33021.40701090748</v>
      </c>
      <c r="W71" s="60">
        <f t="shared" si="20"/>
        <v>5903.394496706432</v>
      </c>
      <c r="X71" s="60">
        <f t="shared" si="21"/>
        <v>-629.253727964389</v>
      </c>
      <c r="Y71" s="60">
        <f t="shared" si="22"/>
        <v>-247.54183100322913</v>
      </c>
      <c r="Z71" s="60">
        <f t="shared" si="23"/>
        <v>-84.77267248010443</v>
      </c>
      <c r="AA71" s="60">
        <f t="shared" si="24"/>
        <v>-133.10181851024745</v>
      </c>
      <c r="AB71" s="60">
        <f t="shared" si="25"/>
        <v>-114795.71414985096</v>
      </c>
    </row>
    <row r="72" spans="1:28" ht="12.75">
      <c r="A72" s="12" t="s">
        <v>80</v>
      </c>
      <c r="B72" s="1">
        <f>'DATOS MENSUALES'!F654</f>
        <v>15.771999999999998</v>
      </c>
      <c r="C72" s="1">
        <f>'DATOS MENSUALES'!F655</f>
        <v>27.53</v>
      </c>
      <c r="D72" s="1">
        <f>'DATOS MENSUALES'!F656</f>
        <v>23.099</v>
      </c>
      <c r="E72" s="1">
        <f>'DATOS MENSUALES'!F657</f>
        <v>54.431</v>
      </c>
      <c r="F72" s="1">
        <f>'DATOS MENSUALES'!F658</f>
        <v>35.537092</v>
      </c>
      <c r="G72" s="1">
        <f>'DATOS MENSUALES'!F659</f>
        <v>39.332</v>
      </c>
      <c r="H72" s="1">
        <f>'DATOS MENSUALES'!F660</f>
        <v>15.54</v>
      </c>
      <c r="I72" s="1">
        <f>'DATOS MENSUALES'!F661</f>
        <v>17.273</v>
      </c>
      <c r="J72" s="1">
        <f>'DATOS MENSUALES'!F662</f>
        <v>9.251</v>
      </c>
      <c r="K72" s="1">
        <f>'DATOS MENSUALES'!F663</f>
        <v>9.196426</v>
      </c>
      <c r="L72" s="1">
        <f>'DATOS MENSUALES'!F664</f>
        <v>6.149</v>
      </c>
      <c r="M72" s="1">
        <f>'DATOS MENSUALES'!F665</f>
        <v>7.545</v>
      </c>
      <c r="N72" s="1">
        <f t="shared" si="12"/>
        <v>260.655518</v>
      </c>
      <c r="O72" s="10"/>
      <c r="P72" s="60">
        <f t="shared" si="13"/>
        <v>-1301.698583524533</v>
      </c>
      <c r="Q72" s="60">
        <f t="shared" si="14"/>
        <v>-3689.0099409971863</v>
      </c>
      <c r="R72" s="60">
        <f t="shared" si="15"/>
        <v>-15959.870881139726</v>
      </c>
      <c r="S72" s="60">
        <f t="shared" si="16"/>
        <v>252.2839668509576</v>
      </c>
      <c r="T72" s="60">
        <f t="shared" si="17"/>
        <v>-663.8935074207577</v>
      </c>
      <c r="U72" s="60">
        <f t="shared" si="18"/>
        <v>-8903.956520330948</v>
      </c>
      <c r="V72" s="60">
        <f t="shared" si="19"/>
        <v>-67868.77033324528</v>
      </c>
      <c r="W72" s="60">
        <f t="shared" si="20"/>
        <v>-27521.305275256207</v>
      </c>
      <c r="X72" s="60">
        <f t="shared" si="21"/>
        <v>-3414.459813505024</v>
      </c>
      <c r="Y72" s="60">
        <f t="shared" si="22"/>
        <v>-184.40897634591727</v>
      </c>
      <c r="Z72" s="60">
        <f t="shared" si="23"/>
        <v>-204.90102807243107</v>
      </c>
      <c r="AA72" s="60">
        <f t="shared" si="24"/>
        <v>-213.8226222952831</v>
      </c>
      <c r="AB72" s="60">
        <f t="shared" si="25"/>
        <v>-5667029.126110389</v>
      </c>
    </row>
    <row r="73" spans="1:28" ht="12.75">
      <c r="A73" s="12" t="s">
        <v>81</v>
      </c>
      <c r="B73" s="1">
        <f>'DATOS MENSUALES'!F666</f>
        <v>9.946000000000002</v>
      </c>
      <c r="C73" s="1">
        <f>'DATOS MENSUALES'!F667</f>
        <v>58.856421999999995</v>
      </c>
      <c r="D73" s="1">
        <f>'DATOS MENSUALES'!F668</f>
        <v>73.058</v>
      </c>
      <c r="E73" s="1">
        <f>'DATOS MENSUALES'!F669</f>
        <v>138.25445</v>
      </c>
      <c r="F73" s="1">
        <f>'DATOS MENSUALES'!F670</f>
        <v>43.091016999999994</v>
      </c>
      <c r="G73" s="1">
        <f>'DATOS MENSUALES'!F671</f>
        <v>50.60799999999999</v>
      </c>
      <c r="H73" s="1">
        <f>'DATOS MENSUALES'!F672</f>
        <v>52.807</v>
      </c>
      <c r="I73" s="1">
        <f>'DATOS MENSUALES'!F673</f>
        <v>40.032</v>
      </c>
      <c r="J73" s="1">
        <f>'DATOS MENSUALES'!F674</f>
        <v>13.601999999999999</v>
      </c>
      <c r="K73" s="1">
        <f>'DATOS MENSUALES'!F675</f>
        <v>10.792</v>
      </c>
      <c r="L73" s="1">
        <f>'DATOS MENSUALES'!F676</f>
        <v>10.167418</v>
      </c>
      <c r="M73" s="1">
        <f>'DATOS MENSUALES'!F677</f>
        <v>9.212</v>
      </c>
      <c r="N73" s="1">
        <f t="shared" si="12"/>
        <v>510.4263069999999</v>
      </c>
      <c r="O73" s="10"/>
      <c r="P73" s="60">
        <f t="shared" si="13"/>
        <v>-4694.945646992448</v>
      </c>
      <c r="Q73" s="60">
        <f t="shared" si="14"/>
        <v>4000.7080223451158</v>
      </c>
      <c r="R73" s="60">
        <f t="shared" si="15"/>
        <v>15219.183240469873</v>
      </c>
      <c r="S73" s="60">
        <f t="shared" si="16"/>
        <v>732460.4652517131</v>
      </c>
      <c r="T73" s="60">
        <f t="shared" si="17"/>
        <v>-1.6005862333786993</v>
      </c>
      <c r="U73" s="60">
        <f t="shared" si="18"/>
        <v>-844.0644024992661</v>
      </c>
      <c r="V73" s="60">
        <f t="shared" si="19"/>
        <v>-43.73615120729111</v>
      </c>
      <c r="W73" s="60">
        <f t="shared" si="20"/>
        <v>-410.6440224289108</v>
      </c>
      <c r="X73" s="60">
        <f t="shared" si="21"/>
        <v>-1227.5288679630628</v>
      </c>
      <c r="Y73" s="60">
        <f t="shared" si="22"/>
        <v>-68.7381453668807</v>
      </c>
      <c r="Z73" s="60">
        <f t="shared" si="23"/>
        <v>-6.612928826950782</v>
      </c>
      <c r="AA73" s="60">
        <f t="shared" si="24"/>
        <v>-80.21751173191062</v>
      </c>
      <c r="AB73" s="60">
        <f t="shared" si="25"/>
        <v>365284.8319702811</v>
      </c>
    </row>
    <row r="74" spans="1:28" s="24" customFormat="1" ht="12.75">
      <c r="A74" s="21" t="s">
        <v>82</v>
      </c>
      <c r="B74" s="22">
        <f>'DATOS MENSUALES'!F678</f>
        <v>14.143092000000001</v>
      </c>
      <c r="C74" s="22">
        <f>'DATOS MENSUALES'!F679</f>
        <v>32.851</v>
      </c>
      <c r="D74" s="22">
        <f>'DATOS MENSUALES'!F680</f>
        <v>82.20100000000001</v>
      </c>
      <c r="E74" s="22">
        <f>'DATOS MENSUALES'!F681</f>
        <v>46.946999999999996</v>
      </c>
      <c r="F74" s="22">
        <f>'DATOS MENSUALES'!F682</f>
        <v>26.062</v>
      </c>
      <c r="G74" s="22">
        <f>'DATOS MENSUALES'!F683</f>
        <v>13.924</v>
      </c>
      <c r="H74" s="22">
        <f>'DATOS MENSUALES'!F684</f>
        <v>9.078</v>
      </c>
      <c r="I74" s="22">
        <f>'DATOS MENSUALES'!F685</f>
        <v>26.523000000000003</v>
      </c>
      <c r="J74" s="22">
        <f>'DATOS MENSUALES'!F686</f>
        <v>26.96</v>
      </c>
      <c r="K74" s="22">
        <f>'DATOS MENSUALES'!F687</f>
        <v>15.631000000000002</v>
      </c>
      <c r="L74" s="22">
        <f>'DATOS MENSUALES'!F688</f>
        <v>10.150583000000001</v>
      </c>
      <c r="M74" s="22">
        <f>'DATOS MENSUALES'!F689</f>
        <v>8.346442</v>
      </c>
      <c r="N74" s="22">
        <f t="shared" si="12"/>
        <v>312.81711700000005</v>
      </c>
      <c r="O74" s="23"/>
      <c r="P74" s="60">
        <f t="shared" si="13"/>
        <v>-1975.5169774985611</v>
      </c>
      <c r="Q74" s="60">
        <f t="shared" si="14"/>
        <v>-1039.6554142799837</v>
      </c>
      <c r="R74" s="60">
        <f t="shared" si="15"/>
        <v>39043.310140286565</v>
      </c>
      <c r="S74" s="60">
        <f t="shared" si="16"/>
        <v>-1.5822616709677035</v>
      </c>
      <c r="T74" s="60">
        <f t="shared" si="17"/>
        <v>-6027.34275097428</v>
      </c>
      <c r="U74" s="60">
        <f t="shared" si="18"/>
        <v>-98192.82479669692</v>
      </c>
      <c r="V74" s="60">
        <f t="shared" si="19"/>
        <v>-105503.83304653093</v>
      </c>
      <c r="W74" s="60">
        <f t="shared" si="20"/>
        <v>-9184.275877770133</v>
      </c>
      <c r="X74" s="60">
        <f t="shared" si="21"/>
        <v>18.625796434583506</v>
      </c>
      <c r="Y74" s="60">
        <f t="shared" si="22"/>
        <v>0.40955848375843035</v>
      </c>
      <c r="Z74" s="60">
        <f t="shared" si="23"/>
        <v>-6.792465433602325</v>
      </c>
      <c r="AA74" s="60">
        <f t="shared" si="24"/>
        <v>-138.85736212782382</v>
      </c>
      <c r="AB74" s="60">
        <f t="shared" si="25"/>
        <v>-2006331.1204076505</v>
      </c>
    </row>
    <row r="75" spans="1:28" s="24" customFormat="1" ht="12.75">
      <c r="A75" s="21" t="s">
        <v>83</v>
      </c>
      <c r="B75" s="22">
        <f>'DATOS MENSUALES'!F690</f>
        <v>32.166557000000005</v>
      </c>
      <c r="C75" s="22">
        <f>'DATOS MENSUALES'!F691</f>
        <v>65.496</v>
      </c>
      <c r="D75" s="22">
        <f>'DATOS MENSUALES'!F692</f>
        <v>49.827</v>
      </c>
      <c r="E75" s="22">
        <f>'DATOS MENSUALES'!F693</f>
        <v>35.479</v>
      </c>
      <c r="F75" s="22">
        <f>'DATOS MENSUALES'!F694</f>
        <v>19.682</v>
      </c>
      <c r="G75" s="22">
        <f>'DATOS MENSUALES'!F695</f>
        <v>25.147</v>
      </c>
      <c r="H75" s="22">
        <f>'DATOS MENSUALES'!F696</f>
        <v>87.59058500000002</v>
      </c>
      <c r="I75" s="22">
        <f>'DATOS MENSUALES'!F697</f>
        <v>52.475</v>
      </c>
      <c r="J75" s="22">
        <f>'DATOS MENSUALES'!F698</f>
        <v>16.767136999999998</v>
      </c>
      <c r="K75" s="22">
        <f>'DATOS MENSUALES'!F699</f>
        <v>9.365</v>
      </c>
      <c r="L75" s="22">
        <f>'DATOS MENSUALES'!F700</f>
        <v>7.359</v>
      </c>
      <c r="M75" s="22">
        <f>'DATOS MENSUALES'!F701</f>
        <v>15.274817999999998</v>
      </c>
      <c r="N75" s="22">
        <f t="shared" si="12"/>
        <v>416.62909699999994</v>
      </c>
      <c r="O75" s="23"/>
      <c r="P75" s="60">
        <f t="shared" si="13"/>
        <v>164.19541174834418</v>
      </c>
      <c r="Q75" s="60">
        <f t="shared" si="14"/>
        <v>11412.699179833433</v>
      </c>
      <c r="R75" s="60">
        <f t="shared" si="15"/>
        <v>3.728656381873239</v>
      </c>
      <c r="S75" s="60">
        <f t="shared" si="16"/>
        <v>-2016.2631181070938</v>
      </c>
      <c r="T75" s="60">
        <f t="shared" si="17"/>
        <v>-14848.421038301585</v>
      </c>
      <c r="U75" s="60">
        <f t="shared" si="18"/>
        <v>-42550.881916524886</v>
      </c>
      <c r="V75" s="60">
        <f t="shared" si="19"/>
        <v>30547.785751591608</v>
      </c>
      <c r="W75" s="60">
        <f t="shared" si="20"/>
        <v>125.76305424527662</v>
      </c>
      <c r="X75" s="60">
        <f t="shared" si="21"/>
        <v>-429.0185816045452</v>
      </c>
      <c r="Y75" s="60">
        <f t="shared" si="22"/>
        <v>-168.50493228171916</v>
      </c>
      <c r="Z75" s="60">
        <f t="shared" si="23"/>
        <v>-102.85974370026858</v>
      </c>
      <c r="AA75" s="60">
        <f t="shared" si="24"/>
        <v>5.359807102521383</v>
      </c>
      <c r="AB75" s="60">
        <f t="shared" si="25"/>
        <v>-11108.868292234807</v>
      </c>
    </row>
    <row r="76" spans="1:28" s="24" customFormat="1" ht="12.75">
      <c r="A76" s="21" t="s">
        <v>84</v>
      </c>
      <c r="B76" s="22">
        <f>'DATOS MENSUALES'!F702</f>
        <v>19.205</v>
      </c>
      <c r="C76" s="22">
        <f>'DATOS MENSUALES'!F703</f>
        <v>12.281999999999998</v>
      </c>
      <c r="D76" s="22">
        <f>'DATOS MENSUALES'!F704</f>
        <v>19.416999999999998</v>
      </c>
      <c r="E76" s="22">
        <f>'DATOS MENSUALES'!F705</f>
        <v>25.49</v>
      </c>
      <c r="F76" s="22">
        <f>'DATOS MENSUALES'!F706</f>
        <v>21.502</v>
      </c>
      <c r="G76" s="22">
        <f>'DATOS MENSUALES'!F707</f>
        <v>36.599</v>
      </c>
      <c r="H76" s="22">
        <f>'DATOS MENSUALES'!F708</f>
        <v>37.037</v>
      </c>
      <c r="I76" s="22">
        <f>'DATOS MENSUALES'!F709</f>
        <v>36.608</v>
      </c>
      <c r="J76" s="22">
        <f>'DATOS MENSUALES'!F710</f>
        <v>12.87</v>
      </c>
      <c r="K76" s="22">
        <f>'DATOS MENSUALES'!F711</f>
        <v>7.3740000000000006</v>
      </c>
      <c r="L76" s="22">
        <f>'DATOS MENSUALES'!F712</f>
        <v>6.7524169999999994</v>
      </c>
      <c r="M76" s="22">
        <f>'DATOS MENSUALES'!F713</f>
        <v>20.522</v>
      </c>
      <c r="N76" s="22">
        <f t="shared" si="12"/>
        <v>255.658417</v>
      </c>
      <c r="O76" s="23"/>
      <c r="P76" s="60">
        <f t="shared" si="13"/>
        <v>-419.4631364381467</v>
      </c>
      <c r="Q76" s="60">
        <f t="shared" si="14"/>
        <v>-28932.958432278974</v>
      </c>
      <c r="R76" s="60">
        <f t="shared" si="15"/>
        <v>-24035.825591751865</v>
      </c>
      <c r="S76" s="60">
        <f t="shared" si="16"/>
        <v>-11577.331604756018</v>
      </c>
      <c r="T76" s="60">
        <f t="shared" si="17"/>
        <v>-11788.164414982535</v>
      </c>
      <c r="U76" s="60">
        <f t="shared" si="18"/>
        <v>-12911.02663170268</v>
      </c>
      <c r="V76" s="60">
        <f t="shared" si="19"/>
        <v>-7181.547458077492</v>
      </c>
      <c r="W76" s="60">
        <f t="shared" si="20"/>
        <v>-1279.7086391655694</v>
      </c>
      <c r="X76" s="60">
        <f t="shared" si="21"/>
        <v>-1496.8927153359768</v>
      </c>
      <c r="Y76" s="60">
        <f t="shared" si="22"/>
        <v>-424.30473551189453</v>
      </c>
      <c r="Z76" s="60">
        <f t="shared" si="23"/>
        <v>-148.20406585461225</v>
      </c>
      <c r="AA76" s="60">
        <f t="shared" si="24"/>
        <v>342.59282867700324</v>
      </c>
      <c r="AB76" s="60">
        <f t="shared" si="25"/>
        <v>-6157024.642564588</v>
      </c>
    </row>
    <row r="77" spans="1:28" s="24" customFormat="1" ht="12.75">
      <c r="A77" s="21" t="s">
        <v>85</v>
      </c>
      <c r="B77" s="22">
        <f>'DATOS MENSUALES'!F714</f>
        <v>49.362</v>
      </c>
      <c r="C77" s="22">
        <f>'DATOS MENSUALES'!F715</f>
        <v>30.515</v>
      </c>
      <c r="D77" s="22">
        <f>'DATOS MENSUALES'!F716</f>
        <v>35.628</v>
      </c>
      <c r="E77" s="22">
        <f>'DATOS MENSUALES'!F717</f>
        <v>16.875</v>
      </c>
      <c r="F77" s="22">
        <f>'DATOS MENSUALES'!F718</f>
        <v>23.276115</v>
      </c>
      <c r="G77" s="22">
        <f>'DATOS MENSUALES'!F719</f>
        <v>18.521</v>
      </c>
      <c r="H77" s="22">
        <f>'DATOS MENSUALES'!F720</f>
        <v>110.120089</v>
      </c>
      <c r="I77" s="22">
        <f>'DATOS MENSUALES'!F721</f>
        <v>46.485</v>
      </c>
      <c r="J77" s="22">
        <f>'DATOS MENSUALES'!F722</f>
        <v>13.987000000000002</v>
      </c>
      <c r="K77" s="22">
        <f>'DATOS MENSUALES'!F723</f>
        <v>8.69</v>
      </c>
      <c r="L77" s="22">
        <f>'DATOS MENSUALES'!F724</f>
        <v>6.851583</v>
      </c>
      <c r="M77" s="22">
        <f>'DATOS MENSUALES'!F725</f>
        <v>6.833</v>
      </c>
      <c r="N77" s="22">
        <f t="shared" si="12"/>
        <v>367.1437870000001</v>
      </c>
      <c r="O77" s="23"/>
      <c r="P77" s="60">
        <f t="shared" si="13"/>
        <v>11652.803206315672</v>
      </c>
      <c r="Q77" s="60">
        <f t="shared" si="14"/>
        <v>-1937.4522375244228</v>
      </c>
      <c r="R77" s="60">
        <f t="shared" si="15"/>
        <v>-2023.4863267933813</v>
      </c>
      <c r="S77" s="60">
        <f t="shared" si="16"/>
        <v>-30480.294756571675</v>
      </c>
      <c r="T77" s="60">
        <f t="shared" si="17"/>
        <v>-9240.709332653329</v>
      </c>
      <c r="U77" s="60">
        <f t="shared" si="18"/>
        <v>-71667.72471603254</v>
      </c>
      <c r="V77" s="60">
        <f t="shared" si="19"/>
        <v>155632.41848430404</v>
      </c>
      <c r="W77" s="60">
        <f t="shared" si="20"/>
        <v>-0.9407500232737739</v>
      </c>
      <c r="X77" s="60">
        <f t="shared" si="21"/>
        <v>-1099.8182608864138</v>
      </c>
      <c r="Y77" s="60">
        <f t="shared" si="22"/>
        <v>-238.1401791025624</v>
      </c>
      <c r="Z77" s="60">
        <f t="shared" si="23"/>
        <v>-140.0276958121167</v>
      </c>
      <c r="AA77" s="60">
        <f t="shared" si="24"/>
        <v>-299.6561570423347</v>
      </c>
      <c r="AB77" s="60">
        <f t="shared" si="25"/>
        <v>-370119.0153431933</v>
      </c>
    </row>
    <row r="78" spans="1:28" s="24" customFormat="1" ht="12.75">
      <c r="A78" s="21" t="s">
        <v>86</v>
      </c>
      <c r="B78" s="22">
        <f>'DATOS MENSUALES'!F726</f>
        <v>12.861</v>
      </c>
      <c r="C78" s="22">
        <f>'DATOS MENSUALES'!F727</f>
        <v>51.675348</v>
      </c>
      <c r="D78" s="22">
        <f>'DATOS MENSUALES'!F728</f>
        <v>121.548</v>
      </c>
      <c r="E78" s="22">
        <f>'DATOS MENSUALES'!F729</f>
        <v>108.57022499999998</v>
      </c>
      <c r="F78" s="22">
        <f>'DATOS MENSUALES'!F730</f>
        <v>79.70400000000001</v>
      </c>
      <c r="G78" s="22">
        <f>'DATOS MENSUALES'!F731</f>
        <v>121.68699999999998</v>
      </c>
      <c r="H78" s="22">
        <f>'DATOS MENSUALES'!F732</f>
        <v>34.28182</v>
      </c>
      <c r="I78" s="22">
        <f>'DATOS MENSUALES'!F733</f>
        <v>31.938</v>
      </c>
      <c r="J78" s="22">
        <f>'DATOS MENSUALES'!F734</f>
        <v>14.529133</v>
      </c>
      <c r="K78" s="22">
        <f>'DATOS MENSUALES'!F735</f>
        <v>10.44</v>
      </c>
      <c r="L78" s="22">
        <f>'DATOS MENSUALES'!F736</f>
        <v>8.401</v>
      </c>
      <c r="M78" s="22">
        <f>'DATOS MENSUALES'!F737</f>
        <v>8.051</v>
      </c>
      <c r="N78" s="22">
        <f t="shared" si="12"/>
        <v>603.6865260000001</v>
      </c>
      <c r="O78" s="23"/>
      <c r="P78" s="60">
        <f t="shared" si="13"/>
        <v>-2645.0653600409323</v>
      </c>
      <c r="Q78" s="60">
        <f t="shared" si="14"/>
        <v>657.1127354197996</v>
      </c>
      <c r="R78" s="60">
        <f t="shared" si="15"/>
        <v>393376.2605102167</v>
      </c>
      <c r="S78" s="60">
        <f t="shared" si="16"/>
        <v>220983.77376815566</v>
      </c>
      <c r="T78" s="60">
        <f t="shared" si="17"/>
        <v>44524.59646275279</v>
      </c>
      <c r="U78" s="60">
        <f t="shared" si="18"/>
        <v>234068.55324276572</v>
      </c>
      <c r="V78" s="60">
        <f t="shared" si="19"/>
        <v>-10718.515424512714</v>
      </c>
      <c r="W78" s="60">
        <f t="shared" si="20"/>
        <v>-3743.258203172929</v>
      </c>
      <c r="X78" s="60">
        <f t="shared" si="21"/>
        <v>-935.469938119821</v>
      </c>
      <c r="Y78" s="60">
        <f t="shared" si="22"/>
        <v>-88.02437840864664</v>
      </c>
      <c r="Z78" s="60">
        <f t="shared" si="23"/>
        <v>-48.364592145542204</v>
      </c>
      <c r="AA78" s="60">
        <f t="shared" si="24"/>
        <v>-164.00604882892858</v>
      </c>
      <c r="AB78" s="60">
        <f t="shared" si="25"/>
        <v>4471289.240785691</v>
      </c>
    </row>
    <row r="79" spans="1:28" s="24" customFormat="1" ht="12.75">
      <c r="A79" s="21" t="s">
        <v>87</v>
      </c>
      <c r="B79" s="22">
        <f>'DATOS MENSUALES'!F738</f>
        <v>17.518803000000002</v>
      </c>
      <c r="C79" s="22">
        <f>'DATOS MENSUALES'!F739</f>
        <v>18.036</v>
      </c>
      <c r="D79" s="22">
        <f>'DATOS MENSUALES'!F740</f>
        <v>13.401</v>
      </c>
      <c r="E79" s="22">
        <f>'DATOS MENSUALES'!F741</f>
        <v>27.012999999999998</v>
      </c>
      <c r="F79" s="22">
        <f>'DATOS MENSUALES'!F742</f>
        <v>23.449831000000003</v>
      </c>
      <c r="G79" s="22">
        <f>'DATOS MENSUALES'!F743</f>
        <v>51.258</v>
      </c>
      <c r="H79" s="22">
        <f>'DATOS MENSUALES'!F744</f>
        <v>21.273</v>
      </c>
      <c r="I79" s="22">
        <f>'DATOS MENSUALES'!F745</f>
        <v>20.565438</v>
      </c>
      <c r="J79" s="22">
        <f>'DATOS MENSUALES'!F746</f>
        <v>13.416</v>
      </c>
      <c r="K79" s="22">
        <f>'DATOS MENSUALES'!F747</f>
        <v>8.527</v>
      </c>
      <c r="L79" s="22">
        <f>'DATOS MENSUALES'!F748</f>
        <v>7.356999999999998</v>
      </c>
      <c r="M79" s="22">
        <f>'DATOS MENSUALES'!F749</f>
        <v>10.945568000000002</v>
      </c>
      <c r="N79" s="22">
        <f t="shared" si="12"/>
        <v>232.76064</v>
      </c>
      <c r="O79" s="23"/>
      <c r="P79" s="60">
        <f t="shared" si="13"/>
        <v>-771.5688527616693</v>
      </c>
      <c r="Q79" s="60">
        <f t="shared" si="14"/>
        <v>-15522.988322929159</v>
      </c>
      <c r="R79" s="60">
        <f t="shared" si="15"/>
        <v>-42418.49294130297</v>
      </c>
      <c r="S79" s="60">
        <f t="shared" si="16"/>
        <v>-9392.954364527988</v>
      </c>
      <c r="T79" s="60">
        <f t="shared" si="17"/>
        <v>-9013.113418793586</v>
      </c>
      <c r="U79" s="60">
        <f t="shared" si="18"/>
        <v>-681.6070854048293</v>
      </c>
      <c r="V79" s="60">
        <f t="shared" si="19"/>
        <v>-43085.839586900045</v>
      </c>
      <c r="W79" s="60">
        <f t="shared" si="20"/>
        <v>-19463.825146739073</v>
      </c>
      <c r="X79" s="60">
        <f t="shared" si="21"/>
        <v>-1292.6184004442025</v>
      </c>
      <c r="Y79" s="60">
        <f t="shared" si="22"/>
        <v>-257.42584635563975</v>
      </c>
      <c r="Z79" s="60">
        <f t="shared" si="23"/>
        <v>-102.99151886779649</v>
      </c>
      <c r="AA79" s="60">
        <f t="shared" si="24"/>
        <v>-17.15760085885792</v>
      </c>
      <c r="AB79" s="60">
        <f t="shared" si="25"/>
        <v>-8764928.374455592</v>
      </c>
    </row>
    <row r="80" spans="1:28" s="24" customFormat="1" ht="12.75">
      <c r="A80" s="21" t="s">
        <v>88</v>
      </c>
      <c r="B80" s="22">
        <f>'DATOS MENSUALES'!F750</f>
        <v>24.381</v>
      </c>
      <c r="C80" s="22">
        <f>'DATOS MENSUALES'!F751</f>
        <v>44.477000000000004</v>
      </c>
      <c r="D80" s="22">
        <f>'DATOS MENSUALES'!F752</f>
        <v>129.12699999999998</v>
      </c>
      <c r="E80" s="22">
        <f>'DATOS MENSUALES'!F753</f>
        <v>66.758</v>
      </c>
      <c r="F80" s="22">
        <f>'DATOS MENSUALES'!F754</f>
        <v>62.49098799999999</v>
      </c>
      <c r="G80" s="22">
        <f>'DATOS MENSUALES'!F755</f>
        <v>60.638656</v>
      </c>
      <c r="H80" s="22">
        <f>'DATOS MENSUALES'!F756</f>
        <v>64.313</v>
      </c>
      <c r="I80" s="22">
        <f>'DATOS MENSUALES'!F757</f>
        <v>24.145220000000002</v>
      </c>
      <c r="J80" s="22">
        <f>'DATOS MENSUALES'!F758</f>
        <v>15.29</v>
      </c>
      <c r="K80" s="22">
        <f>'DATOS MENSUALES'!F759</f>
        <v>11.711</v>
      </c>
      <c r="L80" s="22">
        <f>'DATOS MENSUALES'!F760</f>
        <v>11.552232</v>
      </c>
      <c r="M80" s="22">
        <f>'DATOS MENSUALES'!F761</f>
        <v>10.676000000000002</v>
      </c>
      <c r="N80" s="22">
        <f t="shared" si="12"/>
        <v>525.5600959999999</v>
      </c>
      <c r="O80" s="23"/>
      <c r="P80" s="60">
        <f t="shared" si="13"/>
        <v>-12.321271478427512</v>
      </c>
      <c r="Q80" s="60">
        <f t="shared" si="14"/>
        <v>3.344884182351502</v>
      </c>
      <c r="R80" s="60">
        <f t="shared" si="15"/>
        <v>528507.0178525702</v>
      </c>
      <c r="S80" s="60">
        <f t="shared" si="16"/>
        <v>6482.436334663739</v>
      </c>
      <c r="T80" s="60">
        <f t="shared" si="17"/>
        <v>6058.649181915855</v>
      </c>
      <c r="U80" s="60">
        <f t="shared" si="18"/>
        <v>0.1951872715320271</v>
      </c>
      <c r="V80" s="60">
        <f t="shared" si="19"/>
        <v>508.6898733375329</v>
      </c>
      <c r="W80" s="60">
        <f t="shared" si="20"/>
        <v>-12681.329148352363</v>
      </c>
      <c r="X80" s="60">
        <f t="shared" si="21"/>
        <v>-733.6835211989778</v>
      </c>
      <c r="Y80" s="60">
        <f t="shared" si="22"/>
        <v>-32.07773774892578</v>
      </c>
      <c r="Z80" s="60">
        <f t="shared" si="23"/>
        <v>-0.11923168988592621</v>
      </c>
      <c r="AA80" s="60">
        <f t="shared" si="24"/>
        <v>-23.119189517141802</v>
      </c>
      <c r="AB80" s="60">
        <f t="shared" si="25"/>
        <v>649868.5060662827</v>
      </c>
    </row>
    <row r="81" spans="1:28" s="24" customFormat="1" ht="12.75">
      <c r="A81" s="21" t="s">
        <v>89</v>
      </c>
      <c r="B81" s="22">
        <f>'DATOS MENSUALES'!F762</f>
        <v>26.87</v>
      </c>
      <c r="C81" s="22">
        <f>'DATOS MENSUALES'!F763</f>
        <v>50.679</v>
      </c>
      <c r="D81" s="22">
        <f>'DATOS MENSUALES'!F764</f>
        <v>58.977999999999994</v>
      </c>
      <c r="E81" s="22">
        <f>'DATOS MENSUALES'!F765</f>
        <v>56.452405</v>
      </c>
      <c r="F81" s="22">
        <f>'DATOS MENSUALES'!F766</f>
        <v>27.212</v>
      </c>
      <c r="G81" s="22">
        <f>'DATOS MENSUALES'!F767</f>
        <v>36.537118</v>
      </c>
      <c r="H81" s="22">
        <f>'DATOS MENSUALES'!F768</f>
        <v>32.373311</v>
      </c>
      <c r="I81" s="22">
        <f>'DATOS MENSUALES'!F769</f>
        <v>27.015</v>
      </c>
      <c r="J81" s="22">
        <f>'DATOS MENSUALES'!F770</f>
        <v>12.927938000000003</v>
      </c>
      <c r="K81" s="22">
        <f>'DATOS MENSUALES'!F771</f>
        <v>9.409</v>
      </c>
      <c r="L81" s="22">
        <f>'DATOS MENSUALES'!F772</f>
        <v>12.103233000000001</v>
      </c>
      <c r="M81" s="22">
        <f>'DATOS MENSUALES'!F773</f>
        <v>9.275</v>
      </c>
      <c r="N81" s="22">
        <f t="shared" si="12"/>
        <v>359.8320049999999</v>
      </c>
      <c r="O81" s="23"/>
      <c r="P81" s="60">
        <f t="shared" si="13"/>
        <v>0.005766138765369795</v>
      </c>
      <c r="Q81" s="60">
        <f t="shared" si="14"/>
        <v>456.09292400984793</v>
      </c>
      <c r="R81" s="60">
        <f t="shared" si="15"/>
        <v>1225.6143158293232</v>
      </c>
      <c r="S81" s="60">
        <f t="shared" si="16"/>
        <v>580.1221337351179</v>
      </c>
      <c r="T81" s="60">
        <f t="shared" si="17"/>
        <v>-4955.402328154208</v>
      </c>
      <c r="U81" s="60">
        <f t="shared" si="18"/>
        <v>-13013.467015841308</v>
      </c>
      <c r="V81" s="60">
        <f t="shared" si="19"/>
        <v>-13749.771419995837</v>
      </c>
      <c r="W81" s="60">
        <f t="shared" si="20"/>
        <v>-8552.048639238887</v>
      </c>
      <c r="X81" s="60">
        <f t="shared" si="21"/>
        <v>-1474.2631066522258</v>
      </c>
      <c r="Y81" s="60">
        <f t="shared" si="22"/>
        <v>-164.5099202216504</v>
      </c>
      <c r="Z81" s="60">
        <f t="shared" si="23"/>
        <v>0.0002034376876998612</v>
      </c>
      <c r="AA81" s="60">
        <f t="shared" si="24"/>
        <v>-76.75321508924225</v>
      </c>
      <c r="AB81" s="60">
        <f t="shared" si="25"/>
        <v>-495101.8149297214</v>
      </c>
    </row>
    <row r="82" spans="1:28" s="24" customFormat="1" ht="12.75">
      <c r="A82" s="21" t="s">
        <v>90</v>
      </c>
      <c r="B82" s="22">
        <f>'DATOS MENSUALES'!F774</f>
        <v>28.494</v>
      </c>
      <c r="C82" s="22">
        <f>'DATOS MENSUALES'!F775</f>
        <v>24.511028</v>
      </c>
      <c r="D82" s="22">
        <f>'DATOS MENSUALES'!F776</f>
        <v>31.750999999999998</v>
      </c>
      <c r="E82" s="22">
        <f>'DATOS MENSUALES'!F777</f>
        <v>29.004</v>
      </c>
      <c r="F82" s="22">
        <f>'DATOS MENSUALES'!F778</f>
        <v>17.180649999999996</v>
      </c>
      <c r="G82" s="22">
        <f>'DATOS MENSUALES'!F779</f>
        <v>65.318</v>
      </c>
      <c r="H82" s="22">
        <f>'DATOS MENSUALES'!F780</f>
        <v>71.738</v>
      </c>
      <c r="I82" s="22">
        <f>'DATOS MENSUALES'!F781</f>
        <v>26.447209</v>
      </c>
      <c r="J82" s="22">
        <f>'DATOS MENSUALES'!F782</f>
        <v>12.328999999999999</v>
      </c>
      <c r="K82" s="22">
        <f>'DATOS MENSUALES'!F783</f>
        <v>8.151</v>
      </c>
      <c r="L82" s="22">
        <f>'DATOS MENSUALES'!F784</f>
        <v>7.253000000000001</v>
      </c>
      <c r="M82" s="22">
        <f>'DATOS MENSUALES'!F785</f>
        <v>7.551608</v>
      </c>
      <c r="N82" s="22">
        <f t="shared" si="12"/>
        <v>329.72849499999995</v>
      </c>
      <c r="O82" s="23"/>
      <c r="P82" s="60">
        <f t="shared" si="13"/>
        <v>5.864328479389432</v>
      </c>
      <c r="Q82" s="60">
        <f t="shared" si="14"/>
        <v>-6301.329841989787</v>
      </c>
      <c r="R82" s="60">
        <f t="shared" si="15"/>
        <v>-4512.850701320856</v>
      </c>
      <c r="S82" s="60">
        <f t="shared" si="16"/>
        <v>-6976.924494654732</v>
      </c>
      <c r="T82" s="60">
        <f t="shared" si="17"/>
        <v>-19858.73614401196</v>
      </c>
      <c r="U82" s="60">
        <f t="shared" si="18"/>
        <v>145.48332149418732</v>
      </c>
      <c r="V82" s="60">
        <f t="shared" si="19"/>
        <v>3657.761138408613</v>
      </c>
      <c r="W82" s="60">
        <f t="shared" si="20"/>
        <v>-9284.354116510995</v>
      </c>
      <c r="X82" s="60">
        <f t="shared" si="21"/>
        <v>-1719.4745516130606</v>
      </c>
      <c r="Y82" s="60">
        <f t="shared" si="22"/>
        <v>-305.8238597477674</v>
      </c>
      <c r="Z82" s="60">
        <f t="shared" si="23"/>
        <v>-109.99997436444512</v>
      </c>
      <c r="AA82" s="60">
        <f t="shared" si="24"/>
        <v>-213.11454547005926</v>
      </c>
      <c r="AB82" s="60">
        <f t="shared" si="25"/>
        <v>-1302654.8460980384</v>
      </c>
    </row>
    <row r="83" spans="1:28" s="24" customFormat="1" ht="12.75">
      <c r="A83" s="21" t="s">
        <v>91</v>
      </c>
      <c r="B83" s="22">
        <f>'DATOS MENSUALES'!F786</f>
        <v>36.25</v>
      </c>
      <c r="C83" s="22">
        <f>'DATOS MENSUALES'!F787</f>
        <v>27.311248999999997</v>
      </c>
      <c r="D83" s="22">
        <f>'DATOS MENSUALES'!F788</f>
        <v>29.935846999999995</v>
      </c>
      <c r="E83" s="22">
        <f>'DATOS MENSUALES'!F789</f>
        <v>22.778</v>
      </c>
      <c r="F83" s="22">
        <f>'DATOS MENSUALES'!F790</f>
        <v>19.844889</v>
      </c>
      <c r="G83" s="22">
        <f>'DATOS MENSUALES'!F791</f>
        <v>98.64052699999998</v>
      </c>
      <c r="H83" s="22">
        <f>'DATOS MENSUALES'!F792</f>
        <v>35.226759</v>
      </c>
      <c r="I83" s="22">
        <f>'DATOS MENSUALES'!F793</f>
        <v>16.415</v>
      </c>
      <c r="J83" s="22">
        <f>'DATOS MENSUALES'!F794</f>
        <v>9.199000000000002</v>
      </c>
      <c r="K83" s="22">
        <f>'DATOS MENSUALES'!F795</f>
        <v>6.930999999999999</v>
      </c>
      <c r="L83" s="22">
        <f>'DATOS MENSUALES'!F796</f>
        <v>6.412999999999999</v>
      </c>
      <c r="M83" s="22">
        <f>'DATOS MENSUALES'!F797</f>
        <v>10.673497999999999</v>
      </c>
      <c r="N83" s="22">
        <f>SUM(B83:M83)</f>
        <v>319.618769</v>
      </c>
      <c r="O83" s="23"/>
      <c r="P83" s="60">
        <f aca="true" t="shared" si="26" ref="P83:AB83">(B83-B$6)^3</f>
        <v>873.536344780681</v>
      </c>
      <c r="Q83" s="60">
        <f t="shared" si="26"/>
        <v>-3847.9177029087555</v>
      </c>
      <c r="R83" s="60">
        <f t="shared" si="26"/>
        <v>-6169.25605291447</v>
      </c>
      <c r="S83" s="60">
        <f t="shared" si="26"/>
        <v>-16260.171440347312</v>
      </c>
      <c r="T83" s="60">
        <f t="shared" si="26"/>
        <v>-14555.161701274468</v>
      </c>
      <c r="U83" s="60">
        <f t="shared" si="26"/>
        <v>57431.79263070882</v>
      </c>
      <c r="V83" s="60">
        <f t="shared" si="26"/>
        <v>-9398.631238329695</v>
      </c>
      <c r="W83" s="60">
        <f t="shared" si="26"/>
        <v>-29934.938877105615</v>
      </c>
      <c r="X83" s="60">
        <f t="shared" si="26"/>
        <v>-3449.955164165274</v>
      </c>
      <c r="Y83" s="60">
        <f t="shared" si="26"/>
        <v>-503.8587450672516</v>
      </c>
      <c r="Z83" s="60">
        <f t="shared" si="26"/>
        <v>-178.58856084303278</v>
      </c>
      <c r="AA83" s="60">
        <f t="shared" si="26"/>
        <v>-23.18015794601705</v>
      </c>
      <c r="AB83" s="60">
        <f t="shared" si="26"/>
        <v>-1698929.3148421613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1068187.2345901965</v>
      </c>
      <c r="Q84" s="61">
        <f t="shared" si="27"/>
        <v>4442410.846350731</v>
      </c>
      <c r="R84" s="61">
        <f t="shared" si="27"/>
        <v>5192778.605934444</v>
      </c>
      <c r="S84" s="61">
        <f t="shared" si="27"/>
        <v>2178022.7885619015</v>
      </c>
      <c r="T84" s="61">
        <f t="shared" si="27"/>
        <v>4065895.6991826794</v>
      </c>
      <c r="U84" s="61">
        <f t="shared" si="27"/>
        <v>2103354.6483387593</v>
      </c>
      <c r="V84" s="61">
        <f t="shared" si="27"/>
        <v>1733223.0295237717</v>
      </c>
      <c r="W84" s="61">
        <f t="shared" si="27"/>
        <v>1242126.7261706055</v>
      </c>
      <c r="X84" s="61">
        <f t="shared" si="27"/>
        <v>663997.6018220629</v>
      </c>
      <c r="Y84" s="61">
        <f t="shared" si="27"/>
        <v>514507.6190972982</v>
      </c>
      <c r="Z84" s="61">
        <f t="shared" si="27"/>
        <v>64108.42639852125</v>
      </c>
      <c r="AA84" s="61">
        <f t="shared" si="27"/>
        <v>56599.98279519617</v>
      </c>
      <c r="AB84" s="61">
        <f t="shared" si="27"/>
        <v>372171571.6756141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27 - Río Porma desde confluencia arroyo de Oville hasta confluencia arroyo Val Juncosa, y arroyos del Arbejal, Solayomba y Val Juncosa.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7.95</v>
      </c>
      <c r="C4" s="1">
        <f t="shared" si="0"/>
        <v>10.052000000000001</v>
      </c>
      <c r="D4" s="1">
        <f t="shared" si="0"/>
        <v>11.814102</v>
      </c>
      <c r="E4" s="1">
        <f t="shared" si="0"/>
        <v>11.055</v>
      </c>
      <c r="F4" s="1">
        <f t="shared" si="0"/>
        <v>10.306231</v>
      </c>
      <c r="G4" s="1">
        <f t="shared" si="0"/>
        <v>13.924</v>
      </c>
      <c r="H4" s="1">
        <f t="shared" si="0"/>
        <v>9.078</v>
      </c>
      <c r="I4" s="1">
        <f t="shared" si="0"/>
        <v>16.415</v>
      </c>
      <c r="J4" s="1">
        <f t="shared" si="0"/>
        <v>9.199000000000002</v>
      </c>
      <c r="K4" s="1">
        <f t="shared" si="0"/>
        <v>5.007999999999999</v>
      </c>
      <c r="L4" s="1">
        <f t="shared" si="0"/>
        <v>6.149</v>
      </c>
      <c r="M4" s="1">
        <f t="shared" si="0"/>
        <v>6.833</v>
      </c>
      <c r="N4" s="1">
        <f>MIN(N18:N43)</f>
        <v>210.97159299999998</v>
      </c>
    </row>
    <row r="5" spans="1:14" ht="12.75">
      <c r="A5" s="13" t="s">
        <v>92</v>
      </c>
      <c r="B5" s="1">
        <f aca="true" t="shared" si="1" ref="B5:M5">MAX(B18:B43)</f>
        <v>81.44800000000001</v>
      </c>
      <c r="C5" s="1">
        <f t="shared" si="1"/>
        <v>106.91600000000001</v>
      </c>
      <c r="D5" s="1">
        <f t="shared" si="1"/>
        <v>134.307</v>
      </c>
      <c r="E5" s="1">
        <f t="shared" si="1"/>
        <v>138.25445</v>
      </c>
      <c r="F5" s="1">
        <f t="shared" si="1"/>
        <v>93.985</v>
      </c>
      <c r="G5" s="1">
        <f t="shared" si="1"/>
        <v>121.68699999999998</v>
      </c>
      <c r="H5" s="1">
        <f t="shared" si="1"/>
        <v>110.120089</v>
      </c>
      <c r="I5" s="1">
        <f t="shared" si="1"/>
        <v>86.111155</v>
      </c>
      <c r="J5" s="1">
        <f t="shared" si="1"/>
        <v>39.707</v>
      </c>
      <c r="K5" s="1">
        <f t="shared" si="1"/>
        <v>20.987000000000002</v>
      </c>
      <c r="L5" s="1">
        <f t="shared" si="1"/>
        <v>20.235</v>
      </c>
      <c r="M5" s="1">
        <f t="shared" si="1"/>
        <v>33.003</v>
      </c>
      <c r="N5" s="1">
        <f>MAX(N18:N43)</f>
        <v>603.6865260000001</v>
      </c>
    </row>
    <row r="6" spans="1:14" ht="12.75">
      <c r="A6" s="13" t="s">
        <v>14</v>
      </c>
      <c r="B6" s="1">
        <f aca="true" t="shared" si="2" ref="B6:M6">AVERAGE(B18:B43)</f>
        <v>27.12030730769231</v>
      </c>
      <c r="C6" s="1">
        <f t="shared" si="2"/>
        <v>35.83681223076923</v>
      </c>
      <c r="D6" s="1">
        <f t="shared" si="2"/>
        <v>50.78876107692308</v>
      </c>
      <c r="E6" s="1">
        <f t="shared" si="2"/>
        <v>44.66969657692307</v>
      </c>
      <c r="F6" s="1">
        <f t="shared" si="2"/>
        <v>34.857959230769225</v>
      </c>
      <c r="G6" s="1">
        <f t="shared" si="2"/>
        <v>47.444219961538465</v>
      </c>
      <c r="H6" s="1">
        <f t="shared" si="2"/>
        <v>53.35595423076923</v>
      </c>
      <c r="I6" s="1">
        <f t="shared" si="2"/>
        <v>40.02661403846154</v>
      </c>
      <c r="J6" s="1">
        <f t="shared" si="2"/>
        <v>19.186509653846155</v>
      </c>
      <c r="K6" s="1">
        <f t="shared" si="2"/>
        <v>12.073567153846154</v>
      </c>
      <c r="L6" s="1">
        <f t="shared" si="2"/>
        <v>10.39344180769231</v>
      </c>
      <c r="M6" s="1">
        <f t="shared" si="2"/>
        <v>11.917142115384612</v>
      </c>
      <c r="N6" s="1">
        <f>SUM(B6:M6)</f>
        <v>387.67098538461534</v>
      </c>
    </row>
    <row r="7" spans="1:14" ht="12.75">
      <c r="A7" s="13" t="s">
        <v>15</v>
      </c>
      <c r="B7" s="1">
        <f aca="true" t="shared" si="3" ref="B7:N7">PERCENTILE(B18:B43,0.1)</f>
        <v>10.640500000000001</v>
      </c>
      <c r="C7" s="1">
        <f t="shared" si="3"/>
        <v>14.040499999999998</v>
      </c>
      <c r="D7" s="1">
        <f t="shared" si="3"/>
        <v>17.828</v>
      </c>
      <c r="E7" s="1">
        <f t="shared" si="3"/>
        <v>16.307</v>
      </c>
      <c r="F7" s="1">
        <f t="shared" si="3"/>
        <v>14.812485499999998</v>
      </c>
      <c r="G7" s="1">
        <f t="shared" si="3"/>
        <v>21.834</v>
      </c>
      <c r="H7" s="1">
        <f t="shared" si="3"/>
        <v>22.3225</v>
      </c>
      <c r="I7" s="1">
        <f t="shared" si="3"/>
        <v>19.144793</v>
      </c>
      <c r="J7" s="1">
        <f t="shared" si="3"/>
        <v>11.8955</v>
      </c>
      <c r="K7" s="1">
        <f t="shared" si="3"/>
        <v>7.7625</v>
      </c>
      <c r="L7" s="1">
        <f t="shared" si="3"/>
        <v>6.582708499999999</v>
      </c>
      <c r="M7" s="1">
        <f t="shared" si="3"/>
        <v>7.548304</v>
      </c>
      <c r="N7" s="1">
        <f t="shared" si="3"/>
        <v>258.15696749999995</v>
      </c>
    </row>
    <row r="8" spans="1:14" ht="12.75">
      <c r="A8" s="13" t="s">
        <v>16</v>
      </c>
      <c r="B8" s="1">
        <f aca="true" t="shared" si="4" ref="B8:N8">PERCENTILE(B18:B43,0.25)</f>
        <v>15.010734249999999</v>
      </c>
      <c r="C8" s="1">
        <f t="shared" si="4"/>
        <v>21.47877325</v>
      </c>
      <c r="D8" s="1">
        <f t="shared" si="4"/>
        <v>27.58321175</v>
      </c>
      <c r="E8" s="1">
        <f t="shared" si="4"/>
        <v>25.870749999999997</v>
      </c>
      <c r="F8" s="1">
        <f t="shared" si="4"/>
        <v>20.241916749999998</v>
      </c>
      <c r="G8" s="1">
        <f t="shared" si="4"/>
        <v>29.180358000000002</v>
      </c>
      <c r="H8" s="1">
        <f t="shared" si="4"/>
        <v>32.85043825</v>
      </c>
      <c r="I8" s="1">
        <f t="shared" si="4"/>
        <v>24.736302249999998</v>
      </c>
      <c r="J8" s="1">
        <f t="shared" si="4"/>
        <v>13.4625</v>
      </c>
      <c r="K8" s="1">
        <f t="shared" si="4"/>
        <v>8.629610750000001</v>
      </c>
      <c r="L8" s="1">
        <f t="shared" si="4"/>
        <v>7.279</v>
      </c>
      <c r="M8" s="1">
        <f t="shared" si="4"/>
        <v>8.361179</v>
      </c>
      <c r="N8" s="1">
        <f t="shared" si="4"/>
        <v>314.76236075</v>
      </c>
    </row>
    <row r="9" spans="1:14" ht="12.75">
      <c r="A9" s="13" t="s">
        <v>17</v>
      </c>
      <c r="B9" s="1">
        <f aca="true" t="shared" si="5" ref="B9:N9">PERCENTILE(B18:B43,0.5)</f>
        <v>22.1615</v>
      </c>
      <c r="C9" s="1">
        <f t="shared" si="5"/>
        <v>29.092202</v>
      </c>
      <c r="D9" s="1">
        <f t="shared" si="5"/>
        <v>41.332235499999996</v>
      </c>
      <c r="E9" s="1">
        <f t="shared" si="5"/>
        <v>35.4675</v>
      </c>
      <c r="F9" s="1">
        <f t="shared" si="5"/>
        <v>28.835</v>
      </c>
      <c r="G9" s="1">
        <f t="shared" si="5"/>
        <v>42.352500000000006</v>
      </c>
      <c r="H9" s="1">
        <f t="shared" si="5"/>
        <v>47.817499999999995</v>
      </c>
      <c r="I9" s="1">
        <f t="shared" si="5"/>
        <v>37.123</v>
      </c>
      <c r="J9" s="1">
        <f t="shared" si="5"/>
        <v>16.2535685</v>
      </c>
      <c r="K9" s="1">
        <f t="shared" si="5"/>
        <v>10.616</v>
      </c>
      <c r="L9" s="1">
        <f t="shared" si="5"/>
        <v>8.902235000000001</v>
      </c>
      <c r="M9" s="1">
        <f t="shared" si="5"/>
        <v>10.674749</v>
      </c>
      <c r="N9" s="1">
        <f t="shared" si="5"/>
        <v>363.487896</v>
      </c>
    </row>
    <row r="10" spans="1:14" ht="12.75">
      <c r="A10" s="13" t="s">
        <v>18</v>
      </c>
      <c r="B10" s="1">
        <f aca="true" t="shared" si="6" ref="B10:N10">PERCENTILE(B18:B43,0.75)</f>
        <v>35.06338925</v>
      </c>
      <c r="C10" s="1">
        <f t="shared" si="6"/>
        <v>49.1285</v>
      </c>
      <c r="D10" s="1">
        <f t="shared" si="6"/>
        <v>62.26375</v>
      </c>
      <c r="E10" s="1">
        <f t="shared" si="6"/>
        <v>54.50449999999999</v>
      </c>
      <c r="F10" s="1">
        <f t="shared" si="6"/>
        <v>43.91668075</v>
      </c>
      <c r="G10" s="1">
        <f t="shared" si="6"/>
        <v>51.24180475</v>
      </c>
      <c r="H10" s="1">
        <f t="shared" si="6"/>
        <v>74.84899999999999</v>
      </c>
      <c r="I10" s="1">
        <f t="shared" si="6"/>
        <v>52.2115</v>
      </c>
      <c r="J10" s="1">
        <f t="shared" si="6"/>
        <v>25.27975</v>
      </c>
      <c r="K10" s="1">
        <f t="shared" si="6"/>
        <v>16.172314</v>
      </c>
      <c r="L10" s="1">
        <f t="shared" si="6"/>
        <v>12.101240250000002</v>
      </c>
      <c r="M10" s="1">
        <f t="shared" si="6"/>
        <v>13.175701</v>
      </c>
      <c r="N10" s="1">
        <f t="shared" si="6"/>
        <v>437.84119999999996</v>
      </c>
    </row>
    <row r="11" spans="1:14" ht="12.75">
      <c r="A11" s="13" t="s">
        <v>19</v>
      </c>
      <c r="B11" s="1">
        <f aca="true" t="shared" si="7" ref="B11:N11">PERCENTILE(B18:B43,0.9)</f>
        <v>47.510000000000005</v>
      </c>
      <c r="C11" s="1">
        <f t="shared" si="7"/>
        <v>62.176210999999995</v>
      </c>
      <c r="D11" s="1">
        <f t="shared" si="7"/>
        <v>101.87450000000001</v>
      </c>
      <c r="E11" s="1">
        <f t="shared" si="7"/>
        <v>73.94299999999998</v>
      </c>
      <c r="F11" s="1">
        <f t="shared" si="7"/>
        <v>59.516493999999994</v>
      </c>
      <c r="G11" s="1">
        <f t="shared" si="7"/>
        <v>84.1771785</v>
      </c>
      <c r="H11" s="1">
        <f t="shared" si="7"/>
        <v>87.28329250000002</v>
      </c>
      <c r="I11" s="1">
        <f t="shared" si="7"/>
        <v>63.38300000000001</v>
      </c>
      <c r="J11" s="1">
        <f t="shared" si="7"/>
        <v>30.860857000000003</v>
      </c>
      <c r="K11" s="1">
        <f t="shared" si="7"/>
        <v>18.329</v>
      </c>
      <c r="L11" s="1">
        <f t="shared" si="7"/>
        <v>15.503</v>
      </c>
      <c r="M11" s="1">
        <f t="shared" si="7"/>
        <v>16.8383955</v>
      </c>
      <c r="N11" s="1">
        <f t="shared" si="7"/>
        <v>551.371229</v>
      </c>
    </row>
    <row r="12" spans="1:14" ht="12.75">
      <c r="A12" s="13" t="s">
        <v>23</v>
      </c>
      <c r="B12" s="1">
        <f aca="true" t="shared" si="8" ref="B12:N12">STDEV(B18:B43)</f>
        <v>17.925060928326122</v>
      </c>
      <c r="C12" s="1">
        <f t="shared" si="8"/>
        <v>22.162957869417205</v>
      </c>
      <c r="D12" s="1">
        <f t="shared" si="8"/>
        <v>34.34786422564924</v>
      </c>
      <c r="E12" s="1">
        <f t="shared" si="8"/>
        <v>29.436396863721207</v>
      </c>
      <c r="F12" s="1">
        <f t="shared" si="8"/>
        <v>20.886922827569485</v>
      </c>
      <c r="G12" s="1">
        <f t="shared" si="8"/>
        <v>26.380889138479663</v>
      </c>
      <c r="H12" s="1">
        <f t="shared" si="8"/>
        <v>28.153518290455562</v>
      </c>
      <c r="I12" s="1">
        <f t="shared" si="8"/>
        <v>19.035170253362633</v>
      </c>
      <c r="J12" s="1">
        <f t="shared" si="8"/>
        <v>8.201145436117857</v>
      </c>
      <c r="K12" s="1">
        <f t="shared" si="8"/>
        <v>4.50768298496686</v>
      </c>
      <c r="L12" s="1">
        <f t="shared" si="8"/>
        <v>3.9235502381203005</v>
      </c>
      <c r="M12" s="1">
        <f t="shared" si="8"/>
        <v>5.532550159576108</v>
      </c>
      <c r="N12" s="1">
        <f t="shared" si="8"/>
        <v>109.84613263483298</v>
      </c>
    </row>
    <row r="13" spans="1:14" ht="12.75">
      <c r="A13" s="13" t="s">
        <v>125</v>
      </c>
      <c r="B13" s="1">
        <f aca="true" t="shared" si="9" ref="B13:L13">ROUND(B12/B6,2)</f>
        <v>0.66</v>
      </c>
      <c r="C13" s="1">
        <f t="shared" si="9"/>
        <v>0.62</v>
      </c>
      <c r="D13" s="1">
        <f t="shared" si="9"/>
        <v>0.68</v>
      </c>
      <c r="E13" s="1">
        <f t="shared" si="9"/>
        <v>0.66</v>
      </c>
      <c r="F13" s="1">
        <f t="shared" si="9"/>
        <v>0.6</v>
      </c>
      <c r="G13" s="1">
        <f t="shared" si="9"/>
        <v>0.56</v>
      </c>
      <c r="H13" s="1">
        <f t="shared" si="9"/>
        <v>0.53</v>
      </c>
      <c r="I13" s="1">
        <f t="shared" si="9"/>
        <v>0.48</v>
      </c>
      <c r="J13" s="1">
        <f t="shared" si="9"/>
        <v>0.43</v>
      </c>
      <c r="K13" s="1">
        <f t="shared" si="9"/>
        <v>0.37</v>
      </c>
      <c r="L13" s="1">
        <f t="shared" si="9"/>
        <v>0.38</v>
      </c>
      <c r="M13" s="1">
        <f>ROUND(M12/M6,2)</f>
        <v>0.46</v>
      </c>
      <c r="N13" s="1">
        <f>ROUND(N12/N6,2)</f>
        <v>0.28</v>
      </c>
    </row>
    <row r="14" spans="1:14" ht="12.75">
      <c r="A14" s="13" t="s">
        <v>124</v>
      </c>
      <c r="B14" s="53">
        <f>26*P44/(25*24*B12^3)</f>
        <v>1.5982354587642278</v>
      </c>
      <c r="C14" s="53">
        <f aca="true" t="shared" si="10" ref="C14:N14">26*Q44/(25*24*C12^3)</f>
        <v>1.5140443086007125</v>
      </c>
      <c r="D14" s="53">
        <f t="shared" si="10"/>
        <v>1.3123504770076433</v>
      </c>
      <c r="E14" s="53">
        <f t="shared" si="10"/>
        <v>1.6742476793877303</v>
      </c>
      <c r="F14" s="53">
        <f t="shared" si="10"/>
        <v>1.2959836003496386</v>
      </c>
      <c r="G14" s="53">
        <f t="shared" si="10"/>
        <v>1.365382238432318</v>
      </c>
      <c r="H14" s="53">
        <f t="shared" si="10"/>
        <v>0.4546390180665545</v>
      </c>
      <c r="I14" s="53">
        <f t="shared" si="10"/>
        <v>0.7807071941320199</v>
      </c>
      <c r="J14" s="53">
        <f t="shared" si="10"/>
        <v>0.969656852573543</v>
      </c>
      <c r="K14" s="53">
        <f t="shared" si="10"/>
        <v>0.5783057742156141</v>
      </c>
      <c r="L14" s="53">
        <f t="shared" si="10"/>
        <v>0.9613321953457132</v>
      </c>
      <c r="M14" s="53">
        <f t="shared" si="10"/>
        <v>2.470707327749014</v>
      </c>
      <c r="N14" s="53">
        <f t="shared" si="10"/>
        <v>0.4857407539530213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-0.35814942665840976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23.699</v>
      </c>
      <c r="C18" s="1">
        <f>'DATOS MENSUALES'!F487</f>
        <v>23.11</v>
      </c>
      <c r="D18" s="1">
        <f>'DATOS MENSUALES'!F488</f>
        <v>40.81447099999999</v>
      </c>
      <c r="E18" s="1">
        <f>'DATOS MENSUALES'!F489</f>
        <v>35.455999999999996</v>
      </c>
      <c r="F18" s="1">
        <f>'DATOS MENSUALES'!F490</f>
        <v>21.433</v>
      </c>
      <c r="G18" s="1">
        <f>'DATOS MENSUALES'!F491</f>
        <v>48.531000000000006</v>
      </c>
      <c r="H18" s="1">
        <f>'DATOS MENSUALES'!F492</f>
        <v>45.461</v>
      </c>
      <c r="I18" s="1">
        <f>'DATOS MENSUALES'!F493</f>
        <v>46.392585000000004</v>
      </c>
      <c r="J18" s="1">
        <f>'DATOS MENSUALES'!F494</f>
        <v>21.539</v>
      </c>
      <c r="K18" s="1">
        <f>'DATOS MENSUALES'!F495</f>
        <v>18.469</v>
      </c>
      <c r="L18" s="1">
        <f>'DATOS MENSUALES'!F496</f>
        <v>14.705</v>
      </c>
      <c r="M18" s="1">
        <f>'DATOS MENSUALES'!F497</f>
        <v>11.578862999999998</v>
      </c>
      <c r="N18" s="1">
        <f aca="true" t="shared" si="11" ref="N18:N41">SUM(B18:M18)</f>
        <v>351.18891899999994</v>
      </c>
      <c r="O18" s="10"/>
      <c r="P18" s="60">
        <f>(B18-B$6)^3</f>
        <v>-40.04757791819915</v>
      </c>
      <c r="Q18" s="60">
        <f aca="true" t="shared" si="12" ref="Q18:AB18">(C18-C$6)^3</f>
        <v>-2061.3840433043943</v>
      </c>
      <c r="R18" s="60">
        <f t="shared" si="12"/>
        <v>-992.3068360870027</v>
      </c>
      <c r="S18" s="60">
        <f t="shared" si="12"/>
        <v>-782.1710150373895</v>
      </c>
      <c r="T18" s="60">
        <f t="shared" si="12"/>
        <v>-2419.5740971001123</v>
      </c>
      <c r="U18" s="60">
        <f t="shared" si="12"/>
        <v>1.2835859615614689</v>
      </c>
      <c r="V18" s="60">
        <f t="shared" si="12"/>
        <v>-492.09488389541366</v>
      </c>
      <c r="W18" s="60">
        <f t="shared" si="12"/>
        <v>257.9847054778607</v>
      </c>
      <c r="X18" s="60">
        <f t="shared" si="12"/>
        <v>13.0191775482075</v>
      </c>
      <c r="Y18" s="60">
        <f t="shared" si="12"/>
        <v>261.58318853088866</v>
      </c>
      <c r="Z18" s="60">
        <f t="shared" si="12"/>
        <v>80.1498578057289</v>
      </c>
      <c r="AA18" s="60">
        <f t="shared" si="12"/>
        <v>-0.03871021279181757</v>
      </c>
      <c r="AB18" s="60">
        <f t="shared" si="12"/>
        <v>-48555.48403373826</v>
      </c>
    </row>
    <row r="19" spans="1:28" ht="12.75">
      <c r="A19" s="12" t="s">
        <v>67</v>
      </c>
      <c r="B19" s="1">
        <f>'DATOS MENSUALES'!F498</f>
        <v>37.95799999999999</v>
      </c>
      <c r="C19" s="1">
        <f>'DATOS MENSUALES'!F499</f>
        <v>10.052000000000001</v>
      </c>
      <c r="D19" s="1">
        <f>'DATOS MENSUALES'!F500</f>
        <v>48.235</v>
      </c>
      <c r="E19" s="1">
        <f>'DATOS MENSUALES'!F501</f>
        <v>54.09799999999999</v>
      </c>
      <c r="F19" s="1">
        <f>'DATOS MENSUALES'!F502</f>
        <v>36.292</v>
      </c>
      <c r="G19" s="1">
        <f>'DATOS MENSUALES'!F503</f>
        <v>40.894</v>
      </c>
      <c r="H19" s="1">
        <f>'DATOS MENSUALES'!F504</f>
        <v>23.372000000000003</v>
      </c>
      <c r="I19" s="1">
        <f>'DATOS MENSUALES'!F505</f>
        <v>17.724148</v>
      </c>
      <c r="J19" s="1">
        <f>'DATOS MENSUALES'!F506</f>
        <v>17.375</v>
      </c>
      <c r="K19" s="1">
        <f>'DATOS MENSUALES'!F507</f>
        <v>15.127</v>
      </c>
      <c r="L19" s="1">
        <f>'DATOS MENSUALES'!F508</f>
        <v>15.123000000000001</v>
      </c>
      <c r="M19" s="1">
        <f>'DATOS MENSUALES'!F509</f>
        <v>17.779</v>
      </c>
      <c r="N19" s="1">
        <f t="shared" si="11"/>
        <v>334.029148</v>
      </c>
      <c r="O19" s="10"/>
      <c r="P19" s="60">
        <f aca="true" t="shared" si="13" ref="P19:P43">(B19-B$6)^3</f>
        <v>1272.9475123891136</v>
      </c>
      <c r="Q19" s="60">
        <f aca="true" t="shared" si="14" ref="Q19:Q43">(C19-C$6)^3</f>
        <v>-17143.20109009343</v>
      </c>
      <c r="R19" s="60">
        <f aca="true" t="shared" si="15" ref="R19:R43">(D19-D$6)^3</f>
        <v>-16.65485247588217</v>
      </c>
      <c r="S19" s="60">
        <f aca="true" t="shared" si="16" ref="S19:S43">(E19-E$6)^3</f>
        <v>838.1092846246141</v>
      </c>
      <c r="T19" s="60">
        <f aca="true" t="shared" si="17" ref="T19:T43">(F19-F$6)^3</f>
        <v>2.949066019307519</v>
      </c>
      <c r="U19" s="60">
        <f aca="true" t="shared" si="18" ref="U19:U43">(G19-G$6)^3</f>
        <v>-281.03968665045034</v>
      </c>
      <c r="V19" s="60">
        <f aca="true" t="shared" si="19" ref="V19:V43">(H19-H$6)^3</f>
        <v>-26956.699590949574</v>
      </c>
      <c r="W19" s="60">
        <f aca="true" t="shared" si="20" ref="W19:W43">(I19-I$6)^3</f>
        <v>-11093.24641565664</v>
      </c>
      <c r="X19" s="60">
        <f aca="true" t="shared" si="21" ref="X19:X43">(J19-J$6)^3</f>
        <v>-5.944590709603961</v>
      </c>
      <c r="Y19" s="60">
        <f aca="true" t="shared" si="22" ref="Y19:Y43">(K19-K$6)^3</f>
        <v>28.468535022051967</v>
      </c>
      <c r="Z19" s="60">
        <f aca="true" t="shared" si="23" ref="Z19:Z43">(L19-L$6)^3</f>
        <v>105.79416621175935</v>
      </c>
      <c r="AA19" s="60">
        <f aca="true" t="shared" si="24" ref="AA19:AA43">(M19-M$6)^3</f>
        <v>201.42151373153425</v>
      </c>
      <c r="AB19" s="60">
        <f aca="true" t="shared" si="25" ref="AB19:AB43">(N19-N$6)^3</f>
        <v>-154351.52892971764</v>
      </c>
    </row>
    <row r="20" spans="1:28" ht="12.75">
      <c r="A20" s="12" t="s">
        <v>68</v>
      </c>
      <c r="B20" s="1">
        <f>'DATOS MENSUALES'!F510</f>
        <v>20.624</v>
      </c>
      <c r="C20" s="1">
        <f>'DATOS MENSUALES'!F511</f>
        <v>58.02899999999999</v>
      </c>
      <c r="D20" s="1">
        <f>'DATOS MENSUALES'!F512</f>
        <v>63.35900000000001</v>
      </c>
      <c r="E20" s="1">
        <f>'DATOS MENSUALES'!F513</f>
        <v>17.521</v>
      </c>
      <c r="F20" s="1">
        <f>'DATOS MENSUALES'!F514</f>
        <v>44.191902</v>
      </c>
      <c r="G20" s="1">
        <f>'DATOS MENSUALES'!F515</f>
        <v>46.170418</v>
      </c>
      <c r="H20" s="1">
        <f>'DATOS MENSUALES'!F516</f>
        <v>109.21399999999998</v>
      </c>
      <c r="I20" s="1">
        <f>'DATOS MENSUALES'!F517</f>
        <v>86.111155</v>
      </c>
      <c r="J20" s="1">
        <f>'DATOS MENSUALES'!F518</f>
        <v>28.892</v>
      </c>
      <c r="K20" s="1">
        <f>'DATOS MENSUALES'!F519</f>
        <v>20.44</v>
      </c>
      <c r="L20" s="1">
        <f>'DATOS MENSUALES'!F520</f>
        <v>20.235</v>
      </c>
      <c r="M20" s="1">
        <f>'DATOS MENSUALES'!F521</f>
        <v>12.421000000000001</v>
      </c>
      <c r="N20" s="1">
        <f t="shared" si="11"/>
        <v>527.208475</v>
      </c>
      <c r="O20" s="10"/>
      <c r="P20" s="60">
        <f t="shared" si="13"/>
        <v>-274.15721710118845</v>
      </c>
      <c r="Q20" s="60">
        <f t="shared" si="14"/>
        <v>10929.501524747513</v>
      </c>
      <c r="R20" s="60">
        <f t="shared" si="15"/>
        <v>1986.2348482032935</v>
      </c>
      <c r="S20" s="60">
        <f t="shared" si="16"/>
        <v>-20009.993665943075</v>
      </c>
      <c r="T20" s="60">
        <f t="shared" si="17"/>
        <v>813.1963133513336</v>
      </c>
      <c r="U20" s="60">
        <f t="shared" si="18"/>
        <v>-2.0668346794661665</v>
      </c>
      <c r="V20" s="60">
        <f t="shared" si="19"/>
        <v>174283.87710501312</v>
      </c>
      <c r="W20" s="60">
        <f t="shared" si="20"/>
        <v>97873.65293811166</v>
      </c>
      <c r="X20" s="60">
        <f t="shared" si="21"/>
        <v>914.223637361862</v>
      </c>
      <c r="Y20" s="60">
        <f t="shared" si="22"/>
        <v>585.6268612481243</v>
      </c>
      <c r="Z20" s="60">
        <f t="shared" si="23"/>
        <v>953.216594392581</v>
      </c>
      <c r="AA20" s="60">
        <f t="shared" si="24"/>
        <v>0.12791579579005283</v>
      </c>
      <c r="AB20" s="60">
        <f t="shared" si="25"/>
        <v>2716894.1351057827</v>
      </c>
    </row>
    <row r="21" spans="1:28" ht="12.75">
      <c r="A21" s="12" t="s">
        <v>69</v>
      </c>
      <c r="B21" s="1">
        <f>'DATOS MENSUALES'!F522</f>
        <v>11.335</v>
      </c>
      <c r="C21" s="1">
        <f>'DATOS MENSUALES'!F523</f>
        <v>20.987030999999998</v>
      </c>
      <c r="D21" s="1">
        <f>'DATOS MENSUALES'!F524</f>
        <v>38.094</v>
      </c>
      <c r="E21" s="1">
        <f>'DATOS MENSUALES'!F525</f>
        <v>48.459031</v>
      </c>
      <c r="F21" s="1">
        <f>'DATOS MENSUALES'!F526</f>
        <v>56.542</v>
      </c>
      <c r="G21" s="1">
        <f>'DATOS MENSUALES'!F527</f>
        <v>49.605</v>
      </c>
      <c r="H21" s="1">
        <f>'DATOS MENSUALES'!F528</f>
        <v>81.203</v>
      </c>
      <c r="I21" s="1">
        <f>'DATOS MENSUALES'!F529</f>
        <v>54.349087000000004</v>
      </c>
      <c r="J21" s="1">
        <f>'DATOS MENSUALES'!F530</f>
        <v>39.707</v>
      </c>
      <c r="K21" s="1">
        <f>'DATOS MENSUALES'!F531</f>
        <v>16.352752</v>
      </c>
      <c r="L21" s="1">
        <f>'DATOS MENSUALES'!F532</f>
        <v>15.883</v>
      </c>
      <c r="M21" s="1">
        <f>'DATOS MENSUALES'!F533</f>
        <v>12.395</v>
      </c>
      <c r="N21" s="1">
        <f t="shared" si="11"/>
        <v>444.91190099999994</v>
      </c>
      <c r="O21" s="10"/>
      <c r="P21" s="60">
        <f t="shared" si="13"/>
        <v>-3933.3185781899606</v>
      </c>
      <c r="Q21" s="60">
        <f t="shared" si="14"/>
        <v>-3274.614396519077</v>
      </c>
      <c r="R21" s="60">
        <f t="shared" si="15"/>
        <v>-2045.849087851583</v>
      </c>
      <c r="S21" s="60">
        <f t="shared" si="16"/>
        <v>54.411262796089474</v>
      </c>
      <c r="T21" s="60">
        <f t="shared" si="17"/>
        <v>10195.784450182216</v>
      </c>
      <c r="U21" s="60">
        <f t="shared" si="18"/>
        <v>10.088617985633798</v>
      </c>
      <c r="V21" s="60">
        <f t="shared" si="19"/>
        <v>21594.213250590714</v>
      </c>
      <c r="W21" s="60">
        <f t="shared" si="20"/>
        <v>2938.015165023226</v>
      </c>
      <c r="X21" s="60">
        <f t="shared" si="21"/>
        <v>8640.98403355498</v>
      </c>
      <c r="Y21" s="60">
        <f t="shared" si="22"/>
        <v>78.3579635886813</v>
      </c>
      <c r="Z21" s="60">
        <f t="shared" si="23"/>
        <v>165.42920383067846</v>
      </c>
      <c r="AA21" s="60">
        <f t="shared" si="24"/>
        <v>0.10911796768470239</v>
      </c>
      <c r="AB21" s="60">
        <f t="shared" si="25"/>
        <v>187551.1433830454</v>
      </c>
    </row>
    <row r="22" spans="1:28" ht="12.75">
      <c r="A22" s="12" t="s">
        <v>70</v>
      </c>
      <c r="B22" s="1">
        <f>'DATOS MENSUALES'!F534</f>
        <v>45.658</v>
      </c>
      <c r="C22" s="1">
        <f>'DATOS MENSUALES'!F535</f>
        <v>106.91600000000001</v>
      </c>
      <c r="D22" s="1">
        <f>'DATOS MENSUALES'!F536</f>
        <v>42.181</v>
      </c>
      <c r="E22" s="1">
        <f>'DATOS MENSUALES'!F537</f>
        <v>31.379</v>
      </c>
      <c r="F22" s="1">
        <f>'DATOS MENSUALES'!F538</f>
        <v>93.985</v>
      </c>
      <c r="G22" s="1">
        <f>'DATOS MENSUALES'!F539</f>
        <v>43.81100000000001</v>
      </c>
      <c r="H22" s="1">
        <f>'DATOS MENSUALES'!F540</f>
        <v>86.976</v>
      </c>
      <c r="I22" s="1">
        <f>'DATOS MENSUALES'!F541</f>
        <v>47.60900000000001</v>
      </c>
      <c r="J22" s="1">
        <f>'DATOS MENSUALES'!F542</f>
        <v>28.638000000000005</v>
      </c>
      <c r="K22" s="1">
        <f>'DATOS MENSUALES'!F543</f>
        <v>18.189000000000004</v>
      </c>
      <c r="L22" s="1">
        <f>'DATOS MENSUALES'!F544</f>
        <v>17.856</v>
      </c>
      <c r="M22" s="1">
        <f>'DATOS MENSUALES'!F545</f>
        <v>14.83</v>
      </c>
      <c r="N22" s="1">
        <f t="shared" si="11"/>
        <v>578.028</v>
      </c>
      <c r="O22" s="10"/>
      <c r="P22" s="60">
        <f t="shared" si="13"/>
        <v>6370.404876395864</v>
      </c>
      <c r="Q22" s="60">
        <f t="shared" si="14"/>
        <v>359109.89279033535</v>
      </c>
      <c r="R22" s="60">
        <f t="shared" si="15"/>
        <v>-637.779582260504</v>
      </c>
      <c r="S22" s="60">
        <f t="shared" si="16"/>
        <v>-2347.7034051623905</v>
      </c>
      <c r="T22" s="60">
        <f t="shared" si="17"/>
        <v>206708.5454696306</v>
      </c>
      <c r="U22" s="60">
        <f t="shared" si="18"/>
        <v>-47.95954727615203</v>
      </c>
      <c r="V22" s="60">
        <f t="shared" si="19"/>
        <v>38000.98912770006</v>
      </c>
      <c r="W22" s="60">
        <f t="shared" si="20"/>
        <v>435.9309077497552</v>
      </c>
      <c r="X22" s="60">
        <f t="shared" si="21"/>
        <v>844.3079628846054</v>
      </c>
      <c r="Y22" s="60">
        <f t="shared" si="22"/>
        <v>228.70813085298693</v>
      </c>
      <c r="Z22" s="60">
        <f t="shared" si="23"/>
        <v>415.5881849643394</v>
      </c>
      <c r="AA22" s="60">
        <f t="shared" si="24"/>
        <v>24.714844883790548</v>
      </c>
      <c r="AB22" s="60">
        <f t="shared" si="25"/>
        <v>6897737.380229333</v>
      </c>
    </row>
    <row r="23" spans="1:28" ht="12.75">
      <c r="A23" s="12" t="s">
        <v>71</v>
      </c>
      <c r="B23" s="1">
        <f>'DATOS MENSUALES'!F546</f>
        <v>9.709</v>
      </c>
      <c r="C23" s="1">
        <f>'DATOS MENSUALES'!F547</f>
        <v>15.799</v>
      </c>
      <c r="D23" s="1">
        <f>'DATOS MENSUALES'!F548</f>
        <v>40.231</v>
      </c>
      <c r="E23" s="1">
        <f>'DATOS MENSUALES'!F549</f>
        <v>40.351</v>
      </c>
      <c r="F23" s="1">
        <f>'DATOS MENSUALES'!F550</f>
        <v>40.742</v>
      </c>
      <c r="G23" s="1">
        <f>'DATOS MENSUALES'!F551</f>
        <v>69.71383000000002</v>
      </c>
      <c r="H23" s="1">
        <f>'DATOS MENSUALES'!F552</f>
        <v>45.626</v>
      </c>
      <c r="I23" s="1">
        <f>'DATOS MENSUALES'!F553</f>
        <v>61.228</v>
      </c>
      <c r="J23" s="1">
        <f>'DATOS MENSUALES'!F554</f>
        <v>23.971000000000004</v>
      </c>
      <c r="K23" s="1">
        <f>'DATOS MENSUALES'!F555</f>
        <v>16.615378999999997</v>
      </c>
      <c r="L23" s="1">
        <f>'DATOS MENSUALES'!F556</f>
        <v>14.517776000000003</v>
      </c>
      <c r="M23" s="1">
        <f>'DATOS MENSUALES'!F557</f>
        <v>33.003</v>
      </c>
      <c r="N23" s="1">
        <f t="shared" si="11"/>
        <v>411.50698500000004</v>
      </c>
      <c r="O23" s="10"/>
      <c r="P23" s="60">
        <f t="shared" si="13"/>
        <v>-5278.30087691829</v>
      </c>
      <c r="Q23" s="60">
        <f t="shared" si="14"/>
        <v>-8045.460516873422</v>
      </c>
      <c r="R23" s="60">
        <f t="shared" si="15"/>
        <v>-1176.834763676246</v>
      </c>
      <c r="S23" s="60">
        <f t="shared" si="16"/>
        <v>-80.54861500718897</v>
      </c>
      <c r="T23" s="60">
        <f t="shared" si="17"/>
        <v>203.716881603728</v>
      </c>
      <c r="U23" s="60">
        <f t="shared" si="18"/>
        <v>11044.29088549209</v>
      </c>
      <c r="V23" s="60">
        <f t="shared" si="19"/>
        <v>-461.88171251577114</v>
      </c>
      <c r="W23" s="60">
        <f t="shared" si="20"/>
        <v>9529.996841832768</v>
      </c>
      <c r="X23" s="60">
        <f t="shared" si="21"/>
        <v>109.52343290613564</v>
      </c>
      <c r="Y23" s="60">
        <f t="shared" si="22"/>
        <v>93.6887438620535</v>
      </c>
      <c r="Z23" s="60">
        <f t="shared" si="23"/>
        <v>70.15547120849764</v>
      </c>
      <c r="AA23" s="60">
        <f t="shared" si="24"/>
        <v>9375.055023564199</v>
      </c>
      <c r="AB23" s="60">
        <f t="shared" si="25"/>
        <v>13542.539445492826</v>
      </c>
    </row>
    <row r="24" spans="1:28" ht="12.75">
      <c r="A24" s="12" t="s">
        <v>72</v>
      </c>
      <c r="B24" s="1">
        <f>'DATOS MENSUALES'!F558</f>
        <v>16.27</v>
      </c>
      <c r="C24" s="1">
        <f>'DATOS MENSUALES'!F559</f>
        <v>22.954</v>
      </c>
      <c r="D24" s="1">
        <f>'DATOS MENSUALES'!F560</f>
        <v>26.799000000000003</v>
      </c>
      <c r="E24" s="1">
        <f>'DATOS MENSUALES'!F561</f>
        <v>35.335</v>
      </c>
      <c r="F24" s="1">
        <f>'DATOS MENSUALES'!F562</f>
        <v>51.892</v>
      </c>
      <c r="G24" s="1">
        <f>'DATOS MENSUALES'!F563</f>
        <v>51.19321899999999</v>
      </c>
      <c r="H24" s="1">
        <f>'DATOS MENSUALES'!F564</f>
        <v>60.834</v>
      </c>
      <c r="I24" s="1">
        <f>'DATOS MENSUALES'!F565</f>
        <v>21.550257000000002</v>
      </c>
      <c r="J24" s="1">
        <f>'DATOS MENSUALES'!F566</f>
        <v>16.795</v>
      </c>
      <c r="K24" s="1">
        <f>'DATOS MENSUALES'!F567</f>
        <v>16.797708</v>
      </c>
      <c r="L24" s="1">
        <f>'DATOS MENSUALES'!F568</f>
        <v>11.845</v>
      </c>
      <c r="M24" s="1">
        <f>'DATOS MENSUALES'!F569</f>
        <v>15.897791</v>
      </c>
      <c r="N24" s="1">
        <f t="shared" si="11"/>
        <v>348.162975</v>
      </c>
      <c r="O24" s="10"/>
      <c r="P24" s="60">
        <f t="shared" si="13"/>
        <v>-1277.397659163411</v>
      </c>
      <c r="Q24" s="60">
        <f t="shared" si="14"/>
        <v>-2138.119777620534</v>
      </c>
      <c r="R24" s="60">
        <f t="shared" si="15"/>
        <v>-13806.31468800897</v>
      </c>
      <c r="S24" s="60">
        <f t="shared" si="16"/>
        <v>-813.3933500671486</v>
      </c>
      <c r="T24" s="60">
        <f t="shared" si="17"/>
        <v>4942.572483841102</v>
      </c>
      <c r="U24" s="60">
        <f t="shared" si="18"/>
        <v>52.69215820573779</v>
      </c>
      <c r="V24" s="60">
        <f t="shared" si="19"/>
        <v>418.181057711607</v>
      </c>
      <c r="W24" s="60">
        <f t="shared" si="20"/>
        <v>-6307.380599948694</v>
      </c>
      <c r="X24" s="60">
        <f t="shared" si="21"/>
        <v>-13.677805225466873</v>
      </c>
      <c r="Y24" s="60">
        <f t="shared" si="22"/>
        <v>105.43104514781626</v>
      </c>
      <c r="Z24" s="60">
        <f t="shared" si="23"/>
        <v>3.058463863404204</v>
      </c>
      <c r="AA24" s="60">
        <f t="shared" si="24"/>
        <v>63.07563280320982</v>
      </c>
      <c r="AB24" s="60">
        <f t="shared" si="25"/>
        <v>-61667.377212004154</v>
      </c>
    </row>
    <row r="25" spans="1:28" ht="12.75">
      <c r="A25" s="12" t="s">
        <v>73</v>
      </c>
      <c r="B25" s="1">
        <f>'DATOS MENSUALES'!F570</f>
        <v>81.44800000000001</v>
      </c>
      <c r="C25" s="1">
        <f>'DATOS MENSUALES'!F571</f>
        <v>34.940027</v>
      </c>
      <c r="D25" s="1">
        <f>'DATOS MENSUALES'!F572</f>
        <v>81.020368</v>
      </c>
      <c r="E25" s="1">
        <f>'DATOS MENSUALES'!F573</f>
        <v>81.12799999999999</v>
      </c>
      <c r="F25" s="1">
        <f>'DATOS MENSUALES'!F574</f>
        <v>48.513645999999994</v>
      </c>
      <c r="G25" s="1">
        <f>'DATOS MENSUALES'!F575</f>
        <v>35.430679999999995</v>
      </c>
      <c r="H25" s="1">
        <f>'DATOS MENSUALES'!F576</f>
        <v>83.19899999999998</v>
      </c>
      <c r="I25" s="1">
        <f>'DATOS MENSUALES'!F577</f>
        <v>53.471000000000004</v>
      </c>
      <c r="J25" s="1">
        <f>'DATOS MENSUALES'!F578</f>
        <v>33.054</v>
      </c>
      <c r="K25" s="1">
        <f>'DATOS MENSUALES'!F579</f>
        <v>20.987000000000002</v>
      </c>
      <c r="L25" s="1">
        <f>'DATOS MENSUALES'!F580</f>
        <v>12.095262000000002</v>
      </c>
      <c r="M25" s="1">
        <f>'DATOS MENSUALES'!F581</f>
        <v>10.247</v>
      </c>
      <c r="N25" s="1">
        <f t="shared" si="11"/>
        <v>575.5339829999999</v>
      </c>
      <c r="O25" s="10"/>
      <c r="P25" s="60">
        <f t="shared" si="13"/>
        <v>160348.0868258643</v>
      </c>
      <c r="Q25" s="60">
        <f t="shared" si="14"/>
        <v>-0.7212159813466862</v>
      </c>
      <c r="R25" s="60">
        <f t="shared" si="15"/>
        <v>27630.1788751258</v>
      </c>
      <c r="S25" s="60">
        <f t="shared" si="16"/>
        <v>48460.66451088452</v>
      </c>
      <c r="T25" s="60">
        <f t="shared" si="17"/>
        <v>2546.482168660055</v>
      </c>
      <c r="U25" s="60">
        <f t="shared" si="18"/>
        <v>-1733.8558657670123</v>
      </c>
      <c r="V25" s="60">
        <f t="shared" si="19"/>
        <v>26578.436827163623</v>
      </c>
      <c r="W25" s="60">
        <f t="shared" si="20"/>
        <v>2430.09311577291</v>
      </c>
      <c r="X25" s="60">
        <f t="shared" si="21"/>
        <v>2666.8194667780663</v>
      </c>
      <c r="Y25" s="60">
        <f t="shared" si="22"/>
        <v>708.1658674395794</v>
      </c>
      <c r="Z25" s="60">
        <f t="shared" si="23"/>
        <v>4.92879797014835</v>
      </c>
      <c r="AA25" s="60">
        <f t="shared" si="24"/>
        <v>-4.658652137977187</v>
      </c>
      <c r="AB25" s="60">
        <f t="shared" si="25"/>
        <v>6630155.946667484</v>
      </c>
    </row>
    <row r="26" spans="1:28" ht="12.75">
      <c r="A26" s="12" t="s">
        <v>74</v>
      </c>
      <c r="B26" s="1">
        <f>'DATOS MENSUALES'!F582</f>
        <v>16.906739</v>
      </c>
      <c r="C26" s="1">
        <f>'DATOS MENSUALES'!F583</f>
        <v>12.234</v>
      </c>
      <c r="D26" s="1">
        <f>'DATOS MENSUALES'!F584</f>
        <v>11.814102</v>
      </c>
      <c r="E26" s="1">
        <f>'DATOS MENSUALES'!F585</f>
        <v>11.055</v>
      </c>
      <c r="F26" s="1">
        <f>'DATOS MENSUALES'!F586</f>
        <v>11.806608</v>
      </c>
      <c r="G26" s="1">
        <f>'DATOS MENSUALES'!F587</f>
        <v>28.802144000000002</v>
      </c>
      <c r="H26" s="1">
        <f>'DATOS MENSUALES'!F588</f>
        <v>59.92</v>
      </c>
      <c r="I26" s="1">
        <f>'DATOS MENSUALES'!F589</f>
        <v>24.165999999999997</v>
      </c>
      <c r="J26" s="1">
        <f>'DATOS MENSUALES'!F590</f>
        <v>11.462000000000002</v>
      </c>
      <c r="K26" s="1">
        <f>'DATOS MENSUALES'!F591</f>
        <v>8.263</v>
      </c>
      <c r="L26" s="1">
        <f>'DATOS MENSUALES'!F592</f>
        <v>7.08</v>
      </c>
      <c r="M26" s="1">
        <f>'DATOS MENSUALES'!F593</f>
        <v>7.462000000000001</v>
      </c>
      <c r="N26" s="1">
        <f t="shared" si="11"/>
        <v>210.97159299999998</v>
      </c>
      <c r="O26" s="10"/>
      <c r="P26" s="60">
        <f t="shared" si="13"/>
        <v>-1065.4485761234282</v>
      </c>
      <c r="Q26" s="60">
        <f t="shared" si="14"/>
        <v>-13148.95546010178</v>
      </c>
      <c r="R26" s="60">
        <f t="shared" si="15"/>
        <v>-59203.44448472578</v>
      </c>
      <c r="S26" s="60">
        <f t="shared" si="16"/>
        <v>-37982.85331735235</v>
      </c>
      <c r="T26" s="60">
        <f t="shared" si="17"/>
        <v>-12248.676488115536</v>
      </c>
      <c r="U26" s="60">
        <f t="shared" si="18"/>
        <v>-6478.624661021154</v>
      </c>
      <c r="V26" s="60">
        <f t="shared" si="19"/>
        <v>282.8230502376642</v>
      </c>
      <c r="W26" s="60">
        <f t="shared" si="20"/>
        <v>-3989.8814389069507</v>
      </c>
      <c r="X26" s="60">
        <f t="shared" si="21"/>
        <v>-460.90642355747264</v>
      </c>
      <c r="Y26" s="60">
        <f t="shared" si="22"/>
        <v>-55.33104326263455</v>
      </c>
      <c r="Z26" s="60">
        <f t="shared" si="23"/>
        <v>-36.37793503972406</v>
      </c>
      <c r="AA26" s="60">
        <f t="shared" si="24"/>
        <v>-88.42695834770669</v>
      </c>
      <c r="AB26" s="60">
        <f t="shared" si="25"/>
        <v>-5517027.74867076</v>
      </c>
    </row>
    <row r="27" spans="1:28" ht="12.75">
      <c r="A27" s="12" t="s">
        <v>75</v>
      </c>
      <c r="B27" s="1">
        <f>'DATOS MENSUALES'!F594</f>
        <v>7.95</v>
      </c>
      <c r="C27" s="1">
        <f>'DATOS MENSUALES'!F595</f>
        <v>68.865</v>
      </c>
      <c r="D27" s="1">
        <f>'DATOS MENSUALES'!F596</f>
        <v>134.307</v>
      </c>
      <c r="E27" s="1">
        <f>'DATOS MENSUALES'!F597</f>
        <v>33.061</v>
      </c>
      <c r="F27" s="1">
        <f>'DATOS MENSUALES'!F598</f>
        <v>30.458</v>
      </c>
      <c r="G27" s="1">
        <f>'DATOS MENSUALES'!F599</f>
        <v>17.467</v>
      </c>
      <c r="H27" s="1">
        <f>'DATOS MENSUALES'!F600</f>
        <v>40.660246</v>
      </c>
      <c r="I27" s="1">
        <f>'DATOS MENSUALES'!F601</f>
        <v>28.987866</v>
      </c>
      <c r="J27" s="1">
        <f>'DATOS MENSUALES'!F602</f>
        <v>14.094000000000001</v>
      </c>
      <c r="K27" s="1">
        <f>'DATOS MENSUALES'!F603</f>
        <v>9.935</v>
      </c>
      <c r="L27" s="1">
        <f>'DATOS MENSUALES'!F604</f>
        <v>8.612</v>
      </c>
      <c r="M27" s="1">
        <f>'DATOS MENSUALES'!F605</f>
        <v>8.40539</v>
      </c>
      <c r="N27" s="1">
        <f t="shared" si="11"/>
        <v>402.802502</v>
      </c>
      <c r="O27" s="10"/>
      <c r="P27" s="60">
        <f t="shared" si="13"/>
        <v>-7045.101014928588</v>
      </c>
      <c r="Q27" s="60">
        <f t="shared" si="14"/>
        <v>36029.16812495659</v>
      </c>
      <c r="R27" s="60">
        <f t="shared" si="15"/>
        <v>582564.4573312441</v>
      </c>
      <c r="S27" s="60">
        <f t="shared" si="16"/>
        <v>-1564.4092667696984</v>
      </c>
      <c r="T27" s="60">
        <f t="shared" si="17"/>
        <v>-85.18163214501674</v>
      </c>
      <c r="U27" s="60">
        <f t="shared" si="18"/>
        <v>-26938.54058804632</v>
      </c>
      <c r="V27" s="60">
        <f t="shared" si="19"/>
        <v>-2046.307043317942</v>
      </c>
      <c r="W27" s="60">
        <f t="shared" si="20"/>
        <v>-1345.1151426842418</v>
      </c>
      <c r="X27" s="60">
        <f t="shared" si="21"/>
        <v>-132.0673862802356</v>
      </c>
      <c r="Y27" s="60">
        <f t="shared" si="22"/>
        <v>-9.780671590888641</v>
      </c>
      <c r="Z27" s="60">
        <f t="shared" si="23"/>
        <v>-5.653467774316504</v>
      </c>
      <c r="AA27" s="60">
        <f t="shared" si="24"/>
        <v>-43.30834204176332</v>
      </c>
      <c r="AB27" s="60">
        <f t="shared" si="25"/>
        <v>3464.554338083088</v>
      </c>
    </row>
    <row r="28" spans="1:28" ht="12.75">
      <c r="A28" s="12" t="s">
        <v>76</v>
      </c>
      <c r="B28" s="1">
        <f>'DATOS MENSUALES'!F606</f>
        <v>36.028999999999996</v>
      </c>
      <c r="C28" s="1">
        <f>'DATOS MENSUALES'!F607</f>
        <v>34.756</v>
      </c>
      <c r="D28" s="1">
        <f>'DATOS MENSUALES'!F608</f>
        <v>24.348000000000006</v>
      </c>
      <c r="E28" s="1">
        <f>'DATOS MENSUALES'!F609</f>
        <v>54.52899999999999</v>
      </c>
      <c r="F28" s="1">
        <f>'DATOS MENSUALES'!F610</f>
        <v>15.683970999999998</v>
      </c>
      <c r="G28" s="1">
        <f>'DATOS MENSUALES'!F611</f>
        <v>100.72712700000001</v>
      </c>
      <c r="H28" s="1">
        <f>'DATOS MENSUALES'!F612</f>
        <v>50.009</v>
      </c>
      <c r="I28" s="1">
        <f>'DATOS MENSUALES'!F613</f>
        <v>51.421</v>
      </c>
      <c r="J28" s="1">
        <f>'DATOS MENSUALES'!F614</f>
        <v>17.908329000000002</v>
      </c>
      <c r="K28" s="1">
        <f>'DATOS MENSUALES'!F615</f>
        <v>5.007999999999999</v>
      </c>
      <c r="L28" s="1">
        <f>'DATOS MENSUALES'!F616</f>
        <v>6.312</v>
      </c>
      <c r="M28" s="1">
        <f>'DATOS MENSUALES'!F617</f>
        <v>11.141</v>
      </c>
      <c r="N28" s="1">
        <f t="shared" si="11"/>
        <v>407.872427</v>
      </c>
      <c r="O28" s="10"/>
      <c r="P28" s="60">
        <f t="shared" si="13"/>
        <v>707.0366626593384</v>
      </c>
      <c r="Q28" s="60">
        <f t="shared" si="14"/>
        <v>-1.2625562959325287</v>
      </c>
      <c r="R28" s="60">
        <f t="shared" si="15"/>
        <v>-18485.102176299075</v>
      </c>
      <c r="S28" s="60">
        <f t="shared" si="16"/>
        <v>958.3821075629579</v>
      </c>
      <c r="T28" s="60">
        <f t="shared" si="17"/>
        <v>-7049.1600194316015</v>
      </c>
      <c r="U28" s="60">
        <f t="shared" si="18"/>
        <v>151273.80604236753</v>
      </c>
      <c r="V28" s="60">
        <f t="shared" si="19"/>
        <v>-37.49292476710584</v>
      </c>
      <c r="W28" s="60">
        <f t="shared" si="20"/>
        <v>1479.3562764037074</v>
      </c>
      <c r="X28" s="60">
        <f t="shared" si="21"/>
        <v>-2.0882222542409803</v>
      </c>
      <c r="Y28" s="60">
        <f t="shared" si="22"/>
        <v>-352.7289335768998</v>
      </c>
      <c r="Z28" s="60">
        <f t="shared" si="23"/>
        <v>-67.98934017033238</v>
      </c>
      <c r="AA28" s="60">
        <f t="shared" si="24"/>
        <v>-0.46754535844251277</v>
      </c>
      <c r="AB28" s="60">
        <f t="shared" si="25"/>
        <v>8244.17283616994</v>
      </c>
    </row>
    <row r="29" spans="1:28" ht="12.75">
      <c r="A29" s="12" t="s">
        <v>77</v>
      </c>
      <c r="B29" s="1">
        <f>'DATOS MENSUALES'!F618</f>
        <v>14.756979</v>
      </c>
      <c r="C29" s="1">
        <f>'DATOS MENSUALES'!F619</f>
        <v>31.107609</v>
      </c>
      <c r="D29" s="1">
        <f>'DATOS MENSUALES'!F620</f>
        <v>16.239</v>
      </c>
      <c r="E29" s="1">
        <f>'DATOS MENSUALES'!F621</f>
        <v>15.29</v>
      </c>
      <c r="F29" s="1">
        <f>'DATOS MENSUALES'!F622</f>
        <v>10.306231</v>
      </c>
      <c r="G29" s="1">
        <f>'DATOS MENSUALES'!F623</f>
        <v>26.860999999999997</v>
      </c>
      <c r="H29" s="1">
        <f>'DATOS MENSUALES'!F624</f>
        <v>75.886</v>
      </c>
      <c r="I29" s="1">
        <f>'DATOS MENSUALES'!F625</f>
        <v>37.638</v>
      </c>
      <c r="J29" s="1">
        <f>'DATOS MENSUALES'!F626</f>
        <v>32.829714</v>
      </c>
      <c r="K29" s="1">
        <f>'DATOS MENSUALES'!F627</f>
        <v>11.222</v>
      </c>
      <c r="L29" s="1">
        <f>'DATOS MENSUALES'!F628</f>
        <v>9.157</v>
      </c>
      <c r="M29" s="1">
        <f>'DATOS MENSUALES'!F629</f>
        <v>7.9334489999999995</v>
      </c>
      <c r="N29" s="1">
        <f t="shared" si="11"/>
        <v>289.22698199999996</v>
      </c>
      <c r="O29" s="10"/>
      <c r="P29" s="60">
        <f t="shared" si="13"/>
        <v>-1889.758059499962</v>
      </c>
      <c r="Q29" s="60">
        <f t="shared" si="14"/>
        <v>-105.77034789292183</v>
      </c>
      <c r="R29" s="60">
        <f t="shared" si="15"/>
        <v>-41241.56577169407</v>
      </c>
      <c r="S29" s="60">
        <f t="shared" si="16"/>
        <v>-25359.57194991482</v>
      </c>
      <c r="T29" s="60">
        <f t="shared" si="17"/>
        <v>-14799.471421997192</v>
      </c>
      <c r="U29" s="60">
        <f t="shared" si="18"/>
        <v>-8720.471064917532</v>
      </c>
      <c r="V29" s="60">
        <f t="shared" si="19"/>
        <v>11436.317974649779</v>
      </c>
      <c r="W29" s="60">
        <f t="shared" si="20"/>
        <v>-13.62818251740311</v>
      </c>
      <c r="X29" s="60">
        <f t="shared" si="21"/>
        <v>2539.505466153235</v>
      </c>
      <c r="Y29" s="60">
        <f t="shared" si="22"/>
        <v>-0.6175280725369275</v>
      </c>
      <c r="Z29" s="60">
        <f t="shared" si="23"/>
        <v>-1.8902578233986633</v>
      </c>
      <c r="AA29" s="60">
        <f t="shared" si="24"/>
        <v>-63.22045617605489</v>
      </c>
      <c r="AB29" s="60">
        <f t="shared" si="25"/>
        <v>-954042.6719155554</v>
      </c>
    </row>
    <row r="30" spans="1:28" ht="12.75">
      <c r="A30" s="12" t="s">
        <v>78</v>
      </c>
      <c r="B30" s="1">
        <f>'DATOS MENSUALES'!F630</f>
        <v>28.354819999999997</v>
      </c>
      <c r="C30" s="1">
        <f>'DATOS MENSUALES'!F631</f>
        <v>20.118</v>
      </c>
      <c r="D30" s="1">
        <f>'DATOS MENSUALES'!F632</f>
        <v>41.85</v>
      </c>
      <c r="E30" s="1">
        <f>'DATOS MENSUALES'!F633</f>
        <v>15.738999999999999</v>
      </c>
      <c r="F30" s="1">
        <f>'DATOS MENSUALES'!F634</f>
        <v>13.940999999999999</v>
      </c>
      <c r="G30" s="1">
        <f>'DATOS MENSUALES'!F635</f>
        <v>25.818</v>
      </c>
      <c r="H30" s="1">
        <f>'DATOS MENSUALES'!F636</f>
        <v>29.267999999999997</v>
      </c>
      <c r="I30" s="1">
        <f>'DATOS MENSUALES'!F637</f>
        <v>78.584</v>
      </c>
      <c r="J30" s="1">
        <f>'DATOS MENSUALES'!F638</f>
        <v>25.715999999999998</v>
      </c>
      <c r="K30" s="1">
        <f>'DATOS MENSUALES'!F639</f>
        <v>11.68</v>
      </c>
      <c r="L30" s="1">
        <f>'DATOS MENSUALES'!F640</f>
        <v>8.64747</v>
      </c>
      <c r="M30" s="1">
        <f>'DATOS MENSUALES'!F641</f>
        <v>13.427268</v>
      </c>
      <c r="N30" s="1">
        <f t="shared" si="11"/>
        <v>313.14355800000004</v>
      </c>
      <c r="O30" s="10"/>
      <c r="P30" s="60">
        <f t="shared" si="13"/>
        <v>1.881423993081104</v>
      </c>
      <c r="Q30" s="60">
        <f t="shared" si="14"/>
        <v>-3883.820755635824</v>
      </c>
      <c r="R30" s="60">
        <f t="shared" si="15"/>
        <v>-714.2199675876395</v>
      </c>
      <c r="S30" s="60">
        <f t="shared" si="16"/>
        <v>-24214.56498862221</v>
      </c>
      <c r="T30" s="60">
        <f t="shared" si="17"/>
        <v>-9151.570923147025</v>
      </c>
      <c r="U30" s="60">
        <f t="shared" si="18"/>
        <v>-10114.440122909647</v>
      </c>
      <c r="V30" s="60">
        <f t="shared" si="19"/>
        <v>-13976.542579341607</v>
      </c>
      <c r="W30" s="60">
        <f t="shared" si="20"/>
        <v>57322.18657211285</v>
      </c>
      <c r="X30" s="60">
        <f t="shared" si="21"/>
        <v>278.37988579224634</v>
      </c>
      <c r="Y30" s="60">
        <f t="shared" si="22"/>
        <v>-0.06096162545683589</v>
      </c>
      <c r="Z30" s="60">
        <f t="shared" si="23"/>
        <v>-5.322451106059965</v>
      </c>
      <c r="AA30" s="60">
        <f t="shared" si="24"/>
        <v>3.443812160323252</v>
      </c>
      <c r="AB30" s="60">
        <f t="shared" si="25"/>
        <v>-413950.47967544454</v>
      </c>
    </row>
    <row r="31" spans="1:28" ht="12.75">
      <c r="A31" s="12" t="s">
        <v>79</v>
      </c>
      <c r="B31" s="1">
        <f>'DATOS MENSUALES'!F642</f>
        <v>67.46</v>
      </c>
      <c r="C31" s="1">
        <f>'DATOS MENSUALES'!F643</f>
        <v>27.669403999999997</v>
      </c>
      <c r="D31" s="1">
        <f>'DATOS MENSUALES'!F644</f>
        <v>43.245</v>
      </c>
      <c r="E31" s="1">
        <f>'DATOS MENSUALES'!F645</f>
        <v>59.959</v>
      </c>
      <c r="F31" s="1">
        <f>'DATOS MENSUALES'!F646</f>
        <v>31.487000000000002</v>
      </c>
      <c r="G31" s="1">
        <f>'DATOS MENSUALES'!F647</f>
        <v>30.315</v>
      </c>
      <c r="H31" s="1">
        <f>'DATOS MENSUALES'!F648</f>
        <v>24.248</v>
      </c>
      <c r="I31" s="1">
        <f>'DATOS MENSUALES'!F649</f>
        <v>65.53800000000001</v>
      </c>
      <c r="J31" s="1">
        <f>'DATOS MENSUALES'!F650</f>
        <v>15.74</v>
      </c>
      <c r="K31" s="1">
        <f>'DATOS MENSUALES'!F651</f>
        <v>8.609481</v>
      </c>
      <c r="L31" s="1">
        <f>'DATOS MENSUALES'!F652</f>
        <v>7.651513</v>
      </c>
      <c r="M31" s="1">
        <f>'DATOS MENSUALES'!F653</f>
        <v>8.419</v>
      </c>
      <c r="N31" s="1">
        <f t="shared" si="11"/>
        <v>390.341398</v>
      </c>
      <c r="O31" s="10"/>
      <c r="P31" s="60">
        <f t="shared" si="13"/>
        <v>65644.41105562371</v>
      </c>
      <c r="Q31" s="60">
        <f t="shared" si="14"/>
        <v>-544.8196843872009</v>
      </c>
      <c r="R31" s="60">
        <f t="shared" si="15"/>
        <v>-429.30285375132956</v>
      </c>
      <c r="S31" s="60">
        <f t="shared" si="16"/>
        <v>3574.0703654295544</v>
      </c>
      <c r="T31" s="60">
        <f t="shared" si="17"/>
        <v>-38.30544396710187</v>
      </c>
      <c r="U31" s="60">
        <f t="shared" si="18"/>
        <v>-5025.887452064183</v>
      </c>
      <c r="V31" s="60">
        <f t="shared" si="19"/>
        <v>-24662.383690428745</v>
      </c>
      <c r="W31" s="60">
        <f t="shared" si="20"/>
        <v>16603.596083416443</v>
      </c>
      <c r="X31" s="60">
        <f t="shared" si="21"/>
        <v>-40.939119511233805</v>
      </c>
      <c r="Y31" s="60">
        <f t="shared" si="22"/>
        <v>-41.568662777639716</v>
      </c>
      <c r="Z31" s="60">
        <f t="shared" si="23"/>
        <v>-20.61429673792684</v>
      </c>
      <c r="AA31" s="60">
        <f t="shared" si="24"/>
        <v>-42.80675897719162</v>
      </c>
      <c r="AB31" s="60">
        <f t="shared" si="25"/>
        <v>19.042988845232188</v>
      </c>
    </row>
    <row r="32" spans="1:28" ht="12.75">
      <c r="A32" s="12" t="s">
        <v>80</v>
      </c>
      <c r="B32" s="1">
        <f>'DATOS MENSUALES'!F654</f>
        <v>15.771999999999998</v>
      </c>
      <c r="C32" s="1">
        <f>'DATOS MENSUALES'!F655</f>
        <v>27.53</v>
      </c>
      <c r="D32" s="1">
        <f>'DATOS MENSUALES'!F656</f>
        <v>23.099</v>
      </c>
      <c r="E32" s="1">
        <f>'DATOS MENSUALES'!F657</f>
        <v>54.431</v>
      </c>
      <c r="F32" s="1">
        <f>'DATOS MENSUALES'!F658</f>
        <v>35.537092</v>
      </c>
      <c r="G32" s="1">
        <f>'DATOS MENSUALES'!F659</f>
        <v>39.332</v>
      </c>
      <c r="H32" s="1">
        <f>'DATOS MENSUALES'!F660</f>
        <v>15.54</v>
      </c>
      <c r="I32" s="1">
        <f>'DATOS MENSUALES'!F661</f>
        <v>17.273</v>
      </c>
      <c r="J32" s="1">
        <f>'DATOS MENSUALES'!F662</f>
        <v>9.251</v>
      </c>
      <c r="K32" s="1">
        <f>'DATOS MENSUALES'!F663</f>
        <v>9.196426</v>
      </c>
      <c r="L32" s="1">
        <f>'DATOS MENSUALES'!F664</f>
        <v>6.149</v>
      </c>
      <c r="M32" s="1">
        <f>'DATOS MENSUALES'!F665</f>
        <v>7.545</v>
      </c>
      <c r="N32" s="1">
        <f t="shared" si="11"/>
        <v>260.655518</v>
      </c>
      <c r="O32" s="10"/>
      <c r="P32" s="60">
        <f t="shared" si="13"/>
        <v>-1461.481301991036</v>
      </c>
      <c r="Q32" s="60">
        <f t="shared" si="14"/>
        <v>-573.1960395707614</v>
      </c>
      <c r="R32" s="60">
        <f t="shared" si="15"/>
        <v>-21230.373040897382</v>
      </c>
      <c r="S32" s="60">
        <f t="shared" si="16"/>
        <v>930.0867086086269</v>
      </c>
      <c r="T32" s="60">
        <f t="shared" si="17"/>
        <v>0.3132305110866801</v>
      </c>
      <c r="U32" s="60">
        <f t="shared" si="18"/>
        <v>-533.8498855116698</v>
      </c>
      <c r="V32" s="60">
        <f t="shared" si="19"/>
        <v>-54078.56899788804</v>
      </c>
      <c r="W32" s="60">
        <f t="shared" si="20"/>
        <v>-11780.159238822906</v>
      </c>
      <c r="X32" s="60">
        <f t="shared" si="21"/>
        <v>-980.7773980806022</v>
      </c>
      <c r="Y32" s="60">
        <f t="shared" si="22"/>
        <v>-23.81680535075076</v>
      </c>
      <c r="Z32" s="60">
        <f t="shared" si="23"/>
        <v>-76.4648341747621</v>
      </c>
      <c r="AA32" s="60">
        <f t="shared" si="24"/>
        <v>-83.57623645700522</v>
      </c>
      <c r="AB32" s="60">
        <f t="shared" si="25"/>
        <v>-2049131.511493519</v>
      </c>
    </row>
    <row r="33" spans="1:28" ht="12.75">
      <c r="A33" s="12" t="s">
        <v>81</v>
      </c>
      <c r="B33" s="1">
        <f>'DATOS MENSUALES'!F666</f>
        <v>9.946000000000002</v>
      </c>
      <c r="C33" s="1">
        <f>'DATOS MENSUALES'!F667</f>
        <v>58.856421999999995</v>
      </c>
      <c r="D33" s="1">
        <f>'DATOS MENSUALES'!F668</f>
        <v>73.058</v>
      </c>
      <c r="E33" s="1">
        <f>'DATOS MENSUALES'!F669</f>
        <v>138.25445</v>
      </c>
      <c r="F33" s="1">
        <f>'DATOS MENSUALES'!F670</f>
        <v>43.091016999999994</v>
      </c>
      <c r="G33" s="1">
        <f>'DATOS MENSUALES'!F671</f>
        <v>50.60799999999999</v>
      </c>
      <c r="H33" s="1">
        <f>'DATOS MENSUALES'!F672</f>
        <v>52.807</v>
      </c>
      <c r="I33" s="1">
        <f>'DATOS MENSUALES'!F673</f>
        <v>40.032</v>
      </c>
      <c r="J33" s="1">
        <f>'DATOS MENSUALES'!F674</f>
        <v>13.601999999999999</v>
      </c>
      <c r="K33" s="1">
        <f>'DATOS MENSUALES'!F675</f>
        <v>10.792</v>
      </c>
      <c r="L33" s="1">
        <f>'DATOS MENSUALES'!F676</f>
        <v>10.167418</v>
      </c>
      <c r="M33" s="1">
        <f>'DATOS MENSUALES'!F677</f>
        <v>9.212</v>
      </c>
      <c r="N33" s="1">
        <f t="shared" si="11"/>
        <v>510.4263069999999</v>
      </c>
      <c r="O33" s="10"/>
      <c r="P33" s="60">
        <f t="shared" si="13"/>
        <v>-5065.679266667963</v>
      </c>
      <c r="Q33" s="60">
        <f t="shared" si="14"/>
        <v>12198.14724478042</v>
      </c>
      <c r="R33" s="60">
        <f t="shared" si="15"/>
        <v>11043.738746777091</v>
      </c>
      <c r="S33" s="60">
        <f t="shared" si="16"/>
        <v>819625.1973190124</v>
      </c>
      <c r="T33" s="60">
        <f t="shared" si="17"/>
        <v>558.0633326115136</v>
      </c>
      <c r="U33" s="60">
        <f t="shared" si="18"/>
        <v>31.667869366984508</v>
      </c>
      <c r="V33" s="60">
        <f t="shared" si="19"/>
        <v>-0.16542776777430332</v>
      </c>
      <c r="W33" s="60">
        <f t="shared" si="20"/>
        <v>1.5623910528776228E-07</v>
      </c>
      <c r="X33" s="60">
        <f t="shared" si="21"/>
        <v>-174.16269569076772</v>
      </c>
      <c r="Y33" s="60">
        <f t="shared" si="22"/>
        <v>-2.1048643093628243</v>
      </c>
      <c r="Z33" s="60">
        <f t="shared" si="23"/>
        <v>-0.011546824389385521</v>
      </c>
      <c r="AA33" s="60">
        <f t="shared" si="24"/>
        <v>-19.795672374366042</v>
      </c>
      <c r="AB33" s="60">
        <f t="shared" si="25"/>
        <v>1849783.8586210634</v>
      </c>
    </row>
    <row r="34" spans="1:28" s="24" customFormat="1" ht="12.75">
      <c r="A34" s="21" t="s">
        <v>82</v>
      </c>
      <c r="B34" s="22">
        <f>'DATOS MENSUALES'!F678</f>
        <v>14.143092000000001</v>
      </c>
      <c r="C34" s="22">
        <f>'DATOS MENSUALES'!F679</f>
        <v>32.851</v>
      </c>
      <c r="D34" s="22">
        <f>'DATOS MENSUALES'!F680</f>
        <v>82.20100000000001</v>
      </c>
      <c r="E34" s="22">
        <f>'DATOS MENSUALES'!F681</f>
        <v>46.946999999999996</v>
      </c>
      <c r="F34" s="22">
        <f>'DATOS MENSUALES'!F682</f>
        <v>26.062</v>
      </c>
      <c r="G34" s="22">
        <f>'DATOS MENSUALES'!F683</f>
        <v>13.924</v>
      </c>
      <c r="H34" s="22">
        <f>'DATOS MENSUALES'!F684</f>
        <v>9.078</v>
      </c>
      <c r="I34" s="22">
        <f>'DATOS MENSUALES'!F685</f>
        <v>26.523000000000003</v>
      </c>
      <c r="J34" s="22">
        <f>'DATOS MENSUALES'!F686</f>
        <v>26.96</v>
      </c>
      <c r="K34" s="22">
        <f>'DATOS MENSUALES'!F687</f>
        <v>15.631000000000002</v>
      </c>
      <c r="L34" s="22">
        <f>'DATOS MENSUALES'!F688</f>
        <v>10.150583000000001</v>
      </c>
      <c r="M34" s="22">
        <f>'DATOS MENSUALES'!F689</f>
        <v>8.346442</v>
      </c>
      <c r="N34" s="22">
        <f t="shared" si="11"/>
        <v>312.81711700000005</v>
      </c>
      <c r="O34" s="23"/>
      <c r="P34" s="60">
        <f t="shared" si="13"/>
        <v>-2185.4683957174448</v>
      </c>
      <c r="Q34" s="60">
        <f t="shared" si="14"/>
        <v>-26.618739010035295</v>
      </c>
      <c r="R34" s="60">
        <f t="shared" si="15"/>
        <v>30995.35937795869</v>
      </c>
      <c r="S34" s="60">
        <f t="shared" si="16"/>
        <v>11.810348061206371</v>
      </c>
      <c r="T34" s="60">
        <f t="shared" si="17"/>
        <v>-680.5336794806709</v>
      </c>
      <c r="U34" s="60">
        <f t="shared" si="18"/>
        <v>-37663.49165288438</v>
      </c>
      <c r="V34" s="60">
        <f t="shared" si="19"/>
        <v>-86808.57777583085</v>
      </c>
      <c r="W34" s="60">
        <f t="shared" si="20"/>
        <v>-2462.351504557645</v>
      </c>
      <c r="X34" s="60">
        <f t="shared" si="21"/>
        <v>469.7298839749101</v>
      </c>
      <c r="Y34" s="60">
        <f t="shared" si="22"/>
        <v>45.020481124306286</v>
      </c>
      <c r="Z34" s="60">
        <f t="shared" si="23"/>
        <v>-0.014323909736265034</v>
      </c>
      <c r="AA34" s="60">
        <f t="shared" si="24"/>
        <v>-45.526066951669435</v>
      </c>
      <c r="AB34" s="60">
        <f t="shared" si="25"/>
        <v>-419413.83062085113</v>
      </c>
    </row>
    <row r="35" spans="1:28" s="24" customFormat="1" ht="12.75">
      <c r="A35" s="21" t="s">
        <v>83</v>
      </c>
      <c r="B35" s="22">
        <f>'DATOS MENSUALES'!F690</f>
        <v>32.166557000000005</v>
      </c>
      <c r="C35" s="22">
        <f>'DATOS MENSUALES'!F691</f>
        <v>65.496</v>
      </c>
      <c r="D35" s="22">
        <f>'DATOS MENSUALES'!F692</f>
        <v>49.827</v>
      </c>
      <c r="E35" s="22">
        <f>'DATOS MENSUALES'!F693</f>
        <v>35.479</v>
      </c>
      <c r="F35" s="22">
        <f>'DATOS MENSUALES'!F694</f>
        <v>19.682</v>
      </c>
      <c r="G35" s="22">
        <f>'DATOS MENSUALES'!F695</f>
        <v>25.147</v>
      </c>
      <c r="H35" s="22">
        <f>'DATOS MENSUALES'!F696</f>
        <v>87.59058500000002</v>
      </c>
      <c r="I35" s="22">
        <f>'DATOS MENSUALES'!F697</f>
        <v>52.475</v>
      </c>
      <c r="J35" s="22">
        <f>'DATOS MENSUALES'!F698</f>
        <v>16.767136999999998</v>
      </c>
      <c r="K35" s="22">
        <f>'DATOS MENSUALES'!F699</f>
        <v>9.365</v>
      </c>
      <c r="L35" s="22">
        <f>'DATOS MENSUALES'!F700</f>
        <v>7.359</v>
      </c>
      <c r="M35" s="22">
        <f>'DATOS MENSUALES'!F701</f>
        <v>15.274817999999998</v>
      </c>
      <c r="N35" s="22">
        <f t="shared" si="11"/>
        <v>416.62909699999994</v>
      </c>
      <c r="O35" s="23"/>
      <c r="P35" s="60">
        <f t="shared" si="13"/>
        <v>128.50091136332148</v>
      </c>
      <c r="Q35" s="60">
        <f t="shared" si="14"/>
        <v>26090.22115846575</v>
      </c>
      <c r="R35" s="60">
        <f t="shared" si="15"/>
        <v>-0.889613962947483</v>
      </c>
      <c r="S35" s="60">
        <f t="shared" si="16"/>
        <v>-776.3280628886555</v>
      </c>
      <c r="T35" s="60">
        <f t="shared" si="17"/>
        <v>-3495.171203047683</v>
      </c>
      <c r="U35" s="60">
        <f t="shared" si="18"/>
        <v>-11085.420061043173</v>
      </c>
      <c r="V35" s="60">
        <f t="shared" si="19"/>
        <v>40123.327687473866</v>
      </c>
      <c r="W35" s="60">
        <f t="shared" si="20"/>
        <v>1929.03068230713</v>
      </c>
      <c r="X35" s="60">
        <f t="shared" si="21"/>
        <v>-14.161468886975808</v>
      </c>
      <c r="Y35" s="60">
        <f t="shared" si="22"/>
        <v>-19.870958792023973</v>
      </c>
      <c r="Z35" s="60">
        <f t="shared" si="23"/>
        <v>-27.940645806931517</v>
      </c>
      <c r="AA35" s="60">
        <f t="shared" si="24"/>
        <v>37.854395435552036</v>
      </c>
      <c r="AB35" s="60">
        <f t="shared" si="25"/>
        <v>24283.468185515085</v>
      </c>
    </row>
    <row r="36" spans="1:28" s="24" customFormat="1" ht="12.75">
      <c r="A36" s="21" t="s">
        <v>84</v>
      </c>
      <c r="B36" s="22">
        <f>'DATOS MENSUALES'!F702</f>
        <v>19.205</v>
      </c>
      <c r="C36" s="22">
        <f>'DATOS MENSUALES'!F703</f>
        <v>12.281999999999998</v>
      </c>
      <c r="D36" s="22">
        <f>'DATOS MENSUALES'!F704</f>
        <v>19.416999999999998</v>
      </c>
      <c r="E36" s="22">
        <f>'DATOS MENSUALES'!F705</f>
        <v>25.49</v>
      </c>
      <c r="F36" s="22">
        <f>'DATOS MENSUALES'!F706</f>
        <v>21.502</v>
      </c>
      <c r="G36" s="22">
        <f>'DATOS MENSUALES'!F707</f>
        <v>36.599</v>
      </c>
      <c r="H36" s="22">
        <f>'DATOS MENSUALES'!F708</f>
        <v>37.037</v>
      </c>
      <c r="I36" s="22">
        <f>'DATOS MENSUALES'!F709</f>
        <v>36.608</v>
      </c>
      <c r="J36" s="22">
        <f>'DATOS MENSUALES'!F710</f>
        <v>12.87</v>
      </c>
      <c r="K36" s="22">
        <f>'DATOS MENSUALES'!F711</f>
        <v>7.3740000000000006</v>
      </c>
      <c r="L36" s="22">
        <f>'DATOS MENSUALES'!F712</f>
        <v>6.7524169999999994</v>
      </c>
      <c r="M36" s="22">
        <f>'DATOS MENSUALES'!F713</f>
        <v>20.522</v>
      </c>
      <c r="N36" s="22">
        <f t="shared" si="11"/>
        <v>255.658417</v>
      </c>
      <c r="O36" s="23"/>
      <c r="P36" s="60">
        <f t="shared" si="13"/>
        <v>-495.9105440398934</v>
      </c>
      <c r="Q36" s="60">
        <f t="shared" si="14"/>
        <v>-13068.89713683899</v>
      </c>
      <c r="R36" s="60">
        <f t="shared" si="15"/>
        <v>-30875.691750234844</v>
      </c>
      <c r="S36" s="60">
        <f t="shared" si="16"/>
        <v>-7055.457774370852</v>
      </c>
      <c r="T36" s="60">
        <f t="shared" si="17"/>
        <v>-2382.4580045018083</v>
      </c>
      <c r="U36" s="60">
        <f t="shared" si="18"/>
        <v>-1275.6017143848076</v>
      </c>
      <c r="V36" s="60">
        <f t="shared" si="19"/>
        <v>-4345.872423482832</v>
      </c>
      <c r="W36" s="60">
        <f t="shared" si="20"/>
        <v>-39.95307542404754</v>
      </c>
      <c r="X36" s="60">
        <f t="shared" si="21"/>
        <v>-252.01796053134143</v>
      </c>
      <c r="Y36" s="60">
        <f t="shared" si="22"/>
        <v>-103.79431792702017</v>
      </c>
      <c r="Z36" s="60">
        <f t="shared" si="23"/>
        <v>-48.26929034559682</v>
      </c>
      <c r="AA36" s="60">
        <f t="shared" si="24"/>
        <v>637.134476408411</v>
      </c>
      <c r="AB36" s="60">
        <f t="shared" si="25"/>
        <v>-2300625.0371564585</v>
      </c>
    </row>
    <row r="37" spans="1:28" s="24" customFormat="1" ht="12.75">
      <c r="A37" s="21" t="s">
        <v>85</v>
      </c>
      <c r="B37" s="22">
        <f>'DATOS MENSUALES'!F714</f>
        <v>49.362</v>
      </c>
      <c r="C37" s="22">
        <f>'DATOS MENSUALES'!F715</f>
        <v>30.515</v>
      </c>
      <c r="D37" s="22">
        <f>'DATOS MENSUALES'!F716</f>
        <v>35.628</v>
      </c>
      <c r="E37" s="22">
        <f>'DATOS MENSUALES'!F717</f>
        <v>16.875</v>
      </c>
      <c r="F37" s="22">
        <f>'DATOS MENSUALES'!F718</f>
        <v>23.276115</v>
      </c>
      <c r="G37" s="22">
        <f>'DATOS MENSUALES'!F719</f>
        <v>18.521</v>
      </c>
      <c r="H37" s="22">
        <f>'DATOS MENSUALES'!F720</f>
        <v>110.120089</v>
      </c>
      <c r="I37" s="22">
        <f>'DATOS MENSUALES'!F721</f>
        <v>46.485</v>
      </c>
      <c r="J37" s="22">
        <f>'DATOS MENSUALES'!F722</f>
        <v>13.987000000000002</v>
      </c>
      <c r="K37" s="22">
        <f>'DATOS MENSUALES'!F723</f>
        <v>8.69</v>
      </c>
      <c r="L37" s="22">
        <f>'DATOS MENSUALES'!F724</f>
        <v>6.851583</v>
      </c>
      <c r="M37" s="22">
        <f>'DATOS MENSUALES'!F725</f>
        <v>6.833</v>
      </c>
      <c r="N37" s="22">
        <f t="shared" si="11"/>
        <v>367.1437870000001</v>
      </c>
      <c r="O37" s="23"/>
      <c r="P37" s="60">
        <f t="shared" si="13"/>
        <v>11002.807321391783</v>
      </c>
      <c r="Q37" s="60">
        <f t="shared" si="14"/>
        <v>-150.72269186183965</v>
      </c>
      <c r="R37" s="60">
        <f t="shared" si="15"/>
        <v>-3484.680867225668</v>
      </c>
      <c r="S37" s="60">
        <f t="shared" si="16"/>
        <v>-21472.658253111633</v>
      </c>
      <c r="T37" s="60">
        <f t="shared" si="17"/>
        <v>-1553.5783442842803</v>
      </c>
      <c r="U37" s="60">
        <f t="shared" si="18"/>
        <v>-24195.79639049447</v>
      </c>
      <c r="V37" s="60">
        <f t="shared" si="19"/>
        <v>182903.5216155534</v>
      </c>
      <c r="W37" s="60">
        <f t="shared" si="20"/>
        <v>269.3841172606392</v>
      </c>
      <c r="X37" s="60">
        <f t="shared" si="21"/>
        <v>-140.5682268707359</v>
      </c>
      <c r="Y37" s="60">
        <f t="shared" si="22"/>
        <v>-38.736858849898326</v>
      </c>
      <c r="Z37" s="60">
        <f t="shared" si="23"/>
        <v>-44.431782203716686</v>
      </c>
      <c r="AA37" s="60">
        <f t="shared" si="24"/>
        <v>-131.41745280495778</v>
      </c>
      <c r="AB37" s="60">
        <f t="shared" si="25"/>
        <v>-8649.460878279464</v>
      </c>
    </row>
    <row r="38" spans="1:28" s="24" customFormat="1" ht="12.75">
      <c r="A38" s="21" t="s">
        <v>86</v>
      </c>
      <c r="B38" s="22">
        <f>'DATOS MENSUALES'!F726</f>
        <v>12.861</v>
      </c>
      <c r="C38" s="22">
        <f>'DATOS MENSUALES'!F727</f>
        <v>51.675348</v>
      </c>
      <c r="D38" s="22">
        <f>'DATOS MENSUALES'!F728</f>
        <v>121.548</v>
      </c>
      <c r="E38" s="22">
        <f>'DATOS MENSUALES'!F729</f>
        <v>108.57022499999998</v>
      </c>
      <c r="F38" s="22">
        <f>'DATOS MENSUALES'!F730</f>
        <v>79.70400000000001</v>
      </c>
      <c r="G38" s="22">
        <f>'DATOS MENSUALES'!F731</f>
        <v>121.68699999999998</v>
      </c>
      <c r="H38" s="22">
        <f>'DATOS MENSUALES'!F732</f>
        <v>34.28182</v>
      </c>
      <c r="I38" s="22">
        <f>'DATOS MENSUALES'!F733</f>
        <v>31.938</v>
      </c>
      <c r="J38" s="22">
        <f>'DATOS MENSUALES'!F734</f>
        <v>14.529133</v>
      </c>
      <c r="K38" s="22">
        <f>'DATOS MENSUALES'!F735</f>
        <v>10.44</v>
      </c>
      <c r="L38" s="22">
        <f>'DATOS MENSUALES'!F736</f>
        <v>8.401</v>
      </c>
      <c r="M38" s="22">
        <f>'DATOS MENSUALES'!F737</f>
        <v>8.051</v>
      </c>
      <c r="N38" s="22">
        <f t="shared" si="11"/>
        <v>603.6865260000001</v>
      </c>
      <c r="O38" s="23"/>
      <c r="P38" s="60">
        <f t="shared" si="13"/>
        <v>-2899.3142245715585</v>
      </c>
      <c r="Q38" s="60">
        <f t="shared" si="14"/>
        <v>3973.2426547793193</v>
      </c>
      <c r="R38" s="60">
        <f t="shared" si="15"/>
        <v>354282.303013643</v>
      </c>
      <c r="S38" s="60">
        <f t="shared" si="16"/>
        <v>260923.5920407043</v>
      </c>
      <c r="T38" s="60">
        <f t="shared" si="17"/>
        <v>90192.89398875266</v>
      </c>
      <c r="U38" s="60">
        <f t="shared" si="18"/>
        <v>409225.48993847327</v>
      </c>
      <c r="V38" s="60">
        <f t="shared" si="19"/>
        <v>-6939.601044754006</v>
      </c>
      <c r="W38" s="60">
        <f t="shared" si="20"/>
        <v>-529.2030499692272</v>
      </c>
      <c r="X38" s="60">
        <f t="shared" si="21"/>
        <v>-101.02388958432269</v>
      </c>
      <c r="Y38" s="60">
        <f t="shared" si="22"/>
        <v>-4.359241981780392</v>
      </c>
      <c r="Z38" s="60">
        <f t="shared" si="23"/>
        <v>-7.909644018162147</v>
      </c>
      <c r="AA38" s="60">
        <f t="shared" si="24"/>
        <v>-57.78743828110116</v>
      </c>
      <c r="AB38" s="60">
        <f t="shared" si="25"/>
        <v>10079871.345356874</v>
      </c>
    </row>
    <row r="39" spans="1:28" s="24" customFormat="1" ht="12.75">
      <c r="A39" s="21" t="s">
        <v>87</v>
      </c>
      <c r="B39" s="22">
        <f>'DATOS MENSUALES'!F738</f>
        <v>17.518803000000002</v>
      </c>
      <c r="C39" s="22">
        <f>'DATOS MENSUALES'!F739</f>
        <v>18.036</v>
      </c>
      <c r="D39" s="22">
        <f>'DATOS MENSUALES'!F740</f>
        <v>13.401</v>
      </c>
      <c r="E39" s="22">
        <f>'DATOS MENSUALES'!F741</f>
        <v>27.012999999999998</v>
      </c>
      <c r="F39" s="22">
        <f>'DATOS MENSUALES'!F742</f>
        <v>23.449831000000003</v>
      </c>
      <c r="G39" s="22">
        <f>'DATOS MENSUALES'!F743</f>
        <v>51.258</v>
      </c>
      <c r="H39" s="22">
        <f>'DATOS MENSUALES'!F744</f>
        <v>21.273</v>
      </c>
      <c r="I39" s="22">
        <f>'DATOS MENSUALES'!F745</f>
        <v>20.565438</v>
      </c>
      <c r="J39" s="22">
        <f>'DATOS MENSUALES'!F746</f>
        <v>13.416</v>
      </c>
      <c r="K39" s="22">
        <f>'DATOS MENSUALES'!F747</f>
        <v>8.527</v>
      </c>
      <c r="L39" s="22">
        <f>'DATOS MENSUALES'!F748</f>
        <v>7.356999999999998</v>
      </c>
      <c r="M39" s="22">
        <f>'DATOS MENSUALES'!F749</f>
        <v>10.945568000000002</v>
      </c>
      <c r="N39" s="22">
        <f t="shared" si="11"/>
        <v>232.76064</v>
      </c>
      <c r="O39" s="23"/>
      <c r="P39" s="60">
        <f t="shared" si="13"/>
        <v>-885.1519761668928</v>
      </c>
      <c r="Q39" s="60">
        <f t="shared" si="14"/>
        <v>-5640.524076820291</v>
      </c>
      <c r="R39" s="60">
        <f t="shared" si="15"/>
        <v>-52262.28285661443</v>
      </c>
      <c r="S39" s="60">
        <f t="shared" si="16"/>
        <v>-5504.632902951203</v>
      </c>
      <c r="T39" s="60">
        <f t="shared" si="17"/>
        <v>-1484.7152946795532</v>
      </c>
      <c r="U39" s="60">
        <f t="shared" si="18"/>
        <v>55.471118622681885</v>
      </c>
      <c r="V39" s="60">
        <f t="shared" si="19"/>
        <v>-33023.49658258733</v>
      </c>
      <c r="W39" s="60">
        <f t="shared" si="20"/>
        <v>-7370.674684405031</v>
      </c>
      <c r="X39" s="60">
        <f t="shared" si="21"/>
        <v>-192.15094105995763</v>
      </c>
      <c r="Y39" s="60">
        <f t="shared" si="22"/>
        <v>-44.60921313279278</v>
      </c>
      <c r="Z39" s="60">
        <f t="shared" si="23"/>
        <v>-27.99592925073888</v>
      </c>
      <c r="AA39" s="60">
        <f t="shared" si="24"/>
        <v>-0.9171234699087457</v>
      </c>
      <c r="AB39" s="60">
        <f t="shared" si="25"/>
        <v>-3717416.880522289</v>
      </c>
    </row>
    <row r="40" spans="1:28" s="24" customFormat="1" ht="12.75">
      <c r="A40" s="21" t="s">
        <v>88</v>
      </c>
      <c r="B40" s="22">
        <f>'DATOS MENSUALES'!F750</f>
        <v>24.381</v>
      </c>
      <c r="C40" s="22">
        <f>'DATOS MENSUALES'!F751</f>
        <v>44.477000000000004</v>
      </c>
      <c r="D40" s="22">
        <f>'DATOS MENSUALES'!F752</f>
        <v>129.12699999999998</v>
      </c>
      <c r="E40" s="22">
        <f>'DATOS MENSUALES'!F753</f>
        <v>66.758</v>
      </c>
      <c r="F40" s="22">
        <f>'DATOS MENSUALES'!F754</f>
        <v>62.49098799999999</v>
      </c>
      <c r="G40" s="22">
        <f>'DATOS MENSUALES'!F755</f>
        <v>60.638656</v>
      </c>
      <c r="H40" s="22">
        <f>'DATOS MENSUALES'!F756</f>
        <v>64.313</v>
      </c>
      <c r="I40" s="22">
        <f>'DATOS MENSUALES'!F757</f>
        <v>24.145220000000002</v>
      </c>
      <c r="J40" s="22">
        <f>'DATOS MENSUALES'!F758</f>
        <v>15.29</v>
      </c>
      <c r="K40" s="22">
        <f>'DATOS MENSUALES'!F759</f>
        <v>11.711</v>
      </c>
      <c r="L40" s="22">
        <f>'DATOS MENSUALES'!F760</f>
        <v>11.552232</v>
      </c>
      <c r="M40" s="22">
        <f>'DATOS MENSUALES'!F761</f>
        <v>10.676000000000002</v>
      </c>
      <c r="N40" s="22">
        <f t="shared" si="11"/>
        <v>525.5600959999999</v>
      </c>
      <c r="O40" s="23"/>
      <c r="P40" s="60">
        <f t="shared" si="13"/>
        <v>-20.555226573502054</v>
      </c>
      <c r="Q40" s="60">
        <f t="shared" si="14"/>
        <v>645.0145956077835</v>
      </c>
      <c r="R40" s="60">
        <f t="shared" si="15"/>
        <v>480752.34642358177</v>
      </c>
      <c r="S40" s="60">
        <f t="shared" si="16"/>
        <v>10776.731893491939</v>
      </c>
      <c r="T40" s="60">
        <f t="shared" si="17"/>
        <v>21100.14634826537</v>
      </c>
      <c r="U40" s="60">
        <f t="shared" si="18"/>
        <v>2297.0608317760175</v>
      </c>
      <c r="V40" s="60">
        <f t="shared" si="19"/>
        <v>1315.4684221534349</v>
      </c>
      <c r="W40" s="60">
        <f t="shared" si="20"/>
        <v>-4005.5841870214254</v>
      </c>
      <c r="X40" s="60">
        <f t="shared" si="21"/>
        <v>-59.159877997919295</v>
      </c>
      <c r="Y40" s="60">
        <f t="shared" si="22"/>
        <v>-0.04766124383482379</v>
      </c>
      <c r="Z40" s="60">
        <f t="shared" si="23"/>
        <v>1.5560173399855548</v>
      </c>
      <c r="AA40" s="60">
        <f t="shared" si="24"/>
        <v>-1.9118972038064295</v>
      </c>
      <c r="AB40" s="60">
        <f t="shared" si="25"/>
        <v>2621741.757047233</v>
      </c>
    </row>
    <row r="41" spans="1:28" s="24" customFormat="1" ht="12.75">
      <c r="A41" s="21" t="s">
        <v>89</v>
      </c>
      <c r="B41" s="22">
        <f>'DATOS MENSUALES'!F762</f>
        <v>26.87</v>
      </c>
      <c r="C41" s="22">
        <f>'DATOS MENSUALES'!F763</f>
        <v>50.679</v>
      </c>
      <c r="D41" s="22">
        <f>'DATOS MENSUALES'!F764</f>
        <v>58.977999999999994</v>
      </c>
      <c r="E41" s="22">
        <f>'DATOS MENSUALES'!F765</f>
        <v>56.452405</v>
      </c>
      <c r="F41" s="22">
        <f>'DATOS MENSUALES'!F766</f>
        <v>27.212</v>
      </c>
      <c r="G41" s="22">
        <f>'DATOS MENSUALES'!F767</f>
        <v>36.537118</v>
      </c>
      <c r="H41" s="22">
        <f>'DATOS MENSUALES'!F768</f>
        <v>32.373311</v>
      </c>
      <c r="I41" s="22">
        <f>'DATOS MENSUALES'!F769</f>
        <v>27.015</v>
      </c>
      <c r="J41" s="22">
        <f>'DATOS MENSUALES'!F770</f>
        <v>12.927938000000003</v>
      </c>
      <c r="K41" s="22">
        <f>'DATOS MENSUALES'!F771</f>
        <v>9.409</v>
      </c>
      <c r="L41" s="22">
        <f>'DATOS MENSUALES'!F772</f>
        <v>12.103233000000001</v>
      </c>
      <c r="M41" s="22">
        <f>'DATOS MENSUALES'!F773</f>
        <v>9.275</v>
      </c>
      <c r="N41" s="22">
        <f t="shared" si="11"/>
        <v>359.8320049999999</v>
      </c>
      <c r="O41" s="23"/>
      <c r="P41" s="60">
        <f t="shared" si="13"/>
        <v>-0.015682691049842993</v>
      </c>
      <c r="Q41" s="60">
        <f t="shared" si="14"/>
        <v>3269.5935254725932</v>
      </c>
      <c r="R41" s="60">
        <f t="shared" si="15"/>
        <v>549.200123016037</v>
      </c>
      <c r="S41" s="60">
        <f t="shared" si="16"/>
        <v>1635.8195418691255</v>
      </c>
      <c r="T41" s="60">
        <f t="shared" si="17"/>
        <v>-446.9880719054757</v>
      </c>
      <c r="U41" s="60">
        <f t="shared" si="18"/>
        <v>-1297.5620018273096</v>
      </c>
      <c r="V41" s="60">
        <f t="shared" si="19"/>
        <v>-9238.055968297434</v>
      </c>
      <c r="W41" s="60">
        <f t="shared" si="20"/>
        <v>-2202.8935796162555</v>
      </c>
      <c r="X41" s="60">
        <f t="shared" si="21"/>
        <v>-245.14649393831434</v>
      </c>
      <c r="Y41" s="60">
        <f t="shared" si="22"/>
        <v>-18.918208610503463</v>
      </c>
      <c r="Z41" s="60">
        <f t="shared" si="23"/>
        <v>4.998379499942997</v>
      </c>
      <c r="AA41" s="60">
        <f t="shared" si="24"/>
        <v>-18.444569414157108</v>
      </c>
      <c r="AB41" s="60">
        <f t="shared" si="25"/>
        <v>-21575.455584398154</v>
      </c>
    </row>
    <row r="42" spans="1:28" s="24" customFormat="1" ht="12.75">
      <c r="A42" s="21" t="s">
        <v>90</v>
      </c>
      <c r="B42" s="22">
        <f>'DATOS MENSUALES'!F774</f>
        <v>28.494</v>
      </c>
      <c r="C42" s="22">
        <f>'DATOS MENSUALES'!F775</f>
        <v>24.511028</v>
      </c>
      <c r="D42" s="22">
        <f>'DATOS MENSUALES'!F776</f>
        <v>31.750999999999998</v>
      </c>
      <c r="E42" s="22">
        <f>'DATOS MENSUALES'!F777</f>
        <v>29.004</v>
      </c>
      <c r="F42" s="22">
        <f>'DATOS MENSUALES'!F778</f>
        <v>17.180649999999996</v>
      </c>
      <c r="G42" s="22">
        <f>'DATOS MENSUALES'!F779</f>
        <v>65.318</v>
      </c>
      <c r="H42" s="22">
        <f>'DATOS MENSUALES'!F780</f>
        <v>71.738</v>
      </c>
      <c r="I42" s="22">
        <f>'DATOS MENSUALES'!F781</f>
        <v>26.447209</v>
      </c>
      <c r="J42" s="22">
        <f>'DATOS MENSUALES'!F782</f>
        <v>12.328999999999999</v>
      </c>
      <c r="K42" s="22">
        <f>'DATOS MENSUALES'!F783</f>
        <v>8.151</v>
      </c>
      <c r="L42" s="22">
        <f>'DATOS MENSUALES'!F784</f>
        <v>7.253000000000001</v>
      </c>
      <c r="M42" s="22">
        <f>'DATOS MENSUALES'!F785</f>
        <v>7.551608</v>
      </c>
      <c r="N42" s="22">
        <f>SUM(B42:M42)</f>
        <v>329.72849499999995</v>
      </c>
      <c r="O42" s="23"/>
      <c r="P42" s="60">
        <f t="shared" si="13"/>
        <v>2.5922015367936977</v>
      </c>
      <c r="Q42" s="60">
        <f t="shared" si="14"/>
        <v>-1452.7967200430724</v>
      </c>
      <c r="R42" s="60">
        <f t="shared" si="15"/>
        <v>-6899.97657639021</v>
      </c>
      <c r="S42" s="60">
        <f t="shared" si="16"/>
        <v>-3844.5820311113325</v>
      </c>
      <c r="T42" s="60">
        <f t="shared" si="17"/>
        <v>-5523.933954690795</v>
      </c>
      <c r="U42" s="60">
        <f t="shared" si="18"/>
        <v>5710.172486363284</v>
      </c>
      <c r="V42" s="60">
        <f t="shared" si="19"/>
        <v>6211.286035067704</v>
      </c>
      <c r="W42" s="60">
        <f t="shared" si="20"/>
        <v>-2504.045564425718</v>
      </c>
      <c r="X42" s="60">
        <f t="shared" si="21"/>
        <v>-322.47739953650824</v>
      </c>
      <c r="Y42" s="60">
        <f t="shared" si="22"/>
        <v>-60.35470925718241</v>
      </c>
      <c r="Z42" s="60">
        <f t="shared" si="23"/>
        <v>-30.972213980183355</v>
      </c>
      <c r="AA42" s="60">
        <f t="shared" si="24"/>
        <v>-83.19786072268101</v>
      </c>
      <c r="AB42" s="60">
        <f t="shared" si="25"/>
        <v>-194532.18825125362</v>
      </c>
    </row>
    <row r="43" spans="1:28" s="24" customFormat="1" ht="12.75">
      <c r="A43" s="21" t="s">
        <v>91</v>
      </c>
      <c r="B43" s="22">
        <f>'DATOS MENSUALES'!F786</f>
        <v>36.25</v>
      </c>
      <c r="C43" s="22">
        <f>'DATOS MENSUALES'!F787</f>
        <v>27.311248999999997</v>
      </c>
      <c r="D43" s="22">
        <f>'DATOS MENSUALES'!F788</f>
        <v>29.935846999999995</v>
      </c>
      <c r="E43" s="22">
        <f>'DATOS MENSUALES'!F789</f>
        <v>22.778</v>
      </c>
      <c r="F43" s="22">
        <f>'DATOS MENSUALES'!F790</f>
        <v>19.844889</v>
      </c>
      <c r="G43" s="22">
        <f>'DATOS MENSUALES'!F791</f>
        <v>98.64052699999998</v>
      </c>
      <c r="H43" s="22">
        <f>'DATOS MENSUALES'!F792</f>
        <v>35.226759</v>
      </c>
      <c r="I43" s="22">
        <f>'DATOS MENSUALES'!F793</f>
        <v>16.415</v>
      </c>
      <c r="J43" s="22">
        <f>'DATOS MENSUALES'!F794</f>
        <v>9.199000000000002</v>
      </c>
      <c r="K43" s="22">
        <f>'DATOS MENSUALES'!F795</f>
        <v>6.930999999999999</v>
      </c>
      <c r="L43" s="22">
        <f>'DATOS MENSUALES'!F796</f>
        <v>6.412999999999999</v>
      </c>
      <c r="M43" s="22">
        <f>'DATOS MENSUALES'!F797</f>
        <v>10.673497999999999</v>
      </c>
      <c r="N43" s="22">
        <f>SUM(B43:M43)</f>
        <v>319.618769</v>
      </c>
      <c r="O43" s="23"/>
      <c r="P43" s="60">
        <f t="shared" si="13"/>
        <v>760.9716509368967</v>
      </c>
      <c r="Q43" s="60">
        <f t="shared" si="14"/>
        <v>-619.6825106828283</v>
      </c>
      <c r="R43" s="60">
        <f t="shared" si="15"/>
        <v>-9067.765100605195</v>
      </c>
      <c r="S43" s="60">
        <f t="shared" si="16"/>
        <v>-10491.516315008777</v>
      </c>
      <c r="T43" s="60">
        <f t="shared" si="17"/>
        <v>-3383.8300953939843</v>
      </c>
      <c r="U43" s="60">
        <f t="shared" si="18"/>
        <v>134188.6874634547</v>
      </c>
      <c r="V43" s="60">
        <f t="shared" si="19"/>
        <v>-5958.481256771242</v>
      </c>
      <c r="W43" s="60">
        <f t="shared" si="20"/>
        <v>-13163.671216072156</v>
      </c>
      <c r="X43" s="60">
        <f t="shared" si="21"/>
        <v>-996.2575744676541</v>
      </c>
      <c r="Y43" s="60">
        <f t="shared" si="22"/>
        <v>-136.00031517228007</v>
      </c>
      <c r="Z43" s="60">
        <f t="shared" si="23"/>
        <v>-63.06578956241089</v>
      </c>
      <c r="AA43" s="60">
        <f t="shared" si="24"/>
        <v>-1.9234830238646596</v>
      </c>
      <c r="AB43" s="60">
        <f t="shared" si="25"/>
        <v>-315156.90204612253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212422.53426389187</v>
      </c>
      <c r="Q44" s="61">
        <f aca="true" t="shared" si="26" ref="Q44:AB44">SUM(Q18:Q43)</f>
        <v>380364.2138596117</v>
      </c>
      <c r="R44" s="61">
        <f t="shared" si="26"/>
        <v>1227232.783869201</v>
      </c>
      <c r="S44" s="61">
        <f t="shared" si="26"/>
        <v>985488.4904697265</v>
      </c>
      <c r="T44" s="61">
        <f t="shared" si="26"/>
        <v>272521.5150595412</v>
      </c>
      <c r="U44" s="61">
        <f t="shared" si="26"/>
        <v>578496.1034685918</v>
      </c>
      <c r="V44" s="61">
        <f t="shared" si="26"/>
        <v>234122.22025071923</v>
      </c>
      <c r="W44" s="61">
        <f t="shared" si="26"/>
        <v>124261.43952559684</v>
      </c>
      <c r="X44" s="61">
        <f t="shared" si="26"/>
        <v>12342.965472770897</v>
      </c>
      <c r="Y44" s="61">
        <f t="shared" si="26"/>
        <v>1222.3498612830026</v>
      </c>
      <c r="Z44" s="61">
        <f t="shared" si="26"/>
        <v>1339.9513883586792</v>
      </c>
      <c r="AA44" s="61">
        <f t="shared" si="26"/>
        <v>9655.511508795049</v>
      </c>
      <c r="AB44" s="61">
        <f t="shared" si="26"/>
        <v>14857192.78721453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27 - Río Porma desde confluencia arroyo de Oville hasta confluencia arroyo Val Juncosa, y arroyos del Arbejal, Solayomba y Val Juncosa.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26.690680151515156</v>
      </c>
      <c r="C5" s="43">
        <f>'ANUAL (Acum. S.LARGA)'!C6</f>
        <v>42.98147493939394</v>
      </c>
      <c r="D5" s="43">
        <f>'ANUAL (Acum. S.LARGA)'!D6</f>
        <v>48.276336893939394</v>
      </c>
      <c r="E5" s="43">
        <f>'ANUAL (Acum. S.LARGA)'!E6</f>
        <v>48.11226875757574</v>
      </c>
      <c r="F5" s="43">
        <f>'ANUAL (Acum. S.LARGA)'!F6</f>
        <v>44.26076692424242</v>
      </c>
      <c r="G5" s="43">
        <f>'ANUAL (Acum. S.LARGA)'!G6</f>
        <v>60.05858142424244</v>
      </c>
      <c r="H5" s="43">
        <f>'ANUAL (Acum. S.LARGA)'!H6</f>
        <v>56.33027753030302</v>
      </c>
      <c r="I5" s="43">
        <f>'ANUAL (Acum. S.LARGA)'!I6</f>
        <v>47.464846575757576</v>
      </c>
      <c r="J5" s="43">
        <f>'ANUAL (Acum. S.LARGA)'!J6</f>
        <v>24.30923262121213</v>
      </c>
      <c r="K5" s="43">
        <f>'ANUAL (Acum. S.LARGA)'!K6</f>
        <v>14.888370878787876</v>
      </c>
      <c r="L5" s="43">
        <f>'ANUAL (Acum. S.LARGA)'!L6</f>
        <v>12.044419484848493</v>
      </c>
      <c r="M5" s="43">
        <f>'ANUAL (Acum. S.LARGA)'!M6</f>
        <v>13.52477096969697</v>
      </c>
      <c r="N5" s="43">
        <f>'ANUAL (Acum. S.LARGA)'!N6</f>
        <v>438.9420271515152</v>
      </c>
    </row>
    <row r="6" spans="1:14" ht="12.75">
      <c r="A6" s="13" t="s">
        <v>109</v>
      </c>
      <c r="B6" s="43">
        <f>'ANUAL (Acum. S.CORTA)'!B6</f>
        <v>27.12030730769231</v>
      </c>
      <c r="C6" s="43">
        <f>'ANUAL (Acum. S.CORTA)'!C6</f>
        <v>35.83681223076923</v>
      </c>
      <c r="D6" s="43">
        <f>'ANUAL (Acum. S.CORTA)'!D6</f>
        <v>50.78876107692308</v>
      </c>
      <c r="E6" s="43">
        <f>'ANUAL (Acum. S.CORTA)'!E6</f>
        <v>44.66969657692307</v>
      </c>
      <c r="F6" s="43">
        <f>'ANUAL (Acum. S.CORTA)'!F6</f>
        <v>34.857959230769225</v>
      </c>
      <c r="G6" s="43">
        <f>'ANUAL (Acum. S.CORTA)'!G6</f>
        <v>47.444219961538465</v>
      </c>
      <c r="H6" s="43">
        <f>'ANUAL (Acum. S.CORTA)'!H6</f>
        <v>53.35595423076923</v>
      </c>
      <c r="I6" s="43">
        <f>'ANUAL (Acum. S.CORTA)'!I6</f>
        <v>40.02661403846154</v>
      </c>
      <c r="J6" s="43">
        <f>'ANUAL (Acum. S.CORTA)'!J6</f>
        <v>19.186509653846155</v>
      </c>
      <c r="K6" s="43">
        <f>'ANUAL (Acum. S.CORTA)'!K6</f>
        <v>12.073567153846154</v>
      </c>
      <c r="L6" s="43">
        <f>'ANUAL (Acum. S.CORTA)'!L6</f>
        <v>10.39344180769231</v>
      </c>
      <c r="M6" s="43">
        <f>'ANUAL (Acum. S.CORTA)'!M6</f>
        <v>11.917142115384612</v>
      </c>
      <c r="N6" s="43">
        <f>'ANUAL (Acum. S.CORTA)'!N6</f>
        <v>387.67098538461534</v>
      </c>
    </row>
    <row r="7" spans="1:14" ht="12.75">
      <c r="A7" s="13" t="s">
        <v>114</v>
      </c>
      <c r="B7" s="44">
        <f>(B5-B6)/B5*100</f>
        <v>-1.6096523345912785</v>
      </c>
      <c r="C7" s="44">
        <f aca="true" t="shared" si="0" ref="C7:N7">(C5-C6)/C5*100</f>
        <v>16.622655966783466</v>
      </c>
      <c r="D7" s="44">
        <f t="shared" si="0"/>
        <v>-5.204256048886542</v>
      </c>
      <c r="E7" s="44">
        <f t="shared" si="0"/>
        <v>7.155289637241648</v>
      </c>
      <c r="F7" s="44">
        <f t="shared" si="0"/>
        <v>21.244113798496127</v>
      </c>
      <c r="G7" s="44">
        <f t="shared" si="0"/>
        <v>21.003428924833432</v>
      </c>
      <c r="H7" s="44">
        <f t="shared" si="0"/>
        <v>5.28015026720532</v>
      </c>
      <c r="I7" s="44">
        <f t="shared" si="0"/>
        <v>15.67103461595318</v>
      </c>
      <c r="J7" s="44">
        <f t="shared" si="0"/>
        <v>21.073157870462385</v>
      </c>
      <c r="K7" s="44">
        <f t="shared" si="0"/>
        <v>18.90605592685831</v>
      </c>
      <c r="L7" s="44">
        <f t="shared" si="0"/>
        <v>13.707407644121508</v>
      </c>
      <c r="M7" s="44">
        <f t="shared" si="0"/>
        <v>11.886551409368359</v>
      </c>
      <c r="N7" s="44">
        <f t="shared" si="0"/>
        <v>11.6805952940118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25.089239342424246</v>
      </c>
      <c r="C10" s="43">
        <f aca="true" t="shared" si="1" ref="C10:M10">0.94*C5</f>
        <v>40.4025864430303</v>
      </c>
      <c r="D10" s="43">
        <f t="shared" si="1"/>
        <v>45.379756680303025</v>
      </c>
      <c r="E10" s="43">
        <f t="shared" si="1"/>
        <v>45.225532632121194</v>
      </c>
      <c r="F10" s="43">
        <f t="shared" si="1"/>
        <v>41.60512090878787</v>
      </c>
      <c r="G10" s="43">
        <f t="shared" si="1"/>
        <v>56.45506653878789</v>
      </c>
      <c r="H10" s="43">
        <f t="shared" si="1"/>
        <v>52.95046087848484</v>
      </c>
      <c r="I10" s="43">
        <f t="shared" si="1"/>
        <v>44.61695578121212</v>
      </c>
      <c r="J10" s="43">
        <f t="shared" si="1"/>
        <v>22.850678663939398</v>
      </c>
      <c r="K10" s="43">
        <f t="shared" si="1"/>
        <v>13.995068626060602</v>
      </c>
      <c r="L10" s="43">
        <f t="shared" si="1"/>
        <v>11.321754315757584</v>
      </c>
      <c r="M10" s="43">
        <f t="shared" si="1"/>
        <v>12.71328471151515</v>
      </c>
      <c r="N10" s="43">
        <f>SUM(B10:M10)</f>
        <v>412.6055055224242</v>
      </c>
    </row>
    <row r="11" spans="1:14" ht="12.75">
      <c r="A11" s="13" t="s">
        <v>109</v>
      </c>
      <c r="B11" s="43">
        <f>0.94*B6</f>
        <v>25.49308886923077</v>
      </c>
      <c r="C11" s="43">
        <f aca="true" t="shared" si="2" ref="C11:M11">0.94*C6</f>
        <v>33.68660349692308</v>
      </c>
      <c r="D11" s="43">
        <f t="shared" si="2"/>
        <v>47.741435412307695</v>
      </c>
      <c r="E11" s="43">
        <f t="shared" si="2"/>
        <v>41.98951478230769</v>
      </c>
      <c r="F11" s="43">
        <f t="shared" si="2"/>
        <v>32.76648167692307</v>
      </c>
      <c r="G11" s="43">
        <f t="shared" si="2"/>
        <v>44.59756676384615</v>
      </c>
      <c r="H11" s="43">
        <f t="shared" si="2"/>
        <v>50.154596976923074</v>
      </c>
      <c r="I11" s="43">
        <f t="shared" si="2"/>
        <v>37.62501719615384</v>
      </c>
      <c r="J11" s="43">
        <f t="shared" si="2"/>
        <v>18.035319074615384</v>
      </c>
      <c r="K11" s="43">
        <f t="shared" si="2"/>
        <v>11.349153124615384</v>
      </c>
      <c r="L11" s="43">
        <f t="shared" si="2"/>
        <v>9.769835299230772</v>
      </c>
      <c r="M11" s="43">
        <f t="shared" si="2"/>
        <v>11.202113588461534</v>
      </c>
      <c r="N11" s="43">
        <f>SUM(B11:M11)</f>
        <v>364.4107262615384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5.841</v>
      </c>
      <c r="C14" s="43">
        <f>'ANUAL (Acum. S.LARGA)'!C4</f>
        <v>10.052000000000001</v>
      </c>
      <c r="D14" s="43">
        <f>'ANUAL (Acum. S.LARGA)'!D4</f>
        <v>11.814102</v>
      </c>
      <c r="E14" s="43">
        <f>'ANUAL (Acum. S.LARGA)'!E4</f>
        <v>11.055</v>
      </c>
      <c r="F14" s="43">
        <f>'ANUAL (Acum. S.LARGA)'!F4</f>
        <v>10.306231</v>
      </c>
      <c r="G14" s="43">
        <f>'ANUAL (Acum. S.LARGA)'!G4</f>
        <v>13.924</v>
      </c>
      <c r="H14" s="43">
        <f>'ANUAL (Acum. S.LARGA)'!H4</f>
        <v>9.078</v>
      </c>
      <c r="I14" s="43">
        <f>'ANUAL (Acum. S.LARGA)'!I4</f>
        <v>12.977</v>
      </c>
      <c r="J14" s="43">
        <f>'ANUAL (Acum. S.LARGA)'!J4</f>
        <v>7.327</v>
      </c>
      <c r="K14" s="43">
        <f>'ANUAL (Acum. S.LARGA)'!K4</f>
        <v>5.007999999999999</v>
      </c>
      <c r="L14" s="43">
        <f>'ANUAL (Acum. S.LARGA)'!L4</f>
        <v>5.0067889999999995</v>
      </c>
      <c r="M14" s="43">
        <f>'ANUAL (Acum. S.LARGA)'!M4</f>
        <v>4.850715</v>
      </c>
      <c r="N14" s="43">
        <f>'ANUAL (Acum. S.LARGA)'!N4</f>
        <v>210.97159299999998</v>
      </c>
    </row>
    <row r="15" spans="1:14" ht="12.75">
      <c r="A15" s="13" t="s">
        <v>109</v>
      </c>
      <c r="B15" s="43">
        <f>'ANUAL (Acum. S.CORTA)'!B4</f>
        <v>7.95</v>
      </c>
      <c r="C15" s="43">
        <f>'ANUAL (Acum. S.CORTA)'!C4</f>
        <v>10.052000000000001</v>
      </c>
      <c r="D15" s="43">
        <f>'ANUAL (Acum. S.CORTA)'!D4</f>
        <v>11.814102</v>
      </c>
      <c r="E15" s="43">
        <f>'ANUAL (Acum. S.CORTA)'!E4</f>
        <v>11.055</v>
      </c>
      <c r="F15" s="43">
        <f>'ANUAL (Acum. S.CORTA)'!F4</f>
        <v>10.306231</v>
      </c>
      <c r="G15" s="43">
        <f>'ANUAL (Acum. S.CORTA)'!G4</f>
        <v>13.924</v>
      </c>
      <c r="H15" s="43">
        <f>'ANUAL (Acum. S.CORTA)'!H4</f>
        <v>9.078</v>
      </c>
      <c r="I15" s="43">
        <f>'ANUAL (Acum. S.CORTA)'!I4</f>
        <v>16.415</v>
      </c>
      <c r="J15" s="43">
        <f>'ANUAL (Acum. S.CORTA)'!J4</f>
        <v>9.199000000000002</v>
      </c>
      <c r="K15" s="43">
        <f>'ANUAL (Acum. S.CORTA)'!K4</f>
        <v>5.007999999999999</v>
      </c>
      <c r="L15" s="43">
        <f>'ANUAL (Acum. S.CORTA)'!L4</f>
        <v>6.149</v>
      </c>
      <c r="M15" s="43">
        <f>'ANUAL (Acum. S.CORTA)'!M4</f>
        <v>6.833</v>
      </c>
      <c r="N15" s="43">
        <f>'ANUAL (Acum. S.CORTA)'!N4</f>
        <v>210.97159299999998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106.124</v>
      </c>
      <c r="C18" s="43">
        <f>'ANUAL (Acum. S.LARGA)'!C5</f>
        <v>173.99099999999999</v>
      </c>
      <c r="D18" s="43">
        <f>'ANUAL (Acum. S.LARGA)'!D5</f>
        <v>195.99300000000002</v>
      </c>
      <c r="E18" s="43">
        <f>'ANUAL (Acum. S.LARGA)'!E5</f>
        <v>138.25445</v>
      </c>
      <c r="F18" s="43">
        <f>'ANUAL (Acum. S.LARGA)'!F5</f>
        <v>176.807</v>
      </c>
      <c r="G18" s="43">
        <f>'ANUAL (Acum. S.LARGA)'!G5</f>
        <v>166.476</v>
      </c>
      <c r="H18" s="43">
        <f>'ANUAL (Acum. S.LARGA)'!H5</f>
        <v>154.09184</v>
      </c>
      <c r="I18" s="43">
        <f>'ANUAL (Acum. S.LARGA)'!I5</f>
        <v>125.138</v>
      </c>
      <c r="J18" s="43">
        <f>'ANUAL (Acum. S.LARGA)'!J5</f>
        <v>104.873</v>
      </c>
      <c r="K18" s="43">
        <f>'ANUAL (Acum. S.LARGA)'!K5</f>
        <v>94.04490599999998</v>
      </c>
      <c r="L18" s="43">
        <f>'ANUAL (Acum. S.LARGA)'!L5</f>
        <v>44.45399699999999</v>
      </c>
      <c r="M18" s="43">
        <f>'ANUAL (Acum. S.LARGA)'!M5</f>
        <v>42.101000000000006</v>
      </c>
      <c r="N18" s="43">
        <f>'ANUAL (Acum. S.LARGA)'!N5</f>
        <v>1107.2400990000003</v>
      </c>
    </row>
    <row r="19" spans="1:14" ht="12.75">
      <c r="A19" s="13" t="s">
        <v>109</v>
      </c>
      <c r="B19" s="43">
        <f>'ANUAL (Acum. S.CORTA)'!B5</f>
        <v>81.44800000000001</v>
      </c>
      <c r="C19" s="43">
        <f>'ANUAL (Acum. S.CORTA)'!C5</f>
        <v>106.91600000000001</v>
      </c>
      <c r="D19" s="43">
        <f>'ANUAL (Acum. S.CORTA)'!D5</f>
        <v>134.307</v>
      </c>
      <c r="E19" s="43">
        <f>'ANUAL (Acum. S.CORTA)'!E5</f>
        <v>138.25445</v>
      </c>
      <c r="F19" s="43">
        <f>'ANUAL (Acum. S.CORTA)'!F5</f>
        <v>93.985</v>
      </c>
      <c r="G19" s="43">
        <f>'ANUAL (Acum. S.CORTA)'!G5</f>
        <v>121.68699999999998</v>
      </c>
      <c r="H19" s="43">
        <f>'ANUAL (Acum. S.CORTA)'!H5</f>
        <v>110.120089</v>
      </c>
      <c r="I19" s="43">
        <f>'ANUAL (Acum. S.CORTA)'!I5</f>
        <v>86.111155</v>
      </c>
      <c r="J19" s="43">
        <f>'ANUAL (Acum. S.CORTA)'!J5</f>
        <v>39.707</v>
      </c>
      <c r="K19" s="43">
        <f>'ANUAL (Acum. S.CORTA)'!K5</f>
        <v>20.987000000000002</v>
      </c>
      <c r="L19" s="43">
        <f>'ANUAL (Acum. S.CORTA)'!L5</f>
        <v>20.235</v>
      </c>
      <c r="M19" s="43">
        <f>'ANUAL (Acum. S.CORTA)'!M5</f>
        <v>33.003</v>
      </c>
      <c r="N19" s="43">
        <f>'ANUAL (Acum. S.CORTA)'!N5</f>
        <v>603.6865260000001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20.483148</v>
      </c>
      <c r="C22" s="43">
        <f>'ANUAL (Acum. S.LARGA)'!C9</f>
        <v>31.782991</v>
      </c>
      <c r="D22" s="43">
        <f>'ANUAL (Acum. S.LARGA)'!D9</f>
        <v>38.863038</v>
      </c>
      <c r="E22" s="43">
        <f>'ANUAL (Acum. S.LARGA)'!E9</f>
        <v>39.37350000000001</v>
      </c>
      <c r="F22" s="43">
        <f>'ANUAL (Acum. S.LARGA)'!F9</f>
        <v>32.515045</v>
      </c>
      <c r="G22" s="43">
        <f>'ANUAL (Acum. S.LARGA)'!G9</f>
        <v>48.47</v>
      </c>
      <c r="H22" s="43">
        <f>'ANUAL (Acum. S.LARGA)'!H9</f>
        <v>50.830020499999996</v>
      </c>
      <c r="I22" s="43">
        <f>'ANUAL (Acum. S.LARGA)'!I9</f>
        <v>41.65008950000001</v>
      </c>
      <c r="J22" s="43">
        <f>'ANUAL (Acum. S.LARGA)'!J9</f>
        <v>21.427685500000003</v>
      </c>
      <c r="K22" s="43">
        <f>'ANUAL (Acum. S.LARGA)'!K9</f>
        <v>11.916</v>
      </c>
      <c r="L22" s="43">
        <f>'ANUAL (Acum. S.LARGA)'!L9</f>
        <v>9.597000000000001</v>
      </c>
      <c r="M22" s="43">
        <f>'ANUAL (Acum. S.LARGA)'!M9</f>
        <v>10.843499999999999</v>
      </c>
      <c r="N22" s="43">
        <f>'ANUAL (Acum. S.LARGA)'!N9</f>
        <v>406.240536</v>
      </c>
    </row>
    <row r="23" spans="1:14" ht="12.75">
      <c r="A23" s="13" t="s">
        <v>109</v>
      </c>
      <c r="B23" s="43">
        <f>'ANUAL (Acum. S.CORTA)'!B9</f>
        <v>22.1615</v>
      </c>
      <c r="C23" s="43">
        <f>'ANUAL (Acum. S.CORTA)'!C9</f>
        <v>29.092202</v>
      </c>
      <c r="D23" s="43">
        <f>'ANUAL (Acum. S.CORTA)'!D9</f>
        <v>41.332235499999996</v>
      </c>
      <c r="E23" s="43">
        <f>'ANUAL (Acum. S.CORTA)'!E9</f>
        <v>35.4675</v>
      </c>
      <c r="F23" s="43">
        <f>'ANUAL (Acum. S.CORTA)'!F9</f>
        <v>28.835</v>
      </c>
      <c r="G23" s="43">
        <f>'ANUAL (Acum. S.CORTA)'!G9</f>
        <v>42.352500000000006</v>
      </c>
      <c r="H23" s="43">
        <f>'ANUAL (Acum. S.CORTA)'!H9</f>
        <v>47.817499999999995</v>
      </c>
      <c r="I23" s="43">
        <f>'ANUAL (Acum. S.CORTA)'!I9</f>
        <v>37.123</v>
      </c>
      <c r="J23" s="43">
        <f>'ANUAL (Acum. S.CORTA)'!J9</f>
        <v>16.2535685</v>
      </c>
      <c r="K23" s="43">
        <f>'ANUAL (Acum. S.CORTA)'!K9</f>
        <v>10.616</v>
      </c>
      <c r="L23" s="43">
        <f>'ANUAL (Acum. S.CORTA)'!L9</f>
        <v>8.902235000000001</v>
      </c>
      <c r="M23" s="43">
        <f>'ANUAL (Acum. S.CORTA)'!M9</f>
        <v>10.674749</v>
      </c>
      <c r="N23" s="43">
        <f>'ANUAL (Acum. S.CORTA)'!N9</f>
        <v>363.487896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20.635599139314017</v>
      </c>
      <c r="C26" s="43">
        <f>'ANUAL (Acum. S.LARGA)'!C12</f>
        <v>33.08731207110168</v>
      </c>
      <c r="D26" s="43">
        <f>'ANUAL (Acum. S.LARGA)'!D12</f>
        <v>34.31777547355795</v>
      </c>
      <c r="E26" s="43">
        <f>'ANUAL (Acum. S.LARGA)'!E12</f>
        <v>29.84988534929445</v>
      </c>
      <c r="F26" s="43">
        <f>'ANUAL (Acum. S.LARGA)'!F12</f>
        <v>31.636170804279875</v>
      </c>
      <c r="G26" s="43">
        <f>'ANUAL (Acum. S.LARGA)'!G12</f>
        <v>32.28126176026649</v>
      </c>
      <c r="H26" s="43">
        <f>'ANUAL (Acum. S.LARGA)'!H12</f>
        <v>29.17361535572708</v>
      </c>
      <c r="I26" s="43">
        <f>'ANUAL (Acum. S.LARGA)'!I12</f>
        <v>26.72818995166475</v>
      </c>
      <c r="J26" s="43">
        <f>'ANUAL (Acum. S.LARGA)'!J12</f>
        <v>15.89994216447694</v>
      </c>
      <c r="K26" s="43">
        <f>'ANUAL (Acum. S.LARGA)'!K12</f>
        <v>11.832775066598606</v>
      </c>
      <c r="L26" s="43">
        <f>'ANUAL (Acum. S.LARGA)'!L12</f>
        <v>7.557440136987737</v>
      </c>
      <c r="M26" s="43">
        <f>'ANUAL (Acum. S.LARGA)'!M12</f>
        <v>7.775208420916942</v>
      </c>
      <c r="N26" s="43">
        <f>'ANUAL (Acum. S.LARGA)'!N12</f>
        <v>153.89834429108737</v>
      </c>
    </row>
    <row r="27" spans="1:14" ht="12.75">
      <c r="A27" s="13" t="s">
        <v>109</v>
      </c>
      <c r="B27" s="43">
        <f>'ANUAL (Acum. S.CORTA)'!B12</f>
        <v>17.925060928326122</v>
      </c>
      <c r="C27" s="43">
        <f>'ANUAL (Acum. S.CORTA)'!C12</f>
        <v>22.162957869417205</v>
      </c>
      <c r="D27" s="43">
        <f>'ANUAL (Acum. S.CORTA)'!D12</f>
        <v>34.34786422564924</v>
      </c>
      <c r="E27" s="43">
        <f>'ANUAL (Acum. S.CORTA)'!E12</f>
        <v>29.436396863721207</v>
      </c>
      <c r="F27" s="43">
        <f>'ANUAL (Acum. S.CORTA)'!F12</f>
        <v>20.886922827569485</v>
      </c>
      <c r="G27" s="43">
        <f>'ANUAL (Acum. S.CORTA)'!G12</f>
        <v>26.380889138479663</v>
      </c>
      <c r="H27" s="43">
        <f>'ANUAL (Acum. S.CORTA)'!H12</f>
        <v>28.153518290455562</v>
      </c>
      <c r="I27" s="43">
        <f>'ANUAL (Acum. S.CORTA)'!I12</f>
        <v>19.035170253362633</v>
      </c>
      <c r="J27" s="43">
        <f>'ANUAL (Acum. S.CORTA)'!J12</f>
        <v>8.201145436117857</v>
      </c>
      <c r="K27" s="43">
        <f>'ANUAL (Acum. S.CORTA)'!K12</f>
        <v>4.50768298496686</v>
      </c>
      <c r="L27" s="43">
        <f>'ANUAL (Acum. S.CORTA)'!L12</f>
        <v>3.9235502381203005</v>
      </c>
      <c r="M27" s="43">
        <f>'ANUAL (Acum. S.CORTA)'!M12</f>
        <v>5.532550159576108</v>
      </c>
      <c r="N27" s="43">
        <f>'ANUAL (Acum. S.CORTA)'!N12</f>
        <v>109.84613263483298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0.77</v>
      </c>
      <c r="C30" s="43">
        <f>'ANUAL (Acum. S.LARGA)'!C13</f>
        <v>0.77</v>
      </c>
      <c r="D30" s="43">
        <f>'ANUAL (Acum. S.LARGA)'!D13</f>
        <v>0.71</v>
      </c>
      <c r="E30" s="43">
        <f>'ANUAL (Acum. S.LARGA)'!E13</f>
        <v>0.62</v>
      </c>
      <c r="F30" s="43">
        <f>'ANUAL (Acum. S.LARGA)'!F13</f>
        <v>0.71</v>
      </c>
      <c r="G30" s="43">
        <f>'ANUAL (Acum. S.LARGA)'!G13</f>
        <v>0.54</v>
      </c>
      <c r="H30" s="43">
        <f>'ANUAL (Acum. S.LARGA)'!H13</f>
        <v>0.52</v>
      </c>
      <c r="I30" s="43">
        <f>'ANUAL (Acum. S.LARGA)'!I13</f>
        <v>0.56</v>
      </c>
      <c r="J30" s="43">
        <f>'ANUAL (Acum. S.LARGA)'!J13</f>
        <v>0.65</v>
      </c>
      <c r="K30" s="43">
        <f>'ANUAL (Acum. S.LARGA)'!K13</f>
        <v>0.79</v>
      </c>
      <c r="L30" s="43">
        <f>'ANUAL (Acum. S.LARGA)'!L13</f>
        <v>0.63</v>
      </c>
      <c r="M30" s="43">
        <f>'ANUAL (Acum. S.LARGA)'!M13</f>
        <v>0.57</v>
      </c>
      <c r="N30" s="43">
        <f>'ANUAL (Acum. S.LARGA)'!N13</f>
        <v>0.35</v>
      </c>
    </row>
    <row r="31" spans="1:14" ht="12.75">
      <c r="A31" s="13" t="s">
        <v>109</v>
      </c>
      <c r="B31" s="43">
        <f>'ANUAL (Acum. S.CORTA)'!B13</f>
        <v>0.66</v>
      </c>
      <c r="C31" s="43">
        <f>'ANUAL (Acum. S.CORTA)'!C13</f>
        <v>0.62</v>
      </c>
      <c r="D31" s="43">
        <f>'ANUAL (Acum. S.CORTA)'!D13</f>
        <v>0.68</v>
      </c>
      <c r="E31" s="43">
        <f>'ANUAL (Acum. S.CORTA)'!E13</f>
        <v>0.66</v>
      </c>
      <c r="F31" s="43">
        <f>'ANUAL (Acum. S.CORTA)'!F13</f>
        <v>0.6</v>
      </c>
      <c r="G31" s="43">
        <f>'ANUAL (Acum. S.CORTA)'!G13</f>
        <v>0.56</v>
      </c>
      <c r="H31" s="43">
        <f>'ANUAL (Acum. S.CORTA)'!H13</f>
        <v>0.53</v>
      </c>
      <c r="I31" s="43">
        <f>'ANUAL (Acum. S.CORTA)'!I13</f>
        <v>0.48</v>
      </c>
      <c r="J31" s="43">
        <f>'ANUAL (Acum. S.CORTA)'!J13</f>
        <v>0.43</v>
      </c>
      <c r="K31" s="43">
        <f>'ANUAL (Acum. S.CORTA)'!K13</f>
        <v>0.37</v>
      </c>
      <c r="L31" s="43">
        <f>'ANUAL (Acum. S.CORTA)'!L13</f>
        <v>0.38</v>
      </c>
      <c r="M31" s="43">
        <f>'ANUAL (Acum. S.CORTA)'!M13</f>
        <v>0.46</v>
      </c>
      <c r="N31" s="43">
        <f>'ANUAL (Acum. S.CORTA)'!N13</f>
        <v>0.28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1.9286203284142902</v>
      </c>
      <c r="C34" s="43">
        <f>'ANUAL (Acum. S.LARGA)'!C14</f>
        <v>1.945740249922742</v>
      </c>
      <c r="D34" s="43">
        <f>'ANUAL (Acum. S.LARGA)'!D14</f>
        <v>2.0384169701080905</v>
      </c>
      <c r="E34" s="43">
        <f>'ANUAL (Acum. S.LARGA)'!E14</f>
        <v>1.2992269548136153</v>
      </c>
      <c r="F34" s="43">
        <f>'ANUAL (Acum. S.LARGA)'!F14</f>
        <v>2.0373005557512163</v>
      </c>
      <c r="G34" s="43">
        <f>'ANUAL (Acum. S.LARGA)'!G14</f>
        <v>0.9919998495181113</v>
      </c>
      <c r="H34" s="43">
        <f>'ANUAL (Acum. S.LARGA)'!H14</f>
        <v>1.1074759349666137</v>
      </c>
      <c r="I34" s="43">
        <f>'ANUAL (Acum. S.LARGA)'!I14</f>
        <v>1.0320669338961685</v>
      </c>
      <c r="J34" s="43">
        <f>'ANUAL (Acum. S.LARGA)'!J14</f>
        <v>2.6207794937273907</v>
      </c>
      <c r="K34" s="43">
        <f>'ANUAL (Acum. S.LARGA)'!K14</f>
        <v>4.927000297627779</v>
      </c>
      <c r="L34" s="43">
        <f>'ANUAL (Acum. S.LARGA)'!L14</f>
        <v>2.356359634156656</v>
      </c>
      <c r="M34" s="43">
        <f>'ANUAL (Acum. S.LARGA)'!M14</f>
        <v>1.9104284881162439</v>
      </c>
      <c r="N34" s="43">
        <f>'ANUAL (Acum. S.LARGA)'!N14</f>
        <v>1.6199140001862429</v>
      </c>
    </row>
    <row r="35" spans="1:14" ht="12.75">
      <c r="A35" s="13" t="s">
        <v>109</v>
      </c>
      <c r="B35" s="43">
        <f>'ANUAL (Acum. S.CORTA)'!B14</f>
        <v>1.5982354587642278</v>
      </c>
      <c r="C35" s="43">
        <f>'ANUAL (Acum. S.CORTA)'!C14</f>
        <v>1.5140443086007125</v>
      </c>
      <c r="D35" s="43">
        <f>'ANUAL (Acum. S.CORTA)'!D14</f>
        <v>1.3123504770076433</v>
      </c>
      <c r="E35" s="43">
        <f>'ANUAL (Acum. S.CORTA)'!E14</f>
        <v>1.6742476793877303</v>
      </c>
      <c r="F35" s="43">
        <f>'ANUAL (Acum. S.CORTA)'!F14</f>
        <v>1.2959836003496386</v>
      </c>
      <c r="G35" s="43">
        <f>'ANUAL (Acum. S.CORTA)'!G14</f>
        <v>1.365382238432318</v>
      </c>
      <c r="H35" s="43">
        <f>'ANUAL (Acum. S.CORTA)'!H14</f>
        <v>0.4546390180665545</v>
      </c>
      <c r="I35" s="43">
        <f>'ANUAL (Acum. S.CORTA)'!I14</f>
        <v>0.7807071941320199</v>
      </c>
      <c r="J35" s="43">
        <f>'ANUAL (Acum. S.CORTA)'!J14</f>
        <v>0.969656852573543</v>
      </c>
      <c r="K35" s="43">
        <f>'ANUAL (Acum. S.CORTA)'!K14</f>
        <v>0.5783057742156141</v>
      </c>
      <c r="L35" s="43">
        <f>'ANUAL (Acum. S.CORTA)'!L14</f>
        <v>0.9613321953457132</v>
      </c>
      <c r="M35" s="43">
        <f>'ANUAL (Acum. S.CORTA)'!M14</f>
        <v>2.470707327749014</v>
      </c>
      <c r="N35" s="43">
        <f>'ANUAL (Acum. S.CORTA)'!N14</f>
        <v>0.4857407539530213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0.5269751123671067</v>
      </c>
      <c r="C38" s="52">
        <f>'ANUAL (Acum. S.LARGA)'!N15</f>
        <v>0.4360219755329158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0.4573291270223493</v>
      </c>
      <c r="C39" s="52">
        <f>'ANUAL (Acum. S.CORTA)'!N15</f>
        <v>-0.35814942665840976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27 - Río Porma desde confluencia arroyo de Oville hasta confluencia arroyo Val Juncosa, y arroyos del Arbejal, Solayomba y Val Juncosa.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0.562</v>
      </c>
      <c r="C4" s="1">
        <f t="shared" si="0"/>
        <v>0.93</v>
      </c>
      <c r="D4" s="1">
        <f t="shared" si="0"/>
        <v>0.827</v>
      </c>
      <c r="E4" s="1">
        <f t="shared" si="0"/>
        <v>0.975</v>
      </c>
      <c r="F4" s="1">
        <f>MIN(F18:F83)</f>
        <v>0.882</v>
      </c>
      <c r="G4" s="1">
        <f t="shared" si="0"/>
        <v>1.16</v>
      </c>
      <c r="H4" s="1">
        <f t="shared" si="0"/>
        <v>1.229</v>
      </c>
      <c r="I4" s="1">
        <f t="shared" si="0"/>
        <v>0.926</v>
      </c>
      <c r="J4" s="1">
        <f t="shared" si="0"/>
        <v>0.873</v>
      </c>
      <c r="K4" s="1">
        <f t="shared" si="0"/>
        <v>0.715</v>
      </c>
      <c r="L4" s="1">
        <f t="shared" si="0"/>
        <v>0.58</v>
      </c>
      <c r="M4" s="1">
        <f t="shared" si="0"/>
        <v>0.529</v>
      </c>
      <c r="N4" s="1">
        <f t="shared" si="0"/>
        <v>22.073</v>
      </c>
    </row>
    <row r="5" spans="1:14" ht="12.75">
      <c r="A5" s="13" t="s">
        <v>92</v>
      </c>
      <c r="B5" s="1">
        <f aca="true" t="shared" si="1" ref="B5:N5">MAX(B18:B83)</f>
        <v>20.883</v>
      </c>
      <c r="C5" s="1">
        <f t="shared" si="1"/>
        <v>28.971</v>
      </c>
      <c r="D5" s="1">
        <f t="shared" si="1"/>
        <v>29.557</v>
      </c>
      <c r="E5" s="1">
        <f t="shared" si="1"/>
        <v>34.346</v>
      </c>
      <c r="F5" s="1">
        <f>MAX(F18:F83)</f>
        <v>22.856</v>
      </c>
      <c r="G5" s="1">
        <f t="shared" si="1"/>
        <v>25.7</v>
      </c>
      <c r="H5" s="1">
        <f t="shared" si="1"/>
        <v>15.925</v>
      </c>
      <c r="I5" s="1">
        <f t="shared" si="1"/>
        <v>13.452</v>
      </c>
      <c r="J5" s="1">
        <f t="shared" si="1"/>
        <v>7.974</v>
      </c>
      <c r="K5" s="1">
        <f t="shared" si="1"/>
        <v>3.735</v>
      </c>
      <c r="L5" s="1">
        <f t="shared" si="1"/>
        <v>2.512</v>
      </c>
      <c r="M5" s="1">
        <f t="shared" si="1"/>
        <v>5.743</v>
      </c>
      <c r="N5" s="1">
        <f t="shared" si="1"/>
        <v>113.958</v>
      </c>
    </row>
    <row r="6" spans="1:14" ht="12.75">
      <c r="A6" s="13" t="s">
        <v>14</v>
      </c>
      <c r="B6" s="1">
        <f aca="true" t="shared" si="2" ref="B6:M6">AVERAGE(B18:B83)</f>
        <v>3.872151515151516</v>
      </c>
      <c r="C6" s="1">
        <f t="shared" si="2"/>
        <v>6.181045454545456</v>
      </c>
      <c r="D6" s="1">
        <f t="shared" si="2"/>
        <v>6.857924242424243</v>
      </c>
      <c r="E6" s="1">
        <f t="shared" si="2"/>
        <v>6.795136363636364</v>
      </c>
      <c r="F6" s="1">
        <f>AVERAGE(F18:F83)</f>
        <v>5.822181818181817</v>
      </c>
      <c r="G6" s="1">
        <f t="shared" si="2"/>
        <v>7.20181818181818</v>
      </c>
      <c r="H6" s="1">
        <f t="shared" si="2"/>
        <v>5.2555000000000005</v>
      </c>
      <c r="I6" s="1">
        <f t="shared" si="2"/>
        <v>4.747454545454548</v>
      </c>
      <c r="J6" s="1">
        <f t="shared" si="2"/>
        <v>2.4203333333333332</v>
      </c>
      <c r="K6" s="1">
        <f t="shared" si="2"/>
        <v>1.4905000000000004</v>
      </c>
      <c r="L6" s="1">
        <f t="shared" si="2"/>
        <v>1.2106515151515158</v>
      </c>
      <c r="M6" s="1">
        <f t="shared" si="2"/>
        <v>1.6065606060606064</v>
      </c>
      <c r="N6" s="1">
        <f>SUM(B6:M6)</f>
        <v>53.46125757575757</v>
      </c>
    </row>
    <row r="7" spans="1:14" ht="12.75">
      <c r="A7" s="13" t="s">
        <v>15</v>
      </c>
      <c r="B7" s="1">
        <f aca="true" t="shared" si="3" ref="B7:M7">PERCENTILE(B18:B83,0.1)</f>
        <v>0.945</v>
      </c>
      <c r="C7" s="1">
        <f t="shared" si="3"/>
        <v>1.411</v>
      </c>
      <c r="D7" s="1">
        <f t="shared" si="3"/>
        <v>1.1735</v>
      </c>
      <c r="E7" s="1">
        <f t="shared" si="3"/>
        <v>1.3465</v>
      </c>
      <c r="F7" s="1">
        <f>PERCENTILE(F18:F83,0.1)</f>
        <v>1.3820000000000001</v>
      </c>
      <c r="G7" s="1">
        <f t="shared" si="3"/>
        <v>1.8695</v>
      </c>
      <c r="H7" s="1">
        <f t="shared" si="3"/>
        <v>1.5535</v>
      </c>
      <c r="I7" s="1">
        <f t="shared" si="3"/>
        <v>1.5419999999999998</v>
      </c>
      <c r="J7" s="1">
        <f t="shared" si="3"/>
        <v>1.0855000000000001</v>
      </c>
      <c r="K7" s="1">
        <f t="shared" si="3"/>
        <v>0.887</v>
      </c>
      <c r="L7" s="1">
        <f t="shared" si="3"/>
        <v>0.7685</v>
      </c>
      <c r="M7" s="1">
        <f t="shared" si="3"/>
        <v>0.801</v>
      </c>
      <c r="N7" s="1">
        <f>PERCENTILE(N18:N83,0.1)</f>
        <v>25.5345</v>
      </c>
    </row>
    <row r="8" spans="1:14" ht="12.75">
      <c r="A8" s="13" t="s">
        <v>16</v>
      </c>
      <c r="B8" s="1">
        <f aca="true" t="shared" si="4" ref="B8:M8">PERCENTILE(B18:B83,0.25)</f>
        <v>1.23425</v>
      </c>
      <c r="C8" s="1">
        <f t="shared" si="4"/>
        <v>2.21</v>
      </c>
      <c r="D8" s="1">
        <f t="shared" si="4"/>
        <v>1.9915</v>
      </c>
      <c r="E8" s="1">
        <f t="shared" si="4"/>
        <v>2.12725</v>
      </c>
      <c r="F8" s="1">
        <f>PERCENTILE(F18:F83,0.25)</f>
        <v>2.0767499999999997</v>
      </c>
      <c r="G8" s="1">
        <f t="shared" si="4"/>
        <v>2.93175</v>
      </c>
      <c r="H8" s="1">
        <f t="shared" si="4"/>
        <v>2.512</v>
      </c>
      <c r="I8" s="1">
        <f t="shared" si="4"/>
        <v>2.3815</v>
      </c>
      <c r="J8" s="1">
        <f t="shared" si="4"/>
        <v>1.4180000000000001</v>
      </c>
      <c r="K8" s="1">
        <f t="shared" si="4"/>
        <v>1.09425</v>
      </c>
      <c r="L8" s="1">
        <f t="shared" si="4"/>
        <v>0.90725</v>
      </c>
      <c r="M8" s="1">
        <f t="shared" si="4"/>
        <v>0.99225</v>
      </c>
      <c r="N8" s="1">
        <f>PERCENTILE(N18:N83,0.25)</f>
        <v>36.07899999999999</v>
      </c>
    </row>
    <row r="9" spans="1:14" ht="12.75">
      <c r="A9" s="13" t="s">
        <v>17</v>
      </c>
      <c r="B9" s="1">
        <f aca="true" t="shared" si="5" ref="B9:M9">PERCENTILE(B18:B83,0.5)</f>
        <v>2.1165000000000003</v>
      </c>
      <c r="C9" s="1">
        <f t="shared" si="5"/>
        <v>3.947</v>
      </c>
      <c r="D9" s="1">
        <f t="shared" si="5"/>
        <v>3.814</v>
      </c>
      <c r="E9" s="1">
        <f t="shared" si="5"/>
        <v>4.291</v>
      </c>
      <c r="F9" s="1">
        <f>PERCENTILE(F18:F83,0.5)</f>
        <v>4.0775</v>
      </c>
      <c r="G9" s="1">
        <f t="shared" si="5"/>
        <v>4.968</v>
      </c>
      <c r="H9" s="1">
        <f t="shared" si="5"/>
        <v>4.1375</v>
      </c>
      <c r="I9" s="1">
        <f t="shared" si="5"/>
        <v>4.205</v>
      </c>
      <c r="J9" s="1">
        <f t="shared" si="5"/>
        <v>2.0415</v>
      </c>
      <c r="K9" s="1">
        <f t="shared" si="5"/>
        <v>1.38</v>
      </c>
      <c r="L9" s="1">
        <f t="shared" si="5"/>
        <v>1.192</v>
      </c>
      <c r="M9" s="1">
        <f t="shared" si="5"/>
        <v>1.235</v>
      </c>
      <c r="N9" s="1">
        <f>PERCENTILE(N18:N83,0.5)</f>
        <v>48.288000000000004</v>
      </c>
    </row>
    <row r="10" spans="1:14" ht="12.75">
      <c r="A10" s="13" t="s">
        <v>18</v>
      </c>
      <c r="B10" s="1">
        <f aca="true" t="shared" si="6" ref="B10:M10">PERCENTILE(B18:B83,0.75)</f>
        <v>5.5755</v>
      </c>
      <c r="C10" s="1">
        <f t="shared" si="6"/>
        <v>6.8542499999999995</v>
      </c>
      <c r="D10" s="1">
        <f t="shared" si="6"/>
        <v>9.9745</v>
      </c>
      <c r="E10" s="1">
        <f t="shared" si="6"/>
        <v>9.051</v>
      </c>
      <c r="F10" s="1">
        <f>PERCENTILE(F18:F83,0.75)</f>
        <v>7.2955000000000005</v>
      </c>
      <c r="G10" s="1">
        <f t="shared" si="6"/>
        <v>9.843</v>
      </c>
      <c r="H10" s="1">
        <f t="shared" si="6"/>
        <v>6.658250000000001</v>
      </c>
      <c r="I10" s="1">
        <f t="shared" si="6"/>
        <v>6.12575</v>
      </c>
      <c r="J10" s="1">
        <f t="shared" si="6"/>
        <v>2.8762499999999998</v>
      </c>
      <c r="K10" s="1">
        <f t="shared" si="6"/>
        <v>1.8375</v>
      </c>
      <c r="L10" s="1">
        <f t="shared" si="6"/>
        <v>1.48575</v>
      </c>
      <c r="M10" s="1">
        <f t="shared" si="6"/>
        <v>1.82125</v>
      </c>
      <c r="N10" s="1">
        <f>PERCENTILE(N18:N83,0.75)</f>
        <v>67.77150000000002</v>
      </c>
    </row>
    <row r="11" spans="1:14" ht="12.75">
      <c r="A11" s="13" t="s">
        <v>19</v>
      </c>
      <c r="B11" s="1">
        <f aca="true" t="shared" si="7" ref="B11:M11">PERCENTILE(B18:B83,0.9)</f>
        <v>9.324000000000002</v>
      </c>
      <c r="C11" s="1">
        <f t="shared" si="7"/>
        <v>15.937999999999999</v>
      </c>
      <c r="D11" s="1">
        <f t="shared" si="7"/>
        <v>16.4145</v>
      </c>
      <c r="E11" s="1">
        <f t="shared" si="7"/>
        <v>15.4185</v>
      </c>
      <c r="F11" s="1">
        <f>PERCENTILE(F18:F83,0.9)</f>
        <v>12.583</v>
      </c>
      <c r="G11" s="1">
        <f t="shared" si="7"/>
        <v>16.122500000000002</v>
      </c>
      <c r="H11" s="1">
        <f t="shared" si="7"/>
        <v>12.224499999999999</v>
      </c>
      <c r="I11" s="1">
        <f t="shared" si="7"/>
        <v>9.6495</v>
      </c>
      <c r="J11" s="1">
        <f t="shared" si="7"/>
        <v>3.854</v>
      </c>
      <c r="K11" s="1">
        <f t="shared" si="7"/>
        <v>2.0035</v>
      </c>
      <c r="L11" s="1">
        <f t="shared" si="7"/>
        <v>1.6745</v>
      </c>
      <c r="M11" s="1">
        <f t="shared" si="7"/>
        <v>3.0545</v>
      </c>
      <c r="N11" s="1">
        <f>PERCENTILE(N18:N83,0.9)</f>
        <v>86.762</v>
      </c>
    </row>
    <row r="12" spans="1:14" ht="12.75">
      <c r="A12" s="13" t="s">
        <v>23</v>
      </c>
      <c r="B12" s="1">
        <f aca="true" t="shared" si="8" ref="B12:M12">STDEV(B18:B83)</f>
        <v>3.994263102317638</v>
      </c>
      <c r="C12" s="1">
        <f t="shared" si="8"/>
        <v>6.240703058104952</v>
      </c>
      <c r="D12" s="1">
        <f t="shared" si="8"/>
        <v>6.949301072350547</v>
      </c>
      <c r="E12" s="1">
        <f t="shared" si="8"/>
        <v>6.4725090459843795</v>
      </c>
      <c r="F12" s="1">
        <f>STDEV(F18:F83)</f>
        <v>5.114657554997708</v>
      </c>
      <c r="G12" s="1">
        <f t="shared" si="8"/>
        <v>6.210547615912023</v>
      </c>
      <c r="H12" s="1">
        <f t="shared" si="8"/>
        <v>3.840766126498923</v>
      </c>
      <c r="I12" s="1">
        <f t="shared" si="8"/>
        <v>3.2066950980329003</v>
      </c>
      <c r="J12" s="1">
        <f t="shared" si="8"/>
        <v>1.5353445650189848</v>
      </c>
      <c r="K12" s="1">
        <f t="shared" si="8"/>
        <v>0.5730337954861211</v>
      </c>
      <c r="L12" s="1">
        <f t="shared" si="8"/>
        <v>0.37591809633417905</v>
      </c>
      <c r="M12" s="1">
        <f t="shared" si="8"/>
        <v>1.0738413452330535</v>
      </c>
      <c r="N12" s="1">
        <f>STDEV(N18:N83)</f>
        <v>23.404387880060597</v>
      </c>
    </row>
    <row r="13" spans="1:14" ht="12.75">
      <c r="A13" s="13" t="s">
        <v>125</v>
      </c>
      <c r="B13" s="1">
        <f>ROUND(B12/B6,2)</f>
        <v>1.03</v>
      </c>
      <c r="C13" s="1">
        <f aca="true" t="shared" si="9" ref="C13:N13">ROUND(C12/C6,2)</f>
        <v>1.01</v>
      </c>
      <c r="D13" s="1">
        <f t="shared" si="9"/>
        <v>1.01</v>
      </c>
      <c r="E13" s="1">
        <f t="shared" si="9"/>
        <v>0.95</v>
      </c>
      <c r="F13" s="1">
        <f t="shared" si="9"/>
        <v>0.88</v>
      </c>
      <c r="G13" s="1">
        <f t="shared" si="9"/>
        <v>0.86</v>
      </c>
      <c r="H13" s="1">
        <f t="shared" si="9"/>
        <v>0.73</v>
      </c>
      <c r="I13" s="1">
        <f t="shared" si="9"/>
        <v>0.68</v>
      </c>
      <c r="J13" s="1">
        <f t="shared" si="9"/>
        <v>0.63</v>
      </c>
      <c r="K13" s="1">
        <f t="shared" si="9"/>
        <v>0.38</v>
      </c>
      <c r="L13" s="1">
        <f t="shared" si="9"/>
        <v>0.31</v>
      </c>
      <c r="M13" s="1">
        <f t="shared" si="9"/>
        <v>0.67</v>
      </c>
      <c r="N13" s="1">
        <f t="shared" si="9"/>
        <v>0.44</v>
      </c>
    </row>
    <row r="14" spans="1:14" ht="12.75">
      <c r="A14" s="13" t="s">
        <v>124</v>
      </c>
      <c r="B14" s="53">
        <f aca="true" t="shared" si="10" ref="B14:N14">66*P84/(65*64*B12^3)</f>
        <v>2.2236899611647383</v>
      </c>
      <c r="C14" s="53">
        <f t="shared" si="10"/>
        <v>1.8541497473116573</v>
      </c>
      <c r="D14" s="53">
        <f t="shared" si="10"/>
        <v>1.6937951840344314</v>
      </c>
      <c r="E14" s="53">
        <f t="shared" si="10"/>
        <v>1.8909430029663512</v>
      </c>
      <c r="F14" s="53">
        <f t="shared" si="10"/>
        <v>1.6196547655371003</v>
      </c>
      <c r="G14" s="53">
        <f t="shared" si="10"/>
        <v>1.4306827997288079</v>
      </c>
      <c r="H14" s="53">
        <f t="shared" si="10"/>
        <v>1.3751940381718601</v>
      </c>
      <c r="I14" s="53">
        <f t="shared" si="10"/>
        <v>1.0644549196830222</v>
      </c>
      <c r="J14" s="53">
        <f t="shared" si="10"/>
        <v>2.1395884989866514</v>
      </c>
      <c r="K14" s="53">
        <f t="shared" si="10"/>
        <v>1.5761867389089181</v>
      </c>
      <c r="L14" s="53">
        <f t="shared" si="10"/>
        <v>0.6076544428808329</v>
      </c>
      <c r="M14" s="53">
        <f t="shared" si="10"/>
        <v>2.1751809361477905</v>
      </c>
      <c r="N14" s="53">
        <f t="shared" si="10"/>
        <v>0.8282664777619024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-0.0820408406827945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3.783</v>
      </c>
      <c r="C18" s="1">
        <f>'DATOS MENSUALES'!E7</f>
        <v>3.504</v>
      </c>
      <c r="D18" s="1">
        <f>'DATOS MENSUALES'!E8</f>
        <v>1.53</v>
      </c>
      <c r="E18" s="1">
        <f>'DATOS MENSUALES'!E9</f>
        <v>3.634</v>
      </c>
      <c r="F18" s="1">
        <f>'DATOS MENSUALES'!E10</f>
        <v>14.138</v>
      </c>
      <c r="G18" s="1">
        <f>'DATOS MENSUALES'!E11</f>
        <v>20.932</v>
      </c>
      <c r="H18" s="1">
        <f>'DATOS MENSUALES'!E12</f>
        <v>5.508</v>
      </c>
      <c r="I18" s="1">
        <f>'DATOS MENSUALES'!E13</f>
        <v>9.464</v>
      </c>
      <c r="J18" s="1">
        <f>'DATOS MENSUALES'!E14</f>
        <v>2.926</v>
      </c>
      <c r="K18" s="1">
        <f>'DATOS MENSUALES'!E15</f>
        <v>2.378</v>
      </c>
      <c r="L18" s="1">
        <f>'DATOS MENSUALES'!E16</f>
        <v>1.663</v>
      </c>
      <c r="M18" s="1">
        <f>'DATOS MENSUALES'!E17</f>
        <v>1.463</v>
      </c>
      <c r="N18" s="1">
        <f aca="true" t="shared" si="11" ref="N18:N49">SUM(B18:M18)</f>
        <v>70.92299999999999</v>
      </c>
      <c r="O18" s="1"/>
      <c r="P18" s="60">
        <f aca="true" t="shared" si="12" ref="P18:P49">(B18-B$6)^3</f>
        <v>-0.0007085755875003649</v>
      </c>
      <c r="Q18" s="60">
        <f aca="true" t="shared" si="13" ref="Q18:Q49">(C18-C$6)^3</f>
        <v>-19.18523997627491</v>
      </c>
      <c r="R18" s="60">
        <f aca="true" t="shared" si="14" ref="R18:AB33">(D18-D$6)^3</f>
        <v>-151.24259592009878</v>
      </c>
      <c r="S18" s="60">
        <f t="shared" si="14"/>
        <v>-31.58855006138478</v>
      </c>
      <c r="T18" s="60">
        <f t="shared" si="14"/>
        <v>575.0623779447217</v>
      </c>
      <c r="U18" s="60">
        <f t="shared" si="14"/>
        <v>2588.384943579841</v>
      </c>
      <c r="V18" s="60">
        <f t="shared" si="14"/>
        <v>0.016098453124999905</v>
      </c>
      <c r="W18" s="60">
        <f t="shared" si="14"/>
        <v>104.92333170621175</v>
      </c>
      <c r="X18" s="60">
        <f t="shared" si="14"/>
        <v>0.12929834862962983</v>
      </c>
      <c r="Y18" s="60">
        <f t="shared" si="14"/>
        <v>0.6990449218749993</v>
      </c>
      <c r="Z18" s="60">
        <f t="shared" si="14"/>
        <v>0.09255916326270588</v>
      </c>
      <c r="AA18" s="60">
        <f t="shared" si="14"/>
        <v>-0.0029587335019443882</v>
      </c>
      <c r="AB18" s="60">
        <f t="shared" si="14"/>
        <v>5324.302637487721</v>
      </c>
    </row>
    <row r="19" spans="1:28" ht="12.75">
      <c r="A19" s="12" t="s">
        <v>27</v>
      </c>
      <c r="B19" s="1">
        <f>'DATOS MENSUALES'!E18</f>
        <v>1.088</v>
      </c>
      <c r="C19" s="1">
        <f>'DATOS MENSUALES'!E19</f>
        <v>2.669</v>
      </c>
      <c r="D19" s="1">
        <f>'DATOS MENSUALES'!E20</f>
        <v>0.989</v>
      </c>
      <c r="E19" s="1">
        <f>'DATOS MENSUALES'!E21</f>
        <v>1.581</v>
      </c>
      <c r="F19" s="1">
        <f>'DATOS MENSUALES'!E22</f>
        <v>0.907</v>
      </c>
      <c r="G19" s="1">
        <f>'DATOS MENSUALES'!E23</f>
        <v>11.781</v>
      </c>
      <c r="H19" s="1">
        <f>'DATOS MENSUALES'!E24</f>
        <v>7.046</v>
      </c>
      <c r="I19" s="1">
        <f>'DATOS MENSUALES'!E25</f>
        <v>4.342</v>
      </c>
      <c r="J19" s="1">
        <f>'DATOS MENSUALES'!E26</f>
        <v>2.157</v>
      </c>
      <c r="K19" s="1">
        <f>'DATOS MENSUALES'!E27</f>
        <v>1.254</v>
      </c>
      <c r="L19" s="1">
        <f>'DATOS MENSUALES'!E28</f>
        <v>1.064</v>
      </c>
      <c r="M19" s="1">
        <f>'DATOS MENSUALES'!E29</f>
        <v>1.154</v>
      </c>
      <c r="N19" s="1">
        <f t="shared" si="11"/>
        <v>36.032</v>
      </c>
      <c r="O19" s="10"/>
      <c r="P19" s="60">
        <f t="shared" si="12"/>
        <v>-21.581349521193573</v>
      </c>
      <c r="Q19" s="60">
        <f t="shared" si="13"/>
        <v>-43.319195678496</v>
      </c>
      <c r="R19" s="60">
        <f t="shared" si="14"/>
        <v>-202.15082156436813</v>
      </c>
      <c r="S19" s="60">
        <f t="shared" si="14"/>
        <v>-141.75786209686618</v>
      </c>
      <c r="T19" s="60">
        <f t="shared" si="14"/>
        <v>-118.74593803062575</v>
      </c>
      <c r="U19" s="60">
        <f t="shared" si="14"/>
        <v>96.02043367003093</v>
      </c>
      <c r="V19" s="60">
        <f t="shared" si="14"/>
        <v>5.740146492624998</v>
      </c>
      <c r="W19" s="60">
        <f t="shared" si="14"/>
        <v>-0.06665404658151888</v>
      </c>
      <c r="X19" s="60">
        <f t="shared" si="14"/>
        <v>-0.018260703703703675</v>
      </c>
      <c r="Y19" s="60">
        <f t="shared" si="14"/>
        <v>-0.013227977125000063</v>
      </c>
      <c r="Z19" s="60">
        <f t="shared" si="14"/>
        <v>-0.0031539852861918465</v>
      </c>
      <c r="AA19" s="60">
        <f t="shared" si="14"/>
        <v>-0.09268943652053965</v>
      </c>
      <c r="AB19" s="60">
        <f t="shared" si="14"/>
        <v>-5294.642779453329</v>
      </c>
    </row>
    <row r="20" spans="1:28" ht="12.75">
      <c r="A20" s="12" t="s">
        <v>28</v>
      </c>
      <c r="B20" s="1">
        <f>'DATOS MENSUALES'!E30</f>
        <v>5.802</v>
      </c>
      <c r="C20" s="1">
        <f>'DATOS MENSUALES'!E31</f>
        <v>1.699</v>
      </c>
      <c r="D20" s="1">
        <f>'DATOS MENSUALES'!E32</f>
        <v>9.581</v>
      </c>
      <c r="E20" s="1">
        <f>'DATOS MENSUALES'!E33</f>
        <v>18.629</v>
      </c>
      <c r="F20" s="1">
        <f>'DATOS MENSUALES'!E34</f>
        <v>2.062</v>
      </c>
      <c r="G20" s="1">
        <f>'DATOS MENSUALES'!E35</f>
        <v>6.113</v>
      </c>
      <c r="H20" s="1">
        <f>'DATOS MENSUALES'!E36</f>
        <v>3.602</v>
      </c>
      <c r="I20" s="1">
        <f>'DATOS MENSUALES'!E37</f>
        <v>1.71</v>
      </c>
      <c r="J20" s="1">
        <f>'DATOS MENSUALES'!E38</f>
        <v>1.314</v>
      </c>
      <c r="K20" s="1">
        <f>'DATOS MENSUALES'!E39</f>
        <v>1.154</v>
      </c>
      <c r="L20" s="1">
        <f>'DATOS MENSUALES'!E40</f>
        <v>0.873</v>
      </c>
      <c r="M20" s="1">
        <f>'DATOS MENSUALES'!E41</f>
        <v>3.443</v>
      </c>
      <c r="N20" s="1">
        <f t="shared" si="11"/>
        <v>55.98199999999999</v>
      </c>
      <c r="O20" s="10"/>
      <c r="P20" s="60">
        <f t="shared" si="12"/>
        <v>7.187363996552984</v>
      </c>
      <c r="Q20" s="60">
        <f t="shared" si="13"/>
        <v>-90.03860751269025</v>
      </c>
      <c r="R20" s="60">
        <f t="shared" si="14"/>
        <v>20.191992279565838</v>
      </c>
      <c r="S20" s="60">
        <f t="shared" si="14"/>
        <v>1657.2181518185232</v>
      </c>
      <c r="T20" s="60">
        <f t="shared" si="14"/>
        <v>-53.16508779108035</v>
      </c>
      <c r="U20" s="60">
        <f t="shared" si="14"/>
        <v>-1.2908212109939827</v>
      </c>
      <c r="V20" s="60">
        <f t="shared" si="14"/>
        <v>-4.520771930375005</v>
      </c>
      <c r="W20" s="60">
        <f t="shared" si="14"/>
        <v>-28.023950856895627</v>
      </c>
      <c r="X20" s="60">
        <f t="shared" si="14"/>
        <v>-1.3541226207037032</v>
      </c>
      <c r="Y20" s="60">
        <f t="shared" si="14"/>
        <v>-0.03810265212500016</v>
      </c>
      <c r="Z20" s="60">
        <f t="shared" si="14"/>
        <v>-0.03849515819046201</v>
      </c>
      <c r="AA20" s="60">
        <f t="shared" si="14"/>
        <v>6.193409573316235</v>
      </c>
      <c r="AB20" s="60">
        <f t="shared" si="14"/>
        <v>16.017156240161224</v>
      </c>
    </row>
    <row r="21" spans="1:28" ht="12.75">
      <c r="A21" s="12" t="s">
        <v>29</v>
      </c>
      <c r="B21" s="1">
        <f>'DATOS MENSUALES'!E42</f>
        <v>11.422</v>
      </c>
      <c r="C21" s="1">
        <f>'DATOS MENSUALES'!E43</f>
        <v>6.276</v>
      </c>
      <c r="D21" s="1">
        <f>'DATOS MENSUALES'!E44</f>
        <v>3.725</v>
      </c>
      <c r="E21" s="1">
        <f>'DATOS MENSUALES'!E45</f>
        <v>1.373</v>
      </c>
      <c r="F21" s="1">
        <f>'DATOS MENSUALES'!E46</f>
        <v>1.723</v>
      </c>
      <c r="G21" s="1">
        <f>'DATOS MENSUALES'!E47</f>
        <v>1.16</v>
      </c>
      <c r="H21" s="1">
        <f>'DATOS MENSUALES'!E48</f>
        <v>4.429</v>
      </c>
      <c r="I21" s="1">
        <f>'DATOS MENSUALES'!E49</f>
        <v>1.796</v>
      </c>
      <c r="J21" s="1">
        <f>'DATOS MENSUALES'!E50</f>
        <v>1.193</v>
      </c>
      <c r="K21" s="1">
        <f>'DATOS MENSUALES'!E51</f>
        <v>0.919</v>
      </c>
      <c r="L21" s="1">
        <f>'DATOS MENSUALES'!E52</f>
        <v>0.859</v>
      </c>
      <c r="M21" s="1">
        <f>'DATOS MENSUALES'!E53</f>
        <v>1.082</v>
      </c>
      <c r="N21" s="1">
        <f t="shared" si="11"/>
        <v>35.957</v>
      </c>
      <c r="O21" s="10"/>
      <c r="P21" s="60">
        <f t="shared" si="12"/>
        <v>430.34296529269625</v>
      </c>
      <c r="Q21" s="60">
        <f t="shared" si="13"/>
        <v>0.0008561449069308446</v>
      </c>
      <c r="R21" s="60">
        <f t="shared" si="14"/>
        <v>-30.750322852533326</v>
      </c>
      <c r="S21" s="60">
        <f t="shared" si="14"/>
        <v>-159.40843823937857</v>
      </c>
      <c r="T21" s="60">
        <f t="shared" si="14"/>
        <v>-68.87974732424563</v>
      </c>
      <c r="U21" s="60">
        <f t="shared" si="14"/>
        <v>-220.54791445229137</v>
      </c>
      <c r="V21" s="60">
        <f t="shared" si="14"/>
        <v>-0.5645840096250004</v>
      </c>
      <c r="W21" s="60">
        <f t="shared" si="14"/>
        <v>-25.710368272498922</v>
      </c>
      <c r="X21" s="60">
        <f t="shared" si="14"/>
        <v>-1.8487900210370363</v>
      </c>
      <c r="Y21" s="60">
        <f t="shared" si="14"/>
        <v>-0.18665890087500034</v>
      </c>
      <c r="Z21" s="60">
        <f t="shared" si="14"/>
        <v>-0.0434848002001039</v>
      </c>
      <c r="AA21" s="60">
        <f t="shared" si="14"/>
        <v>-0.14434010513210985</v>
      </c>
      <c r="AB21" s="60">
        <f t="shared" si="14"/>
        <v>-5363.2875994693895</v>
      </c>
    </row>
    <row r="22" spans="1:28" ht="12.75">
      <c r="A22" s="12" t="s">
        <v>30</v>
      </c>
      <c r="B22" s="1">
        <f>'DATOS MENSUALES'!E54</f>
        <v>4.896</v>
      </c>
      <c r="C22" s="1">
        <f>'DATOS MENSUALES'!E55</f>
        <v>1.443</v>
      </c>
      <c r="D22" s="1">
        <f>'DATOS MENSUALES'!E56</f>
        <v>2.851</v>
      </c>
      <c r="E22" s="1">
        <f>'DATOS MENSUALES'!E57</f>
        <v>8.88</v>
      </c>
      <c r="F22" s="1">
        <f>'DATOS MENSUALES'!E58</f>
        <v>1.068</v>
      </c>
      <c r="G22" s="1">
        <f>'DATOS MENSUALES'!E59</f>
        <v>1.179</v>
      </c>
      <c r="H22" s="1">
        <f>'DATOS MENSUALES'!E60</f>
        <v>1.327</v>
      </c>
      <c r="I22" s="1">
        <f>'DATOS MENSUALES'!E61</f>
        <v>1.239</v>
      </c>
      <c r="J22" s="1">
        <f>'DATOS MENSUALES'!E62</f>
        <v>0.944</v>
      </c>
      <c r="K22" s="1">
        <f>'DATOS MENSUALES'!E63</f>
        <v>0.746</v>
      </c>
      <c r="L22" s="1">
        <f>'DATOS MENSUALES'!E64</f>
        <v>0.64</v>
      </c>
      <c r="M22" s="1">
        <f>'DATOS MENSUALES'!E65</f>
        <v>0.529</v>
      </c>
      <c r="N22" s="1">
        <f t="shared" si="11"/>
        <v>25.741999999999997</v>
      </c>
      <c r="O22" s="10"/>
      <c r="P22" s="60">
        <f t="shared" si="12"/>
        <v>1.0732652690653899</v>
      </c>
      <c r="Q22" s="60">
        <f t="shared" si="13"/>
        <v>-106.36473648009516</v>
      </c>
      <c r="R22" s="60">
        <f t="shared" si="14"/>
        <v>-64.33293930994519</v>
      </c>
      <c r="S22" s="60">
        <f t="shared" si="14"/>
        <v>9.06218583108218</v>
      </c>
      <c r="T22" s="60">
        <f t="shared" si="14"/>
        <v>-107.4551810896588</v>
      </c>
      <c r="U22" s="60">
        <f t="shared" si="14"/>
        <v>-218.47374756667975</v>
      </c>
      <c r="V22" s="60">
        <f t="shared" si="14"/>
        <v>-60.62898147412503</v>
      </c>
      <c r="W22" s="60">
        <f t="shared" si="14"/>
        <v>-43.186455682837796</v>
      </c>
      <c r="X22" s="60">
        <f t="shared" si="14"/>
        <v>-3.2177572440370366</v>
      </c>
      <c r="Y22" s="60">
        <f t="shared" si="14"/>
        <v>-0.41266164612500067</v>
      </c>
      <c r="Z22" s="60">
        <f t="shared" si="14"/>
        <v>-0.1858287579418398</v>
      </c>
      <c r="AA22" s="60">
        <f t="shared" si="14"/>
        <v>-1.251195338293956</v>
      </c>
      <c r="AB22" s="60">
        <f t="shared" si="14"/>
        <v>-21298.29226103686</v>
      </c>
    </row>
    <row r="23" spans="1:28" ht="12.75">
      <c r="A23" s="12" t="s">
        <v>32</v>
      </c>
      <c r="B23" s="11">
        <f>'DATOS MENSUALES'!E66</f>
        <v>1.829</v>
      </c>
      <c r="C23" s="1">
        <f>'DATOS MENSUALES'!E67</f>
        <v>3.63</v>
      </c>
      <c r="D23" s="1">
        <f>'DATOS MENSUALES'!E68</f>
        <v>10.326</v>
      </c>
      <c r="E23" s="1">
        <f>'DATOS MENSUALES'!E69</f>
        <v>1.32</v>
      </c>
      <c r="F23" s="1">
        <f>'DATOS MENSUALES'!E70</f>
        <v>1.371</v>
      </c>
      <c r="G23" s="1">
        <f>'DATOS MENSUALES'!E71</f>
        <v>6.813</v>
      </c>
      <c r="H23" s="1">
        <f>'DATOS MENSUALES'!E72</f>
        <v>15.389</v>
      </c>
      <c r="I23" s="1">
        <f>'DATOS MENSUALES'!E73</f>
        <v>11.484</v>
      </c>
      <c r="J23" s="1">
        <f>'DATOS MENSUALES'!E74</f>
        <v>2.022</v>
      </c>
      <c r="K23" s="1">
        <f>'DATOS MENSUALES'!E75</f>
        <v>1.549</v>
      </c>
      <c r="L23" s="1">
        <f>'DATOS MENSUALES'!E76</f>
        <v>1.239</v>
      </c>
      <c r="M23" s="1">
        <f>'DATOS MENSUALES'!E77</f>
        <v>1.233</v>
      </c>
      <c r="N23" s="1">
        <f t="shared" si="11"/>
        <v>58.20499999999999</v>
      </c>
      <c r="O23" s="10"/>
      <c r="P23" s="60">
        <f t="shared" si="12"/>
        <v>-8.529070851796877</v>
      </c>
      <c r="Q23" s="60">
        <f t="shared" si="13"/>
        <v>-16.601777566948464</v>
      </c>
      <c r="R23" s="60">
        <f t="shared" si="14"/>
        <v>41.71245270625663</v>
      </c>
      <c r="S23" s="60">
        <f t="shared" si="14"/>
        <v>-164.1288099361079</v>
      </c>
      <c r="T23" s="60">
        <f t="shared" si="14"/>
        <v>-88.19135251115472</v>
      </c>
      <c r="U23" s="60">
        <f t="shared" si="14"/>
        <v>-0.05878136884522861</v>
      </c>
      <c r="V23" s="60">
        <f t="shared" si="14"/>
        <v>1040.5870467703744</v>
      </c>
      <c r="W23" s="60">
        <f t="shared" si="14"/>
        <v>305.71147013464133</v>
      </c>
      <c r="X23" s="60">
        <f t="shared" si="14"/>
        <v>-0.06320332870370375</v>
      </c>
      <c r="Y23" s="60">
        <f t="shared" si="14"/>
        <v>0.0002002016249999954</v>
      </c>
      <c r="Z23" s="60">
        <f t="shared" si="14"/>
        <v>2.2781879786152202E-05</v>
      </c>
      <c r="AA23" s="60">
        <f t="shared" si="14"/>
        <v>-0.05212945853637972</v>
      </c>
      <c r="AB23" s="60">
        <f t="shared" si="14"/>
        <v>106.74887308675397</v>
      </c>
    </row>
    <row r="24" spans="1:28" ht="12.75">
      <c r="A24" s="12" t="s">
        <v>31</v>
      </c>
      <c r="B24" s="1">
        <f>'DATOS MENSUALES'!E78</f>
        <v>1.592</v>
      </c>
      <c r="C24" s="1">
        <f>'DATOS MENSUALES'!E79</f>
        <v>3.962</v>
      </c>
      <c r="D24" s="1">
        <f>'DATOS MENSUALES'!E80</f>
        <v>9.901</v>
      </c>
      <c r="E24" s="1">
        <f>'DATOS MENSUALES'!E81</f>
        <v>2.241</v>
      </c>
      <c r="F24" s="1">
        <f>'DATOS MENSUALES'!E82</f>
        <v>12.599</v>
      </c>
      <c r="G24" s="1">
        <f>'DATOS MENSUALES'!E83</f>
        <v>21.151</v>
      </c>
      <c r="H24" s="1">
        <f>'DATOS MENSUALES'!E84</f>
        <v>4.231</v>
      </c>
      <c r="I24" s="1">
        <f>'DATOS MENSUALES'!E85</f>
        <v>5.37</v>
      </c>
      <c r="J24" s="1">
        <f>'DATOS MENSUALES'!E86</f>
        <v>3.013</v>
      </c>
      <c r="K24" s="1">
        <f>'DATOS MENSUALES'!E87</f>
        <v>1.694</v>
      </c>
      <c r="L24" s="1">
        <f>'DATOS MENSUALES'!E88</f>
        <v>1.429</v>
      </c>
      <c r="M24" s="1">
        <f>'DATOS MENSUALES'!E89</f>
        <v>2.049</v>
      </c>
      <c r="N24" s="1">
        <f t="shared" si="11"/>
        <v>69.23200000000001</v>
      </c>
      <c r="O24" s="10"/>
      <c r="P24" s="60">
        <f t="shared" si="12"/>
        <v>-11.854715066119189</v>
      </c>
      <c r="Q24" s="60">
        <f t="shared" si="13"/>
        <v>-10.926940921981512</v>
      </c>
      <c r="R24" s="60">
        <f t="shared" si="14"/>
        <v>28.179825070530025</v>
      </c>
      <c r="S24" s="60">
        <f t="shared" si="14"/>
        <v>-94.45350782004797</v>
      </c>
      <c r="T24" s="60">
        <f t="shared" si="14"/>
        <v>311.22716861654794</v>
      </c>
      <c r="U24" s="60">
        <f t="shared" si="14"/>
        <v>2714.2272423329246</v>
      </c>
      <c r="V24" s="60">
        <f t="shared" si="14"/>
        <v>-1.075315456125002</v>
      </c>
      <c r="W24" s="60">
        <f t="shared" si="14"/>
        <v>0.24127548624492628</v>
      </c>
      <c r="X24" s="60">
        <f t="shared" si="14"/>
        <v>0.20817640562962964</v>
      </c>
      <c r="Y24" s="60">
        <f t="shared" si="14"/>
        <v>0.008427392874999946</v>
      </c>
      <c r="Z24" s="60">
        <f t="shared" si="14"/>
        <v>0.010409995647003697</v>
      </c>
      <c r="AA24" s="60">
        <f t="shared" si="14"/>
        <v>0.0866086693644466</v>
      </c>
      <c r="AB24" s="60">
        <f t="shared" si="14"/>
        <v>3922.4409659910357</v>
      </c>
    </row>
    <row r="25" spans="1:28" ht="12.75">
      <c r="A25" s="12" t="s">
        <v>33</v>
      </c>
      <c r="B25" s="1">
        <f>'DATOS MENSUALES'!E90</f>
        <v>1.939</v>
      </c>
      <c r="C25" s="1">
        <f>'DATOS MENSUALES'!E91</f>
        <v>1.818</v>
      </c>
      <c r="D25" s="1">
        <f>'DATOS MENSUALES'!E92</f>
        <v>3.43</v>
      </c>
      <c r="E25" s="1">
        <f>'DATOS MENSUALES'!E93</f>
        <v>18.734</v>
      </c>
      <c r="F25" s="1">
        <f>'DATOS MENSUALES'!E94</f>
        <v>3.422</v>
      </c>
      <c r="G25" s="1">
        <f>'DATOS MENSUALES'!E95</f>
        <v>3.175</v>
      </c>
      <c r="H25" s="1">
        <f>'DATOS MENSUALES'!E96</f>
        <v>2.49</v>
      </c>
      <c r="I25" s="1">
        <f>'DATOS MENSUALES'!E97</f>
        <v>9.703</v>
      </c>
      <c r="J25" s="1">
        <f>'DATOS MENSUALES'!E98</f>
        <v>1.445</v>
      </c>
      <c r="K25" s="1">
        <f>'DATOS MENSUALES'!E99</f>
        <v>1.131</v>
      </c>
      <c r="L25" s="1">
        <f>'DATOS MENSUALES'!E100</f>
        <v>0.997</v>
      </c>
      <c r="M25" s="1">
        <f>'DATOS MENSUALES'!E101</f>
        <v>0.769</v>
      </c>
      <c r="N25" s="1">
        <f t="shared" si="11"/>
        <v>49.053</v>
      </c>
      <c r="O25" s="10"/>
      <c r="P25" s="60">
        <f t="shared" si="12"/>
        <v>-7.224331774221116</v>
      </c>
      <c r="Q25" s="60">
        <f t="shared" si="13"/>
        <v>-83.05565596072533</v>
      </c>
      <c r="R25" s="60">
        <f t="shared" si="14"/>
        <v>-40.280388087385255</v>
      </c>
      <c r="S25" s="60">
        <f t="shared" si="14"/>
        <v>1701.7234179809716</v>
      </c>
      <c r="T25" s="60">
        <f t="shared" si="14"/>
        <v>-13.827142056204334</v>
      </c>
      <c r="U25" s="60">
        <f t="shared" si="14"/>
        <v>-65.29592259382036</v>
      </c>
      <c r="V25" s="60">
        <f t="shared" si="14"/>
        <v>-21.150517036375007</v>
      </c>
      <c r="W25" s="60">
        <f t="shared" si="14"/>
        <v>121.69546433871581</v>
      </c>
      <c r="X25" s="60">
        <f t="shared" si="14"/>
        <v>-0.9278103250370365</v>
      </c>
      <c r="Y25" s="60">
        <f t="shared" si="14"/>
        <v>-0.04646186987500015</v>
      </c>
      <c r="Z25" s="60">
        <f t="shared" si="14"/>
        <v>-0.009752544286880603</v>
      </c>
      <c r="AA25" s="60">
        <f t="shared" si="14"/>
        <v>-0.5875552720129642</v>
      </c>
      <c r="AB25" s="60">
        <f t="shared" si="14"/>
        <v>-85.6645006388214</v>
      </c>
    </row>
    <row r="26" spans="1:28" ht="12.75">
      <c r="A26" s="12" t="s">
        <v>34</v>
      </c>
      <c r="B26" s="1">
        <f>'DATOS MENSUALES'!E102</f>
        <v>2.195</v>
      </c>
      <c r="C26" s="1">
        <f>'DATOS MENSUALES'!E103</f>
        <v>0.954</v>
      </c>
      <c r="D26" s="1">
        <f>'DATOS MENSUALES'!E104</f>
        <v>7.42</v>
      </c>
      <c r="E26" s="1">
        <f>'DATOS MENSUALES'!E105</f>
        <v>1.431</v>
      </c>
      <c r="F26" s="1">
        <f>'DATOS MENSUALES'!E106</f>
        <v>1.037</v>
      </c>
      <c r="G26" s="1">
        <f>'DATOS MENSUALES'!E107</f>
        <v>5.052</v>
      </c>
      <c r="H26" s="1">
        <f>'DATOS MENSUALES'!E108</f>
        <v>1.27</v>
      </c>
      <c r="I26" s="1">
        <f>'DATOS MENSUALES'!E109</f>
        <v>0.926</v>
      </c>
      <c r="J26" s="1">
        <f>'DATOS MENSUALES'!E110</f>
        <v>0.873</v>
      </c>
      <c r="K26" s="1">
        <f>'DATOS MENSUALES'!E111</f>
        <v>0.715</v>
      </c>
      <c r="L26" s="1">
        <f>'DATOS MENSUALES'!E112</f>
        <v>0.58</v>
      </c>
      <c r="M26" s="1">
        <f>'DATOS MENSUALES'!E113</f>
        <v>1.516</v>
      </c>
      <c r="N26" s="1">
        <f t="shared" si="11"/>
        <v>23.968999999999994</v>
      </c>
      <c r="O26" s="10"/>
      <c r="P26" s="60">
        <f t="shared" si="12"/>
        <v>-4.717554179862989</v>
      </c>
      <c r="Q26" s="60">
        <f t="shared" si="13"/>
        <v>-142.8133577784444</v>
      </c>
      <c r="R26" s="60">
        <f t="shared" si="14"/>
        <v>0.1775761204040154</v>
      </c>
      <c r="S26" s="60">
        <f t="shared" si="14"/>
        <v>-154.3474394097794</v>
      </c>
      <c r="T26" s="60">
        <f t="shared" si="14"/>
        <v>-109.57092594955138</v>
      </c>
      <c r="U26" s="60">
        <f t="shared" si="14"/>
        <v>-9.935853849580752</v>
      </c>
      <c r="V26" s="60">
        <f t="shared" si="14"/>
        <v>-63.30651995137502</v>
      </c>
      <c r="W26" s="60">
        <f t="shared" si="14"/>
        <v>-55.80666817630062</v>
      </c>
      <c r="X26" s="60">
        <f t="shared" si="14"/>
        <v>-3.704688047703703</v>
      </c>
      <c r="Y26" s="60">
        <f t="shared" si="14"/>
        <v>-0.46638589387500073</v>
      </c>
      <c r="Z26" s="60">
        <f t="shared" si="14"/>
        <v>-0.25082356161952596</v>
      </c>
      <c r="AA26" s="60">
        <f t="shared" si="14"/>
        <v>-0.0007427077588314342</v>
      </c>
      <c r="AB26" s="60">
        <f t="shared" si="14"/>
        <v>-25652.166770589258</v>
      </c>
    </row>
    <row r="27" spans="1:28" ht="12.75">
      <c r="A27" s="12" t="s">
        <v>35</v>
      </c>
      <c r="B27" s="1">
        <f>'DATOS MENSUALES'!E114</f>
        <v>0.926</v>
      </c>
      <c r="C27" s="1">
        <f>'DATOS MENSUALES'!E115</f>
        <v>3.027</v>
      </c>
      <c r="D27" s="1">
        <f>'DATOS MENSUALES'!E116</f>
        <v>2.842</v>
      </c>
      <c r="E27" s="1">
        <f>'DATOS MENSUALES'!E117</f>
        <v>1.218</v>
      </c>
      <c r="F27" s="1">
        <f>'DATOS MENSUALES'!E118</f>
        <v>5.548</v>
      </c>
      <c r="G27" s="1">
        <f>'DATOS MENSUALES'!E119</f>
        <v>2.961</v>
      </c>
      <c r="H27" s="1">
        <f>'DATOS MENSUALES'!E120</f>
        <v>1.501</v>
      </c>
      <c r="I27" s="1">
        <f>'DATOS MENSUALES'!E121</f>
        <v>12.953</v>
      </c>
      <c r="J27" s="1">
        <f>'DATOS MENSUALES'!E122</f>
        <v>2.227</v>
      </c>
      <c r="K27" s="1">
        <f>'DATOS MENSUALES'!E123</f>
        <v>1.232</v>
      </c>
      <c r="L27" s="1">
        <f>'DATOS MENSUALES'!E124</f>
        <v>0.978</v>
      </c>
      <c r="M27" s="1">
        <f>'DATOS MENSUALES'!E125</f>
        <v>0.807</v>
      </c>
      <c r="N27" s="1">
        <f t="shared" si="11"/>
        <v>36.22</v>
      </c>
      <c r="O27" s="10"/>
      <c r="P27" s="60">
        <f t="shared" si="12"/>
        <v>-25.57203170071423</v>
      </c>
      <c r="Q27" s="60">
        <f t="shared" si="13"/>
        <v>-31.376452790276982</v>
      </c>
      <c r="R27" s="60">
        <f t="shared" si="14"/>
        <v>-64.7674106524183</v>
      </c>
      <c r="S27" s="60">
        <f t="shared" si="14"/>
        <v>-173.4737592696162</v>
      </c>
      <c r="T27" s="60">
        <f t="shared" si="14"/>
        <v>-0.02061180172501851</v>
      </c>
      <c r="U27" s="60">
        <f t="shared" si="14"/>
        <v>-76.26915935195262</v>
      </c>
      <c r="V27" s="60">
        <f t="shared" si="14"/>
        <v>-52.924446653625026</v>
      </c>
      <c r="W27" s="60">
        <f t="shared" si="14"/>
        <v>552.487385762269</v>
      </c>
      <c r="X27" s="60">
        <f t="shared" si="14"/>
        <v>-0.0072263703703703734</v>
      </c>
      <c r="Y27" s="60">
        <f t="shared" si="14"/>
        <v>-0.01727355162500008</v>
      </c>
      <c r="Z27" s="60">
        <f t="shared" si="14"/>
        <v>-0.012592665163602388</v>
      </c>
      <c r="AA27" s="60">
        <f t="shared" si="14"/>
        <v>-0.5111568269124132</v>
      </c>
      <c r="AB27" s="60">
        <f t="shared" si="14"/>
        <v>-5125.152826742454</v>
      </c>
    </row>
    <row r="28" spans="1:28" ht="12.75">
      <c r="A28" s="12" t="s">
        <v>36</v>
      </c>
      <c r="B28" s="1">
        <f>'DATOS MENSUALES'!E126</f>
        <v>1.171</v>
      </c>
      <c r="C28" s="1">
        <f>'DATOS MENSUALES'!E127</f>
        <v>5.001</v>
      </c>
      <c r="D28" s="1">
        <f>'DATOS MENSUALES'!E128</f>
        <v>3.332</v>
      </c>
      <c r="E28" s="1">
        <f>'DATOS MENSUALES'!E129</f>
        <v>9.123</v>
      </c>
      <c r="F28" s="1">
        <f>'DATOS MENSUALES'!E130</f>
        <v>9.892</v>
      </c>
      <c r="G28" s="1">
        <f>'DATOS MENSUALES'!E131</f>
        <v>10.487</v>
      </c>
      <c r="H28" s="1">
        <f>'DATOS MENSUALES'!E132</f>
        <v>5.377</v>
      </c>
      <c r="I28" s="1">
        <f>'DATOS MENSUALES'!E133</f>
        <v>4.392</v>
      </c>
      <c r="J28" s="1">
        <f>'DATOS MENSUALES'!E134</f>
        <v>3.045</v>
      </c>
      <c r="K28" s="1">
        <f>'DATOS MENSUALES'!E135</f>
        <v>1.765</v>
      </c>
      <c r="L28" s="1">
        <f>'DATOS MENSUALES'!E136</f>
        <v>1.228</v>
      </c>
      <c r="M28" s="1">
        <f>'DATOS MENSUALES'!E137</f>
        <v>1.258</v>
      </c>
      <c r="N28" s="1">
        <f t="shared" si="11"/>
        <v>56.07100000000001</v>
      </c>
      <c r="O28" s="10"/>
      <c r="P28" s="60">
        <f t="shared" si="12"/>
        <v>-19.708194378386406</v>
      </c>
      <c r="Q28" s="60">
        <f t="shared" si="13"/>
        <v>-1.6432218800414193</v>
      </c>
      <c r="R28" s="60">
        <f t="shared" si="14"/>
        <v>-43.834790028527145</v>
      </c>
      <c r="S28" s="60">
        <f t="shared" si="14"/>
        <v>12.614574579319761</v>
      </c>
      <c r="T28" s="60">
        <f t="shared" si="14"/>
        <v>67.41010800363038</v>
      </c>
      <c r="U28" s="60">
        <f t="shared" si="14"/>
        <v>35.45506057351846</v>
      </c>
      <c r="V28" s="60">
        <f t="shared" si="14"/>
        <v>0.001793613374999968</v>
      </c>
      <c r="W28" s="60">
        <f t="shared" si="14"/>
        <v>-0.04491094740796461</v>
      </c>
      <c r="X28" s="60">
        <f t="shared" si="14"/>
        <v>0.24375020829629632</v>
      </c>
      <c r="Y28" s="60">
        <f t="shared" si="14"/>
        <v>0.020683643624999894</v>
      </c>
      <c r="Z28" s="60">
        <f t="shared" si="14"/>
        <v>5.221372210395358E-06</v>
      </c>
      <c r="AA28" s="60">
        <f t="shared" si="14"/>
        <v>-0.04234819519271583</v>
      </c>
      <c r="AB28" s="60">
        <f t="shared" si="14"/>
        <v>17.774317624012177</v>
      </c>
    </row>
    <row r="29" spans="1:28" ht="12.75">
      <c r="A29" s="12" t="s">
        <v>37</v>
      </c>
      <c r="B29" s="1">
        <f>'DATOS MENSUALES'!E138</f>
        <v>1.471</v>
      </c>
      <c r="C29" s="1">
        <f>'DATOS MENSUALES'!E139</f>
        <v>23.068</v>
      </c>
      <c r="D29" s="1">
        <f>'DATOS MENSUALES'!E140</f>
        <v>4.943</v>
      </c>
      <c r="E29" s="1">
        <f>'DATOS MENSUALES'!E141</f>
        <v>2.896</v>
      </c>
      <c r="F29" s="1">
        <f>'DATOS MENSUALES'!E142</f>
        <v>2.125</v>
      </c>
      <c r="G29" s="1">
        <f>'DATOS MENSUALES'!E143</f>
        <v>15.36</v>
      </c>
      <c r="H29" s="1">
        <f>'DATOS MENSUALES'!E144</f>
        <v>5.35</v>
      </c>
      <c r="I29" s="1">
        <f>'DATOS MENSUALES'!E145</f>
        <v>7.707</v>
      </c>
      <c r="J29" s="1">
        <f>'DATOS MENSUALES'!E146</f>
        <v>2.022</v>
      </c>
      <c r="K29" s="1">
        <f>'DATOS MENSUALES'!E147</f>
        <v>1.67</v>
      </c>
      <c r="L29" s="1">
        <f>'DATOS MENSUALES'!E148</f>
        <v>1.378</v>
      </c>
      <c r="M29" s="1">
        <f>'DATOS MENSUALES'!E149</f>
        <v>1.222</v>
      </c>
      <c r="N29" s="1">
        <f t="shared" si="11"/>
        <v>69.212</v>
      </c>
      <c r="O29" s="10"/>
      <c r="P29" s="60">
        <f t="shared" si="12"/>
        <v>-13.843907730452523</v>
      </c>
      <c r="Q29" s="60">
        <f t="shared" si="13"/>
        <v>4815.639889284627</v>
      </c>
      <c r="R29" s="60">
        <f t="shared" si="14"/>
        <v>-7.021902447744067</v>
      </c>
      <c r="S29" s="60">
        <f t="shared" si="14"/>
        <v>-59.27960099873603</v>
      </c>
      <c r="T29" s="60">
        <f t="shared" si="14"/>
        <v>-50.537345408196046</v>
      </c>
      <c r="U29" s="60">
        <f t="shared" si="14"/>
        <v>542.9753827377915</v>
      </c>
      <c r="V29" s="60">
        <f t="shared" si="14"/>
        <v>0.000843908624999977</v>
      </c>
      <c r="W29" s="60">
        <f t="shared" si="14"/>
        <v>25.922390198253133</v>
      </c>
      <c r="X29" s="60">
        <f t="shared" si="14"/>
        <v>-0.06320332870370375</v>
      </c>
      <c r="Y29" s="60">
        <f t="shared" si="14"/>
        <v>0.005783534874999957</v>
      </c>
      <c r="Z29" s="60">
        <f t="shared" si="14"/>
        <v>0.0046866805664252074</v>
      </c>
      <c r="AA29" s="60">
        <f t="shared" si="14"/>
        <v>-0.056871460407591896</v>
      </c>
      <c r="AB29" s="60">
        <f t="shared" si="14"/>
        <v>3907.536903885229</v>
      </c>
    </row>
    <row r="30" spans="1:28" ht="12.75">
      <c r="A30" s="12" t="s">
        <v>38</v>
      </c>
      <c r="B30" s="1">
        <f>'DATOS MENSUALES'!E150</f>
        <v>6.031</v>
      </c>
      <c r="C30" s="1">
        <f>'DATOS MENSUALES'!E151</f>
        <v>15.124</v>
      </c>
      <c r="D30" s="1">
        <f>'DATOS MENSUALES'!E152</f>
        <v>12.517</v>
      </c>
      <c r="E30" s="1">
        <f>'DATOS MENSUALES'!E153</f>
        <v>1.622</v>
      </c>
      <c r="F30" s="1">
        <f>'DATOS MENSUALES'!E154</f>
        <v>3.652</v>
      </c>
      <c r="G30" s="1">
        <f>'DATOS MENSUALES'!E155</f>
        <v>3.374</v>
      </c>
      <c r="H30" s="1">
        <f>'DATOS MENSUALES'!E156</f>
        <v>7.22</v>
      </c>
      <c r="I30" s="1">
        <f>'DATOS MENSUALES'!E157</f>
        <v>2.772</v>
      </c>
      <c r="J30" s="1">
        <f>'DATOS MENSUALES'!E158</f>
        <v>7.361</v>
      </c>
      <c r="K30" s="1">
        <f>'DATOS MENSUALES'!E159</f>
        <v>1.363</v>
      </c>
      <c r="L30" s="1">
        <f>'DATOS MENSUALES'!E160</f>
        <v>1.083</v>
      </c>
      <c r="M30" s="1">
        <f>'DATOS MENSUALES'!E161</f>
        <v>1.455</v>
      </c>
      <c r="N30" s="1">
        <f t="shared" si="11"/>
        <v>63.57399999999999</v>
      </c>
      <c r="O30" s="10"/>
      <c r="P30" s="60">
        <f t="shared" si="12"/>
        <v>10.06158706359706</v>
      </c>
      <c r="Q30" s="60">
        <f t="shared" si="13"/>
        <v>715.2256318739314</v>
      </c>
      <c r="R30" s="60">
        <f t="shared" si="14"/>
        <v>181.23268452211673</v>
      </c>
      <c r="S30" s="60">
        <f t="shared" si="14"/>
        <v>-138.44006024926082</v>
      </c>
      <c r="T30" s="60">
        <f t="shared" si="14"/>
        <v>-10.220881706121695</v>
      </c>
      <c r="U30" s="60">
        <f t="shared" si="14"/>
        <v>-56.08592706763028</v>
      </c>
      <c r="V30" s="60">
        <f t="shared" si="14"/>
        <v>7.581516761124991</v>
      </c>
      <c r="W30" s="60">
        <f t="shared" si="14"/>
        <v>-7.709054633358405</v>
      </c>
      <c r="X30" s="60">
        <f t="shared" si="14"/>
        <v>120.60259778696299</v>
      </c>
      <c r="Y30" s="60">
        <f t="shared" si="14"/>
        <v>-0.0020726718750000194</v>
      </c>
      <c r="Z30" s="60">
        <f t="shared" si="14"/>
        <v>-0.002080069864015533</v>
      </c>
      <c r="AA30" s="60">
        <f t="shared" si="14"/>
        <v>-0.003481440681007751</v>
      </c>
      <c r="AB30" s="60">
        <f t="shared" si="14"/>
        <v>1034.205485951967</v>
      </c>
    </row>
    <row r="31" spans="1:28" ht="12.75">
      <c r="A31" s="12" t="s">
        <v>39</v>
      </c>
      <c r="B31" s="1">
        <f>'DATOS MENSUALES'!E162</f>
        <v>3.364</v>
      </c>
      <c r="C31" s="1">
        <f>'DATOS MENSUALES'!E163</f>
        <v>4.045</v>
      </c>
      <c r="D31" s="1">
        <f>'DATOS MENSUALES'!E164</f>
        <v>4.224</v>
      </c>
      <c r="E31" s="1">
        <f>'DATOS MENSUALES'!E165</f>
        <v>3.436</v>
      </c>
      <c r="F31" s="1">
        <f>'DATOS MENSUALES'!E166</f>
        <v>3.484</v>
      </c>
      <c r="G31" s="1">
        <f>'DATOS MENSUALES'!E167</f>
        <v>11.677</v>
      </c>
      <c r="H31" s="1">
        <f>'DATOS MENSUALES'!E168</f>
        <v>3.052</v>
      </c>
      <c r="I31" s="1">
        <f>'DATOS MENSUALES'!E169</f>
        <v>2.444</v>
      </c>
      <c r="J31" s="1">
        <f>'DATOS MENSUALES'!E170</f>
        <v>1.796</v>
      </c>
      <c r="K31" s="1">
        <f>'DATOS MENSUALES'!E171</f>
        <v>1.122</v>
      </c>
      <c r="L31" s="1">
        <f>'DATOS MENSUALES'!E172</f>
        <v>1.005</v>
      </c>
      <c r="M31" s="1">
        <f>'DATOS MENSUALES'!E173</f>
        <v>0.734</v>
      </c>
      <c r="N31" s="1">
        <f t="shared" si="11"/>
        <v>40.383</v>
      </c>
      <c r="O31" s="10"/>
      <c r="P31" s="60">
        <f t="shared" si="12"/>
        <v>-0.1312138488078866</v>
      </c>
      <c r="Q31" s="60">
        <f t="shared" si="13"/>
        <v>-9.746113627785233</v>
      </c>
      <c r="R31" s="60">
        <f t="shared" si="14"/>
        <v>-18.272999341168994</v>
      </c>
      <c r="S31" s="60">
        <f t="shared" si="14"/>
        <v>-37.903813190430235</v>
      </c>
      <c r="T31" s="60">
        <f t="shared" si="14"/>
        <v>-12.783060291510123</v>
      </c>
      <c r="U31" s="60">
        <f t="shared" si="14"/>
        <v>89.62559538698954</v>
      </c>
      <c r="V31" s="60">
        <f t="shared" si="14"/>
        <v>-10.698900892875008</v>
      </c>
      <c r="W31" s="60">
        <f t="shared" si="14"/>
        <v>-12.221906021391469</v>
      </c>
      <c r="X31" s="60">
        <f t="shared" si="14"/>
        <v>-0.24336020803703687</v>
      </c>
      <c r="Y31" s="60">
        <f t="shared" si="14"/>
        <v>-0.05003944412500011</v>
      </c>
      <c r="Z31" s="60">
        <f t="shared" si="14"/>
        <v>-0.008697526099552787</v>
      </c>
      <c r="AA31" s="60">
        <f t="shared" si="14"/>
        <v>-0.6643344979668211</v>
      </c>
      <c r="AB31" s="60">
        <f t="shared" si="14"/>
        <v>-2236.9159158562766</v>
      </c>
    </row>
    <row r="32" spans="1:28" ht="12.75">
      <c r="A32" s="12" t="s">
        <v>40</v>
      </c>
      <c r="B32" s="1">
        <f>'DATOS MENSUALES'!E174</f>
        <v>0.805</v>
      </c>
      <c r="C32" s="1">
        <f>'DATOS MENSUALES'!E175</f>
        <v>9.559</v>
      </c>
      <c r="D32" s="1">
        <f>'DATOS MENSUALES'!E176</f>
        <v>1.592</v>
      </c>
      <c r="E32" s="1">
        <f>'DATOS MENSUALES'!E177</f>
        <v>11.351</v>
      </c>
      <c r="F32" s="1">
        <f>'DATOS MENSUALES'!E178</f>
        <v>6.332</v>
      </c>
      <c r="G32" s="1">
        <f>'DATOS MENSUALES'!E179</f>
        <v>7.247</v>
      </c>
      <c r="H32" s="1">
        <f>'DATOS MENSUALES'!E180</f>
        <v>2.542</v>
      </c>
      <c r="I32" s="1">
        <f>'DATOS MENSUALES'!E181</f>
        <v>2.012</v>
      </c>
      <c r="J32" s="1">
        <f>'DATOS MENSUALES'!E182</f>
        <v>2.05</v>
      </c>
      <c r="K32" s="1">
        <f>'DATOS MENSUALES'!E183</f>
        <v>1.221</v>
      </c>
      <c r="L32" s="1">
        <f>'DATOS MENSUALES'!E184</f>
        <v>0.988</v>
      </c>
      <c r="M32" s="1">
        <f>'DATOS MENSUALES'!E185</f>
        <v>0.862</v>
      </c>
      <c r="N32" s="1">
        <f t="shared" si="11"/>
        <v>46.561</v>
      </c>
      <c r="O32" s="10"/>
      <c r="P32" s="60">
        <f t="shared" si="12"/>
        <v>-28.85397765104757</v>
      </c>
      <c r="Q32" s="60">
        <f t="shared" si="13"/>
        <v>38.5444101433015</v>
      </c>
      <c r="R32" s="60">
        <f t="shared" si="14"/>
        <v>-146.02385874212214</v>
      </c>
      <c r="S32" s="60">
        <f t="shared" si="14"/>
        <v>94.56102031451816</v>
      </c>
      <c r="T32" s="60">
        <f t="shared" si="14"/>
        <v>0.13250917784522995</v>
      </c>
      <c r="U32" s="60">
        <f t="shared" si="14"/>
        <v>9.223401427498957E-05</v>
      </c>
      <c r="V32" s="60">
        <f t="shared" si="14"/>
        <v>-19.979723685375017</v>
      </c>
      <c r="W32" s="60">
        <f t="shared" si="14"/>
        <v>-20.46861737716008</v>
      </c>
      <c r="X32" s="60">
        <f t="shared" si="14"/>
        <v>-0.050790023370370405</v>
      </c>
      <c r="Y32" s="60">
        <f t="shared" si="14"/>
        <v>-0.019573852375000065</v>
      </c>
      <c r="Z32" s="60">
        <f t="shared" si="14"/>
        <v>-0.01103765879307896</v>
      </c>
      <c r="AA32" s="60">
        <f t="shared" si="14"/>
        <v>-0.4127624325563526</v>
      </c>
      <c r="AB32" s="60">
        <f t="shared" si="14"/>
        <v>-328.5457909188181</v>
      </c>
    </row>
    <row r="33" spans="1:28" ht="12.75">
      <c r="A33" s="12" t="s">
        <v>41</v>
      </c>
      <c r="B33" s="1">
        <f>'DATOS MENSUALES'!E186</f>
        <v>1.153</v>
      </c>
      <c r="C33" s="1">
        <f>'DATOS MENSUALES'!E187</f>
        <v>22.923</v>
      </c>
      <c r="D33" s="1">
        <f>'DATOS MENSUALES'!E188</f>
        <v>13.792</v>
      </c>
      <c r="E33" s="1">
        <f>'DATOS MENSUALES'!E189</f>
        <v>15.44</v>
      </c>
      <c r="F33" s="1">
        <f>'DATOS MENSUALES'!E190</f>
        <v>1.954</v>
      </c>
      <c r="G33" s="1">
        <f>'DATOS MENSUALES'!E191</f>
        <v>25.7</v>
      </c>
      <c r="H33" s="1">
        <f>'DATOS MENSUALES'!E192</f>
        <v>12.195</v>
      </c>
      <c r="I33" s="1">
        <f>'DATOS MENSUALES'!E193</f>
        <v>6.942</v>
      </c>
      <c r="J33" s="1">
        <f>'DATOS MENSUALES'!E194</f>
        <v>2.632</v>
      </c>
      <c r="K33" s="1">
        <f>'DATOS MENSUALES'!E195</f>
        <v>2.026</v>
      </c>
      <c r="L33" s="1">
        <f>'DATOS MENSUALES'!E196</f>
        <v>1.742</v>
      </c>
      <c r="M33" s="1">
        <f>'DATOS MENSUALES'!E197</f>
        <v>2.275</v>
      </c>
      <c r="N33" s="1">
        <f t="shared" si="11"/>
        <v>108.774</v>
      </c>
      <c r="O33" s="10"/>
      <c r="P33" s="60">
        <f t="shared" si="12"/>
        <v>-20.10482158308063</v>
      </c>
      <c r="Q33" s="60">
        <f t="shared" si="13"/>
        <v>4692.653368605771</v>
      </c>
      <c r="R33" s="60">
        <f t="shared" si="14"/>
        <v>333.40011597702375</v>
      </c>
      <c r="S33" s="60">
        <f t="shared" si="14"/>
        <v>646.0623627788505</v>
      </c>
      <c r="T33" s="60">
        <f t="shared" si="14"/>
        <v>-57.87894919233655</v>
      </c>
      <c r="U33" s="60">
        <f t="shared" si="14"/>
        <v>6329.758365283247</v>
      </c>
      <c r="V33" s="60">
        <f t="shared" si="14"/>
        <v>334.18314380487493</v>
      </c>
      <c r="W33" s="60">
        <f t="shared" si="14"/>
        <v>10.56899620135234</v>
      </c>
      <c r="X33" s="60">
        <f t="shared" si="14"/>
        <v>0.00948325462962966</v>
      </c>
      <c r="Y33" s="60">
        <f t="shared" si="14"/>
        <v>0.15356011387499952</v>
      </c>
      <c r="Z33" s="60">
        <f t="shared" si="14"/>
        <v>0.1500162619080225</v>
      </c>
      <c r="AA33" s="60">
        <f t="shared" si="14"/>
        <v>0.2986662233548044</v>
      </c>
      <c r="AB33" s="60">
        <f t="shared" si="14"/>
        <v>169229.306379603</v>
      </c>
    </row>
    <row r="34" spans="1:28" ht="12.75">
      <c r="A34" s="12" t="s">
        <v>42</v>
      </c>
      <c r="B34" s="1">
        <f>'DATOS MENSUALES'!E198</f>
        <v>1.694</v>
      </c>
      <c r="C34" s="1">
        <f>'DATOS MENSUALES'!E199</f>
        <v>2.327</v>
      </c>
      <c r="D34" s="1">
        <f>'DATOS MENSUALES'!E200</f>
        <v>2.422</v>
      </c>
      <c r="E34" s="1">
        <f>'DATOS MENSUALES'!E201</f>
        <v>0.975</v>
      </c>
      <c r="F34" s="1">
        <f>'DATOS MENSUALES'!E202</f>
        <v>7.336</v>
      </c>
      <c r="G34" s="1">
        <f>'DATOS MENSUALES'!E203</f>
        <v>5.305</v>
      </c>
      <c r="H34" s="1">
        <f>'DATOS MENSUALES'!E204</f>
        <v>4.113</v>
      </c>
      <c r="I34" s="1">
        <f>'DATOS MENSUALES'!E205</f>
        <v>1.632</v>
      </c>
      <c r="J34" s="1">
        <f>'DATOS MENSUALES'!E206</f>
        <v>2.862</v>
      </c>
      <c r="K34" s="1">
        <f>'DATOS MENSUALES'!E207</f>
        <v>0.991</v>
      </c>
      <c r="L34" s="1">
        <f>'DATOS MENSUALES'!E208</f>
        <v>0.795</v>
      </c>
      <c r="M34" s="1">
        <f>'DATOS MENSUALES'!E209</f>
        <v>0.68</v>
      </c>
      <c r="N34" s="1">
        <f t="shared" si="11"/>
        <v>31.131999999999998</v>
      </c>
      <c r="O34" s="10"/>
      <c r="P34" s="60">
        <f t="shared" si="12"/>
        <v>-10.333900122003488</v>
      </c>
      <c r="Q34" s="60">
        <f t="shared" si="13"/>
        <v>-57.24670534007039</v>
      </c>
      <c r="R34" s="60">
        <f aca="true" t="shared" si="15" ref="R34:R50">(D34-D$6)^3</f>
        <v>-87.28756163783153</v>
      </c>
      <c r="S34" s="60">
        <f aca="true" t="shared" si="16" ref="S34:S50">(E34-E$6)^3</f>
        <v>-197.15122521558112</v>
      </c>
      <c r="T34" s="60">
        <f aca="true" t="shared" si="17" ref="T34:T50">(F34-F$6)^3</f>
        <v>3.469134605415487</v>
      </c>
      <c r="U34" s="60">
        <f aca="true" t="shared" si="18" ref="U34:U50">(G34-G$6)^3</f>
        <v>-6.824598583489845</v>
      </c>
      <c r="V34" s="60">
        <f aca="true" t="shared" si="19" ref="V34:V50">(H34-H$6)^3</f>
        <v>-1.4913123906250003</v>
      </c>
      <c r="W34" s="60">
        <f aca="true" t="shared" si="20" ref="W34:W50">(I34-I$6)^3</f>
        <v>-30.238779476333658</v>
      </c>
      <c r="X34" s="60">
        <f aca="true" t="shared" si="21" ref="X34:X50">(J34-J$6)^3</f>
        <v>0.08615567129629642</v>
      </c>
      <c r="Y34" s="60">
        <f aca="true" t="shared" si="22" ref="Y34:Y50">(K34-K$6)^3</f>
        <v>-0.12462537487500029</v>
      </c>
      <c r="Z34" s="60">
        <f aca="true" t="shared" si="23" ref="Z34:Z50">(L34-L$6)^3</f>
        <v>-0.07181052533509019</v>
      </c>
      <c r="AA34" s="60">
        <f aca="true" t="shared" si="24" ref="AA34:AA50">(M34-M$6)^3</f>
        <v>-0.7954657679709533</v>
      </c>
      <c r="AB34" s="60">
        <f aca="true" t="shared" si="25" ref="AB34:AB50">(N34-N$6)^3</f>
        <v>-11133.272791374056</v>
      </c>
    </row>
    <row r="35" spans="1:28" ht="12.75">
      <c r="A35" s="12" t="s">
        <v>43</v>
      </c>
      <c r="B35" s="1">
        <f>'DATOS MENSUALES'!E210</f>
        <v>0.562</v>
      </c>
      <c r="C35" s="1">
        <f>'DATOS MENSUALES'!E211</f>
        <v>4.411</v>
      </c>
      <c r="D35" s="1">
        <f>'DATOS MENSUALES'!E212</f>
        <v>0.827</v>
      </c>
      <c r="E35" s="1">
        <f>'DATOS MENSUALES'!E213</f>
        <v>13.377</v>
      </c>
      <c r="F35" s="1">
        <f>'DATOS MENSUALES'!E214</f>
        <v>9.435</v>
      </c>
      <c r="G35" s="1">
        <f>'DATOS MENSUALES'!E215</f>
        <v>23.066</v>
      </c>
      <c r="H35" s="1">
        <f>'DATOS MENSUALES'!E216</f>
        <v>3.993</v>
      </c>
      <c r="I35" s="1">
        <f>'DATOS MENSUALES'!E217</f>
        <v>6.623</v>
      </c>
      <c r="J35" s="1">
        <f>'DATOS MENSUALES'!E218</f>
        <v>7.728</v>
      </c>
      <c r="K35" s="1">
        <f>'DATOS MENSUALES'!E219</f>
        <v>1.833</v>
      </c>
      <c r="L35" s="1">
        <f>'DATOS MENSUALES'!E220</f>
        <v>1.635</v>
      </c>
      <c r="M35" s="1">
        <f>'DATOS MENSUALES'!E221</f>
        <v>1.237</v>
      </c>
      <c r="N35" s="1">
        <f t="shared" si="11"/>
        <v>74.72699999999999</v>
      </c>
      <c r="O35" s="10"/>
      <c r="P35" s="60">
        <f t="shared" si="12"/>
        <v>-36.26967127341946</v>
      </c>
      <c r="Q35" s="60">
        <f t="shared" si="13"/>
        <v>-5.545660224607547</v>
      </c>
      <c r="R35" s="60">
        <f t="shared" si="15"/>
        <v>-219.3570613127937</v>
      </c>
      <c r="S35" s="60">
        <f t="shared" si="16"/>
        <v>285.1324468026297</v>
      </c>
      <c r="T35" s="60">
        <f t="shared" si="17"/>
        <v>47.15614751767174</v>
      </c>
      <c r="U35" s="60">
        <f t="shared" si="18"/>
        <v>3992.574566751478</v>
      </c>
      <c r="V35" s="60">
        <f t="shared" si="19"/>
        <v>-2.012306640625003</v>
      </c>
      <c r="W35" s="60">
        <f t="shared" si="20"/>
        <v>6.597551389625074</v>
      </c>
      <c r="X35" s="60">
        <f t="shared" si="21"/>
        <v>149.52400501729625</v>
      </c>
      <c r="Y35" s="60">
        <f t="shared" si="22"/>
        <v>0.04017739062499985</v>
      </c>
      <c r="Z35" s="60">
        <f t="shared" si="23"/>
        <v>0.07641312615251307</v>
      </c>
      <c r="AA35" s="60">
        <f t="shared" si="24"/>
        <v>-0.05047275512866622</v>
      </c>
      <c r="AB35" s="60">
        <f t="shared" si="25"/>
        <v>9617.044993017216</v>
      </c>
    </row>
    <row r="36" spans="1:28" ht="12.75">
      <c r="A36" s="12" t="s">
        <v>44</v>
      </c>
      <c r="B36" s="1">
        <f>'DATOS MENSUALES'!E222</f>
        <v>2.339</v>
      </c>
      <c r="C36" s="1">
        <f>'DATOS MENSUALES'!E223</f>
        <v>1.283</v>
      </c>
      <c r="D36" s="1">
        <f>'DATOS MENSUALES'!E224</f>
        <v>13.602</v>
      </c>
      <c r="E36" s="1">
        <f>'DATOS MENSUALES'!E225</f>
        <v>7.83</v>
      </c>
      <c r="F36" s="1">
        <f>'DATOS MENSUALES'!E226</f>
        <v>1.651</v>
      </c>
      <c r="G36" s="1">
        <f>'DATOS MENSUALES'!E227</f>
        <v>10.057</v>
      </c>
      <c r="H36" s="1">
        <f>'DATOS MENSUALES'!E228</f>
        <v>7.703</v>
      </c>
      <c r="I36" s="1">
        <f>'DATOS MENSUALES'!E229</f>
        <v>4.293</v>
      </c>
      <c r="J36" s="1">
        <f>'DATOS MENSUALES'!E230</f>
        <v>3.071</v>
      </c>
      <c r="K36" s="1">
        <f>'DATOS MENSUALES'!E231</f>
        <v>1.553</v>
      </c>
      <c r="L36" s="1">
        <f>'DATOS MENSUALES'!E232</f>
        <v>2.512</v>
      </c>
      <c r="M36" s="1">
        <f>'DATOS MENSUALES'!E233</f>
        <v>5.194</v>
      </c>
      <c r="N36" s="1">
        <f t="shared" si="11"/>
        <v>61.088</v>
      </c>
      <c r="O36" s="10"/>
      <c r="P36" s="60">
        <f t="shared" si="12"/>
        <v>-3.603754764854723</v>
      </c>
      <c r="Q36" s="60">
        <f t="shared" si="13"/>
        <v>-117.50827024108692</v>
      </c>
      <c r="R36" s="60">
        <f t="shared" si="15"/>
        <v>306.7378156128434</v>
      </c>
      <c r="S36" s="60">
        <f t="shared" si="16"/>
        <v>1.1082797043259758</v>
      </c>
      <c r="T36" s="60">
        <f t="shared" si="17"/>
        <v>-72.57338202884067</v>
      </c>
      <c r="U36" s="60">
        <f t="shared" si="18"/>
        <v>23.275622671782916</v>
      </c>
      <c r="V36" s="60">
        <f t="shared" si="19"/>
        <v>14.661152171874996</v>
      </c>
      <c r="W36" s="60">
        <f t="shared" si="20"/>
        <v>-0.09385801277160154</v>
      </c>
      <c r="X36" s="60">
        <f t="shared" si="21"/>
        <v>0.2754708669629633</v>
      </c>
      <c r="Y36" s="60">
        <f t="shared" si="22"/>
        <v>0.0002441406249999948</v>
      </c>
      <c r="Z36" s="60">
        <f t="shared" si="23"/>
        <v>2.203843912438323</v>
      </c>
      <c r="AA36" s="60">
        <f t="shared" si="24"/>
        <v>46.16934555799737</v>
      </c>
      <c r="AB36" s="60">
        <f t="shared" si="25"/>
        <v>443.6262519831664</v>
      </c>
    </row>
    <row r="37" spans="1:28" ht="12.75">
      <c r="A37" s="12" t="s">
        <v>45</v>
      </c>
      <c r="B37" s="1">
        <f>'DATOS MENSUALES'!E234</f>
        <v>10.174</v>
      </c>
      <c r="C37" s="1">
        <f>'DATOS MENSUALES'!E235</f>
        <v>20.205</v>
      </c>
      <c r="D37" s="1">
        <f>'DATOS MENSUALES'!E236</f>
        <v>29.557</v>
      </c>
      <c r="E37" s="1">
        <f>'DATOS MENSUALES'!E237</f>
        <v>9</v>
      </c>
      <c r="F37" s="1">
        <f>'DATOS MENSUALES'!E238</f>
        <v>12.245</v>
      </c>
      <c r="G37" s="1">
        <f>'DATOS MENSUALES'!E239</f>
        <v>11.218</v>
      </c>
      <c r="H37" s="1">
        <f>'DATOS MENSUALES'!E240</f>
        <v>4.301</v>
      </c>
      <c r="I37" s="1">
        <f>'DATOS MENSUALES'!E241</f>
        <v>9.235</v>
      </c>
      <c r="J37" s="1">
        <f>'DATOS MENSUALES'!E242</f>
        <v>2.589</v>
      </c>
      <c r="K37" s="1">
        <f>'DATOS MENSUALES'!E243</f>
        <v>1.952</v>
      </c>
      <c r="L37" s="1">
        <f>'DATOS MENSUALES'!E244</f>
        <v>1.574</v>
      </c>
      <c r="M37" s="1">
        <f>'DATOS MENSUALES'!E245</f>
        <v>1.908</v>
      </c>
      <c r="N37" s="1">
        <f t="shared" si="11"/>
        <v>113.958</v>
      </c>
      <c r="O37" s="10"/>
      <c r="P37" s="60">
        <f t="shared" si="12"/>
        <v>250.26716367656388</v>
      </c>
      <c r="Q37" s="60">
        <f t="shared" si="13"/>
        <v>2758.1093869232877</v>
      </c>
      <c r="R37" s="60">
        <f t="shared" si="15"/>
        <v>11695.654299535501</v>
      </c>
      <c r="S37" s="60">
        <f t="shared" si="16"/>
        <v>10.718776237776385</v>
      </c>
      <c r="T37" s="60">
        <f t="shared" si="17"/>
        <v>264.95790691544033</v>
      </c>
      <c r="U37" s="60">
        <f t="shared" si="18"/>
        <v>64.77987372483253</v>
      </c>
      <c r="V37" s="60">
        <f t="shared" si="19"/>
        <v>-0.8696165536250009</v>
      </c>
      <c r="W37" s="60">
        <f t="shared" si="20"/>
        <v>90.37047849372411</v>
      </c>
      <c r="X37" s="60">
        <f t="shared" si="21"/>
        <v>0.004798304296296303</v>
      </c>
      <c r="Y37" s="60">
        <f t="shared" si="22"/>
        <v>0.09829130837499973</v>
      </c>
      <c r="Z37" s="60">
        <f t="shared" si="23"/>
        <v>0.047970037792320355</v>
      </c>
      <c r="AA37" s="60">
        <f t="shared" si="24"/>
        <v>0.027390504015273154</v>
      </c>
      <c r="AB37" s="60">
        <f t="shared" si="25"/>
        <v>221409.35630100712</v>
      </c>
    </row>
    <row r="38" spans="1:28" ht="12.75">
      <c r="A38" s="12" t="s">
        <v>46</v>
      </c>
      <c r="B38" s="1">
        <f>'DATOS MENSUALES'!E246</f>
        <v>20.883</v>
      </c>
      <c r="C38" s="1">
        <f>'DATOS MENSUALES'!E247</f>
        <v>17.058</v>
      </c>
      <c r="D38" s="1">
        <f>'DATOS MENSUALES'!E248</f>
        <v>7.281</v>
      </c>
      <c r="E38" s="1">
        <f>'DATOS MENSUALES'!E249</f>
        <v>6.761</v>
      </c>
      <c r="F38" s="1">
        <f>'DATOS MENSUALES'!E250</f>
        <v>7.409</v>
      </c>
      <c r="G38" s="1">
        <f>'DATOS MENSUALES'!E251</f>
        <v>3.547</v>
      </c>
      <c r="H38" s="1">
        <f>'DATOS MENSUALES'!E252</f>
        <v>6.153</v>
      </c>
      <c r="I38" s="1">
        <f>'DATOS MENSUALES'!E253</f>
        <v>4.166</v>
      </c>
      <c r="J38" s="1">
        <f>'DATOS MENSUALES'!E254</f>
        <v>3.236</v>
      </c>
      <c r="K38" s="1">
        <f>'DATOS MENSUALES'!E255</f>
        <v>1.887</v>
      </c>
      <c r="L38" s="1">
        <f>'DATOS MENSUALES'!E256</f>
        <v>1.4</v>
      </c>
      <c r="M38" s="1">
        <f>'DATOS MENSUALES'!E257</f>
        <v>3.087</v>
      </c>
      <c r="N38" s="1">
        <f t="shared" si="11"/>
        <v>82.86800000000001</v>
      </c>
      <c r="O38" s="10"/>
      <c r="P38" s="60">
        <f t="shared" si="12"/>
        <v>4922.411639811188</v>
      </c>
      <c r="Q38" s="60">
        <f t="shared" si="13"/>
        <v>1286.8322631373737</v>
      </c>
      <c r="R38" s="60">
        <f t="shared" si="15"/>
        <v>0.07572763996531033</v>
      </c>
      <c r="S38" s="60">
        <f t="shared" si="16"/>
        <v>-3.977880832081218E-05</v>
      </c>
      <c r="T38" s="60">
        <f t="shared" si="17"/>
        <v>3.9955953954733356</v>
      </c>
      <c r="U38" s="60">
        <f t="shared" si="18"/>
        <v>-48.81994999656417</v>
      </c>
      <c r="V38" s="60">
        <f t="shared" si="19"/>
        <v>0.7229418593749978</v>
      </c>
      <c r="W38" s="60">
        <f t="shared" si="20"/>
        <v>-0.19658361167242852</v>
      </c>
      <c r="X38" s="60">
        <f t="shared" si="21"/>
        <v>0.5426729119629636</v>
      </c>
      <c r="Y38" s="60">
        <f t="shared" si="22"/>
        <v>0.06233465712499983</v>
      </c>
      <c r="Z38" s="60">
        <f t="shared" si="23"/>
        <v>0.006788682581576707</v>
      </c>
      <c r="AA38" s="60">
        <f t="shared" si="24"/>
        <v>3.244680202757008</v>
      </c>
      <c r="AB38" s="60">
        <f t="shared" si="25"/>
        <v>25429.6716553582</v>
      </c>
    </row>
    <row r="39" spans="1:28" ht="12.75">
      <c r="A39" s="12" t="s">
        <v>47</v>
      </c>
      <c r="B39" s="1">
        <f>'DATOS MENSUALES'!E258</f>
        <v>6.701</v>
      </c>
      <c r="C39" s="1">
        <f>'DATOS MENSUALES'!E259</f>
        <v>16.752</v>
      </c>
      <c r="D39" s="1">
        <f>'DATOS MENSUALES'!E260</f>
        <v>18.092</v>
      </c>
      <c r="E39" s="1">
        <f>'DATOS MENSUALES'!E261</f>
        <v>9.635</v>
      </c>
      <c r="F39" s="1">
        <f>'DATOS MENSUALES'!E262</f>
        <v>4.01</v>
      </c>
      <c r="G39" s="1">
        <f>'DATOS MENSUALES'!E263</f>
        <v>16.451</v>
      </c>
      <c r="H39" s="1">
        <f>'DATOS MENSUALES'!E264</f>
        <v>3.628</v>
      </c>
      <c r="I39" s="1">
        <f>'DATOS MENSUALES'!E265</f>
        <v>2.711</v>
      </c>
      <c r="J39" s="1">
        <f>'DATOS MENSUALES'!E266</f>
        <v>2.147</v>
      </c>
      <c r="K39" s="1">
        <f>'DATOS MENSUALES'!E267</f>
        <v>1.701</v>
      </c>
      <c r="L39" s="1">
        <f>'DATOS MENSUALES'!E268</f>
        <v>1.365</v>
      </c>
      <c r="M39" s="1">
        <f>'DATOS MENSUALES'!E269</f>
        <v>1.138</v>
      </c>
      <c r="N39" s="1">
        <f t="shared" si="11"/>
        <v>84.33099999999999</v>
      </c>
      <c r="O39" s="10"/>
      <c r="P39" s="60">
        <f t="shared" si="12"/>
        <v>22.637531147013025</v>
      </c>
      <c r="Q39" s="60">
        <f t="shared" si="13"/>
        <v>1181.2521613800222</v>
      </c>
      <c r="R39" s="60">
        <f t="shared" si="15"/>
        <v>1417.7904435419682</v>
      </c>
      <c r="S39" s="60">
        <f t="shared" si="16"/>
        <v>22.90300459479084</v>
      </c>
      <c r="T39" s="60">
        <f t="shared" si="17"/>
        <v>-5.951210422617572</v>
      </c>
      <c r="U39" s="60">
        <f t="shared" si="18"/>
        <v>791.2431265304448</v>
      </c>
      <c r="V39" s="60">
        <f t="shared" si="19"/>
        <v>-4.310850796875003</v>
      </c>
      <c r="W39" s="60">
        <f t="shared" si="20"/>
        <v>-8.44547659444105</v>
      </c>
      <c r="X39" s="60">
        <f t="shared" si="21"/>
        <v>-0.020421037037037057</v>
      </c>
      <c r="Y39" s="60">
        <f t="shared" si="22"/>
        <v>0.00932730762499996</v>
      </c>
      <c r="Z39" s="60">
        <f t="shared" si="23"/>
        <v>0.003677114148381147</v>
      </c>
      <c r="AA39" s="60">
        <f t="shared" si="24"/>
        <v>-0.10287203196957548</v>
      </c>
      <c r="AB39" s="60">
        <f t="shared" si="25"/>
        <v>29417.043133357838</v>
      </c>
    </row>
    <row r="40" spans="1:28" ht="12.75">
      <c r="A40" s="12" t="s">
        <v>48</v>
      </c>
      <c r="B40" s="1">
        <f>'DATOS MENSUALES'!E270</f>
        <v>1.141</v>
      </c>
      <c r="C40" s="1">
        <f>'DATOS MENSUALES'!E271</f>
        <v>2.62</v>
      </c>
      <c r="D40" s="1">
        <f>'DATOS MENSUALES'!E272</f>
        <v>1.693</v>
      </c>
      <c r="E40" s="1">
        <f>'DATOS MENSUALES'!E273</f>
        <v>9.111</v>
      </c>
      <c r="F40" s="1">
        <f>'DATOS MENSUALES'!E274</f>
        <v>3.862</v>
      </c>
      <c r="G40" s="1">
        <f>'DATOS MENSUALES'!E275</f>
        <v>12.427</v>
      </c>
      <c r="H40" s="1">
        <f>'DATOS MENSUALES'!E276</f>
        <v>10.691</v>
      </c>
      <c r="I40" s="1">
        <f>'DATOS MENSUALES'!E277</f>
        <v>3.125</v>
      </c>
      <c r="J40" s="1">
        <f>'DATOS MENSUALES'!E278</f>
        <v>3.427</v>
      </c>
      <c r="K40" s="1">
        <f>'DATOS MENSUALES'!E279</f>
        <v>1.607</v>
      </c>
      <c r="L40" s="1">
        <f>'DATOS MENSUALES'!E280</f>
        <v>1.268</v>
      </c>
      <c r="M40" s="1">
        <f>'DATOS MENSUALES'!E281</f>
        <v>1.699</v>
      </c>
      <c r="N40" s="1">
        <f t="shared" si="11"/>
        <v>52.671</v>
      </c>
      <c r="O40" s="10"/>
      <c r="P40" s="60">
        <f t="shared" si="12"/>
        <v>-20.372174243179803</v>
      </c>
      <c r="Q40" s="60">
        <f t="shared" si="13"/>
        <v>-45.15777669229972</v>
      </c>
      <c r="R40" s="60">
        <f t="shared" si="15"/>
        <v>-137.78180420824688</v>
      </c>
      <c r="S40" s="60">
        <f t="shared" si="16"/>
        <v>12.420496320468544</v>
      </c>
      <c r="T40" s="60">
        <f t="shared" si="17"/>
        <v>-7.531631612567979</v>
      </c>
      <c r="U40" s="60">
        <f t="shared" si="18"/>
        <v>142.6606573931879</v>
      </c>
      <c r="V40" s="60">
        <f t="shared" si="19"/>
        <v>160.59000078887502</v>
      </c>
      <c r="W40" s="60">
        <f t="shared" si="20"/>
        <v>-4.270882422556741</v>
      </c>
      <c r="X40" s="60">
        <f t="shared" si="21"/>
        <v>1.0201336296296302</v>
      </c>
      <c r="Y40" s="60">
        <f t="shared" si="22"/>
        <v>0.0015811671249999837</v>
      </c>
      <c r="Z40" s="60">
        <f t="shared" si="23"/>
        <v>0.0001886104906676899</v>
      </c>
      <c r="AA40" s="60">
        <f t="shared" si="24"/>
        <v>0.000789898462242947</v>
      </c>
      <c r="AB40" s="60">
        <f t="shared" si="25"/>
        <v>-0.49352141634628266</v>
      </c>
    </row>
    <row r="41" spans="1:28" ht="12.75">
      <c r="A41" s="12" t="s">
        <v>49</v>
      </c>
      <c r="B41" s="1">
        <f>'DATOS MENSUALES'!E282</f>
        <v>1.693</v>
      </c>
      <c r="C41" s="1">
        <f>'DATOS MENSUALES'!E283</f>
        <v>19.027</v>
      </c>
      <c r="D41" s="1">
        <f>'DATOS MENSUALES'!E284</f>
        <v>2.266</v>
      </c>
      <c r="E41" s="1">
        <f>'DATOS MENSUALES'!E285</f>
        <v>3.269</v>
      </c>
      <c r="F41" s="1">
        <f>'DATOS MENSUALES'!E286</f>
        <v>14.014</v>
      </c>
      <c r="G41" s="1">
        <f>'DATOS MENSUALES'!E287</f>
        <v>14.883</v>
      </c>
      <c r="H41" s="1">
        <f>'DATOS MENSUALES'!E288</f>
        <v>5.417</v>
      </c>
      <c r="I41" s="1">
        <f>'DATOS MENSUALES'!E289</f>
        <v>4.07</v>
      </c>
      <c r="J41" s="1">
        <f>'DATOS MENSUALES'!E290</f>
        <v>4.314</v>
      </c>
      <c r="K41" s="1">
        <f>'DATOS MENSUALES'!E291</f>
        <v>1.913</v>
      </c>
      <c r="L41" s="1">
        <f>'DATOS MENSUALES'!E292</f>
        <v>1.582</v>
      </c>
      <c r="M41" s="1">
        <f>'DATOS MENSUALES'!E293</f>
        <v>1.665</v>
      </c>
      <c r="N41" s="1">
        <f t="shared" si="11"/>
        <v>74.113</v>
      </c>
      <c r="O41" s="10"/>
      <c r="P41" s="60">
        <f t="shared" si="12"/>
        <v>-10.348139689526903</v>
      </c>
      <c r="Q41" s="60">
        <f t="shared" si="13"/>
        <v>2119.820769127079</v>
      </c>
      <c r="R41" s="60">
        <f t="shared" si="15"/>
        <v>-96.82425038888114</v>
      </c>
      <c r="S41" s="60">
        <f t="shared" si="16"/>
        <v>-43.84270186742816</v>
      </c>
      <c r="T41" s="60">
        <f t="shared" si="17"/>
        <v>549.7192098655146</v>
      </c>
      <c r="U41" s="60">
        <f t="shared" si="18"/>
        <v>453.19398359966726</v>
      </c>
      <c r="V41" s="60">
        <f t="shared" si="19"/>
        <v>0.004212283374999946</v>
      </c>
      <c r="W41" s="60">
        <f t="shared" si="20"/>
        <v>-0.3109141468129252</v>
      </c>
      <c r="X41" s="60">
        <f t="shared" si="21"/>
        <v>6.790638379296298</v>
      </c>
      <c r="Y41" s="60">
        <f t="shared" si="22"/>
        <v>0.07541889062499982</v>
      </c>
      <c r="Z41" s="60">
        <f t="shared" si="23"/>
        <v>0.05120884361601181</v>
      </c>
      <c r="AA41" s="60">
        <f t="shared" si="24"/>
        <v>0.00019958004213275744</v>
      </c>
      <c r="AB41" s="60">
        <f t="shared" si="25"/>
        <v>8807.853839792657</v>
      </c>
    </row>
    <row r="42" spans="1:28" ht="12.75">
      <c r="A42" s="12" t="s">
        <v>50</v>
      </c>
      <c r="B42" s="1">
        <f>'DATOS MENSUALES'!E294</f>
        <v>2.043</v>
      </c>
      <c r="C42" s="1">
        <f>'DATOS MENSUALES'!E295</f>
        <v>1.47</v>
      </c>
      <c r="D42" s="1">
        <f>'DATOS MENSUALES'!E296</f>
        <v>1.228</v>
      </c>
      <c r="E42" s="1">
        <f>'DATOS MENSUALES'!E297</f>
        <v>3.458</v>
      </c>
      <c r="F42" s="1">
        <f>'DATOS MENSUALES'!E298</f>
        <v>1.795</v>
      </c>
      <c r="G42" s="1">
        <f>'DATOS MENSUALES'!E299</f>
        <v>9.201</v>
      </c>
      <c r="H42" s="1">
        <f>'DATOS MENSUALES'!E300</f>
        <v>3.146</v>
      </c>
      <c r="I42" s="1">
        <f>'DATOS MENSUALES'!E301</f>
        <v>1.431</v>
      </c>
      <c r="J42" s="1">
        <f>'DATOS MENSUALES'!E302</f>
        <v>1.022</v>
      </c>
      <c r="K42" s="1">
        <f>'DATOS MENSUALES'!E303</f>
        <v>0.793</v>
      </c>
      <c r="L42" s="1">
        <f>'DATOS MENSUALES'!E304</f>
        <v>0.632</v>
      </c>
      <c r="M42" s="1">
        <f>'DATOS MENSUALES'!E305</f>
        <v>2.233</v>
      </c>
      <c r="N42" s="1">
        <f t="shared" si="11"/>
        <v>28.452</v>
      </c>
      <c r="O42" s="10"/>
      <c r="P42" s="60">
        <f t="shared" si="12"/>
        <v>-6.11996647905858</v>
      </c>
      <c r="Q42" s="60">
        <f t="shared" si="13"/>
        <v>-104.55670384942786</v>
      </c>
      <c r="R42" s="60">
        <f t="shared" si="15"/>
        <v>-178.4463432560258</v>
      </c>
      <c r="S42" s="60">
        <f t="shared" si="16"/>
        <v>-37.163949399202956</v>
      </c>
      <c r="T42" s="60">
        <f t="shared" si="17"/>
        <v>-65.31361357092332</v>
      </c>
      <c r="U42" s="60">
        <f t="shared" si="18"/>
        <v>7.990185834163059</v>
      </c>
      <c r="V42" s="60">
        <f t="shared" si="19"/>
        <v>-9.387254432375007</v>
      </c>
      <c r="W42" s="60">
        <f t="shared" si="20"/>
        <v>-36.477254900556794</v>
      </c>
      <c r="X42" s="60">
        <f t="shared" si="21"/>
        <v>-2.734211662037036</v>
      </c>
      <c r="Y42" s="60">
        <f t="shared" si="22"/>
        <v>-0.3393381093750005</v>
      </c>
      <c r="Z42" s="60">
        <f t="shared" si="23"/>
        <v>-0.19375427067462223</v>
      </c>
      <c r="AA42" s="60">
        <f t="shared" si="24"/>
        <v>0.24583130248290386</v>
      </c>
      <c r="AB42" s="60">
        <f t="shared" si="25"/>
        <v>-15642.364383042011</v>
      </c>
    </row>
    <row r="43" spans="1:28" ht="12.75">
      <c r="A43" s="12" t="s">
        <v>51</v>
      </c>
      <c r="B43" s="1">
        <f>'DATOS MENSUALES'!E306</f>
        <v>2.18</v>
      </c>
      <c r="C43" s="1">
        <f>'DATOS MENSUALES'!E307</f>
        <v>5.854</v>
      </c>
      <c r="D43" s="1">
        <f>'DATOS MENSUALES'!E308</f>
        <v>5.5</v>
      </c>
      <c r="E43" s="1">
        <f>'DATOS MENSUALES'!E309</f>
        <v>9.776</v>
      </c>
      <c r="F43" s="1">
        <f>'DATOS MENSUALES'!E310</f>
        <v>22.856</v>
      </c>
      <c r="G43" s="1">
        <f>'DATOS MENSUALES'!E311</f>
        <v>4.002</v>
      </c>
      <c r="H43" s="1">
        <f>'DATOS MENSUALES'!E312</f>
        <v>6.73</v>
      </c>
      <c r="I43" s="1">
        <f>'DATOS MENSUALES'!E313</f>
        <v>2.878</v>
      </c>
      <c r="J43" s="1">
        <f>'DATOS MENSUALES'!E314</f>
        <v>2.749</v>
      </c>
      <c r="K43" s="1">
        <f>'DATOS MENSUALES'!E315</f>
        <v>1.839</v>
      </c>
      <c r="L43" s="1">
        <f>'DATOS MENSUALES'!E316</f>
        <v>1.46</v>
      </c>
      <c r="M43" s="1">
        <f>'DATOS MENSUALES'!E317</f>
        <v>1.199</v>
      </c>
      <c r="N43" s="1">
        <f t="shared" si="11"/>
        <v>67.02300000000001</v>
      </c>
      <c r="O43" s="10"/>
      <c r="P43" s="60">
        <f t="shared" si="12"/>
        <v>-4.84526730635059</v>
      </c>
      <c r="Q43" s="60">
        <f t="shared" si="13"/>
        <v>-0.034980366254226465</v>
      </c>
      <c r="R43" s="60">
        <f t="shared" si="15"/>
        <v>-2.503955607199293</v>
      </c>
      <c r="S43" s="60">
        <f t="shared" si="16"/>
        <v>26.486606977792906</v>
      </c>
      <c r="T43" s="60">
        <f t="shared" si="17"/>
        <v>4942.378729453681</v>
      </c>
      <c r="U43" s="60">
        <f t="shared" si="18"/>
        <v>-32.76241486280387</v>
      </c>
      <c r="V43" s="60">
        <f t="shared" si="19"/>
        <v>3.2057845436249996</v>
      </c>
      <c r="W43" s="60">
        <f t="shared" si="20"/>
        <v>-6.533482468928646</v>
      </c>
      <c r="X43" s="60">
        <f t="shared" si="21"/>
        <v>0.0355031576296297</v>
      </c>
      <c r="Y43" s="60">
        <f t="shared" si="22"/>
        <v>0.042326109124999844</v>
      </c>
      <c r="Z43" s="60">
        <f t="shared" si="23"/>
        <v>0.015503158986535334</v>
      </c>
      <c r="AA43" s="60">
        <f t="shared" si="24"/>
        <v>-0.0676981184110354</v>
      </c>
      <c r="AB43" s="60">
        <f t="shared" si="25"/>
        <v>2494.287296966042</v>
      </c>
    </row>
    <row r="44" spans="1:28" ht="12.75">
      <c r="A44" s="12" t="s">
        <v>52</v>
      </c>
      <c r="B44" s="1">
        <f>'DATOS MENSUALES'!E318</f>
        <v>10.719</v>
      </c>
      <c r="C44" s="1">
        <f>'DATOS MENSUALES'!E319</f>
        <v>5.059</v>
      </c>
      <c r="D44" s="1">
        <f>'DATOS MENSUALES'!E320</f>
        <v>1.742</v>
      </c>
      <c r="E44" s="1">
        <f>'DATOS MENSUALES'!E321</f>
        <v>2.822</v>
      </c>
      <c r="F44" s="1">
        <f>'DATOS MENSUALES'!E322</f>
        <v>4.565</v>
      </c>
      <c r="G44" s="1">
        <f>'DATOS MENSUALES'!E323</f>
        <v>3.697</v>
      </c>
      <c r="H44" s="1">
        <f>'DATOS MENSUALES'!E324</f>
        <v>1.536</v>
      </c>
      <c r="I44" s="1">
        <f>'DATOS MENSUALES'!E325</f>
        <v>7.782</v>
      </c>
      <c r="J44" s="1">
        <f>'DATOS MENSUALES'!E326</f>
        <v>1.409</v>
      </c>
      <c r="K44" s="1">
        <f>'DATOS MENSUALES'!E327</f>
        <v>1.085</v>
      </c>
      <c r="L44" s="1">
        <f>'DATOS MENSUALES'!E328</f>
        <v>0.881</v>
      </c>
      <c r="M44" s="1">
        <f>'DATOS MENSUALES'!E329</f>
        <v>0.771</v>
      </c>
      <c r="N44" s="1">
        <f t="shared" si="11"/>
        <v>42.068</v>
      </c>
      <c r="O44" s="10"/>
      <c r="P44" s="60">
        <f t="shared" si="12"/>
        <v>320.9756981631892</v>
      </c>
      <c r="Q44" s="60">
        <f t="shared" si="13"/>
        <v>-1.4126395209546427</v>
      </c>
      <c r="R44" s="60">
        <f t="shared" si="15"/>
        <v>-133.89745247135775</v>
      </c>
      <c r="S44" s="60">
        <f t="shared" si="16"/>
        <v>-62.71918592777321</v>
      </c>
      <c r="T44" s="60">
        <f t="shared" si="17"/>
        <v>-1.986983562576251</v>
      </c>
      <c r="U44" s="60">
        <f t="shared" si="18"/>
        <v>-43.05231204986996</v>
      </c>
      <c r="V44" s="60">
        <f t="shared" si="19"/>
        <v>-51.45809318987502</v>
      </c>
      <c r="W44" s="60">
        <f t="shared" si="20"/>
        <v>27.943508994740736</v>
      </c>
      <c r="X44" s="60">
        <f t="shared" si="21"/>
        <v>-1.0343867890370366</v>
      </c>
      <c r="Y44" s="60">
        <f t="shared" si="22"/>
        <v>-0.0666764663750002</v>
      </c>
      <c r="Z44" s="60">
        <f t="shared" si="23"/>
        <v>-0.03582327018495235</v>
      </c>
      <c r="AA44" s="60">
        <f t="shared" si="24"/>
        <v>-0.5833562681272894</v>
      </c>
      <c r="AB44" s="60">
        <f t="shared" si="25"/>
        <v>-1478.9168180715858</v>
      </c>
    </row>
    <row r="45" spans="1:28" ht="12.75">
      <c r="A45" s="12" t="s">
        <v>53</v>
      </c>
      <c r="B45" s="1">
        <f>'DATOS MENSUALES'!E330</f>
        <v>0.678</v>
      </c>
      <c r="C45" s="1">
        <f>'DATOS MENSUALES'!E331</f>
        <v>4.085</v>
      </c>
      <c r="D45" s="1">
        <f>'DATOS MENSUALES'!E332</f>
        <v>3.393</v>
      </c>
      <c r="E45" s="1">
        <f>'DATOS MENSUALES'!E333</f>
        <v>2.003</v>
      </c>
      <c r="F45" s="1">
        <f>'DATOS MENSUALES'!E334</f>
        <v>10.555</v>
      </c>
      <c r="G45" s="1">
        <f>'DATOS MENSUALES'!E335</f>
        <v>2.755</v>
      </c>
      <c r="H45" s="1">
        <f>'DATOS MENSUALES'!E336</f>
        <v>13.109</v>
      </c>
      <c r="I45" s="1">
        <f>'DATOS MENSUALES'!E337</f>
        <v>4.753</v>
      </c>
      <c r="J45" s="1">
        <f>'DATOS MENSUALES'!E338</f>
        <v>1.786</v>
      </c>
      <c r="K45" s="1">
        <f>'DATOS MENSUALES'!E339</f>
        <v>1.393</v>
      </c>
      <c r="L45" s="1">
        <f>'DATOS MENSUALES'!E340</f>
        <v>1.141</v>
      </c>
      <c r="M45" s="1">
        <f>'DATOS MENSUALES'!E341</f>
        <v>1.013</v>
      </c>
      <c r="N45" s="1">
        <f t="shared" si="11"/>
        <v>46.663999999999994</v>
      </c>
      <c r="O45" s="10"/>
      <c r="P45" s="60">
        <f t="shared" si="12"/>
        <v>-32.58866271124868</v>
      </c>
      <c r="Q45" s="60">
        <f t="shared" si="13"/>
        <v>-9.208779823900935</v>
      </c>
      <c r="R45" s="60">
        <f t="shared" si="15"/>
        <v>-41.59884099715869</v>
      </c>
      <c r="S45" s="60">
        <f t="shared" si="16"/>
        <v>-110.04935541787032</v>
      </c>
      <c r="T45" s="60">
        <f t="shared" si="17"/>
        <v>106.01308242147338</v>
      </c>
      <c r="U45" s="60">
        <f t="shared" si="18"/>
        <v>-87.9322362591096</v>
      </c>
      <c r="V45" s="60">
        <f t="shared" si="19"/>
        <v>484.3839497803749</v>
      </c>
      <c r="W45" s="60">
        <f t="shared" si="20"/>
        <v>1.705341848232543E-07</v>
      </c>
      <c r="X45" s="60">
        <f t="shared" si="21"/>
        <v>-0.2552422713703702</v>
      </c>
      <c r="Y45" s="60">
        <f t="shared" si="22"/>
        <v>-0.0009268593750000104</v>
      </c>
      <c r="Z45" s="60">
        <f t="shared" si="23"/>
        <v>-0.00033790273316151425</v>
      </c>
      <c r="AA45" s="60">
        <f t="shared" si="24"/>
        <v>-0.20911982596062248</v>
      </c>
      <c r="AB45" s="60">
        <f t="shared" si="25"/>
        <v>-314.0517243146364</v>
      </c>
    </row>
    <row r="46" spans="1:28" ht="12.75">
      <c r="A46" s="12" t="s">
        <v>54</v>
      </c>
      <c r="B46" s="1">
        <f>'DATOS MENSUALES'!E342</f>
        <v>3.746</v>
      </c>
      <c r="C46" s="1">
        <f>'DATOS MENSUALES'!E343</f>
        <v>5.006</v>
      </c>
      <c r="D46" s="1">
        <f>'DATOS MENSUALES'!E344</f>
        <v>3.524</v>
      </c>
      <c r="E46" s="1">
        <f>'DATOS MENSUALES'!E345</f>
        <v>8.854</v>
      </c>
      <c r="F46" s="1">
        <f>'DATOS MENSUALES'!E346</f>
        <v>5.79</v>
      </c>
      <c r="G46" s="1">
        <f>'DATOS MENSUALES'!E347</f>
        <v>16.899</v>
      </c>
      <c r="H46" s="1">
        <f>'DATOS MENSUALES'!E348</f>
        <v>4.359</v>
      </c>
      <c r="I46" s="1">
        <f>'DATOS MENSUALES'!E349</f>
        <v>10.114</v>
      </c>
      <c r="J46" s="1">
        <f>'DATOS MENSUALES'!E350</f>
        <v>3.736</v>
      </c>
      <c r="K46" s="1">
        <f>'DATOS MENSUALES'!E351</f>
        <v>1.912</v>
      </c>
      <c r="L46" s="1">
        <f>'DATOS MENSUALES'!E352</f>
        <v>1.49</v>
      </c>
      <c r="M46" s="1">
        <f>'DATOS MENSUALES'!E353</f>
        <v>3.498</v>
      </c>
      <c r="N46" s="1">
        <f t="shared" si="11"/>
        <v>68.928</v>
      </c>
      <c r="O46" s="10"/>
      <c r="P46" s="60">
        <f t="shared" si="12"/>
        <v>-0.002007601044800654</v>
      </c>
      <c r="Q46" s="60">
        <f t="shared" si="13"/>
        <v>-1.6224226493286098</v>
      </c>
      <c r="R46" s="60">
        <f t="shared" si="15"/>
        <v>-37.05673749867589</v>
      </c>
      <c r="S46" s="60">
        <f t="shared" si="16"/>
        <v>8.727357160722656</v>
      </c>
      <c r="T46" s="60">
        <f t="shared" si="17"/>
        <v>-3.3329725018779136E-05</v>
      </c>
      <c r="U46" s="60">
        <f t="shared" si="18"/>
        <v>911.8777429123293</v>
      </c>
      <c r="V46" s="60">
        <f t="shared" si="19"/>
        <v>-0.7205280321250013</v>
      </c>
      <c r="W46" s="60">
        <f t="shared" si="20"/>
        <v>154.5554900681952</v>
      </c>
      <c r="X46" s="60">
        <f t="shared" si="21"/>
        <v>2.277391078629631</v>
      </c>
      <c r="Y46" s="60">
        <f t="shared" si="22"/>
        <v>0.07488463837499976</v>
      </c>
      <c r="Z46" s="60">
        <f t="shared" si="23"/>
        <v>0.021799119916287375</v>
      </c>
      <c r="AA46" s="60">
        <f t="shared" si="24"/>
        <v>6.7667057276722975</v>
      </c>
      <c r="AB46" s="60">
        <f t="shared" si="25"/>
        <v>3699.9559975726984</v>
      </c>
    </row>
    <row r="47" spans="1:28" ht="12.75">
      <c r="A47" s="12" t="s">
        <v>55</v>
      </c>
      <c r="B47" s="1">
        <f>'DATOS MENSUALES'!E354</f>
        <v>1.402</v>
      </c>
      <c r="C47" s="1">
        <f>'DATOS MENSUALES'!E355</f>
        <v>3.436</v>
      </c>
      <c r="D47" s="1">
        <f>'DATOS MENSUALES'!E356</f>
        <v>2.714</v>
      </c>
      <c r="E47" s="1">
        <f>'DATOS MENSUALES'!E357</f>
        <v>24.174</v>
      </c>
      <c r="F47" s="1">
        <f>'DATOS MENSUALES'!E358</f>
        <v>4.719</v>
      </c>
      <c r="G47" s="1">
        <f>'DATOS MENSUALES'!E359</f>
        <v>2.77</v>
      </c>
      <c r="H47" s="1">
        <f>'DATOS MENSUALES'!E360</f>
        <v>2.921</v>
      </c>
      <c r="I47" s="1">
        <f>'DATOS MENSUALES'!E361</f>
        <v>5.496</v>
      </c>
      <c r="J47" s="1">
        <f>'DATOS MENSUALES'!E362</f>
        <v>2.075</v>
      </c>
      <c r="K47" s="1">
        <f>'DATOS MENSUALES'!E363</f>
        <v>1.386</v>
      </c>
      <c r="L47" s="1">
        <f>'DATOS MENSUALES'!E364</f>
        <v>1.152</v>
      </c>
      <c r="M47" s="1">
        <f>'DATOS MENSUALES'!E365</f>
        <v>0.894</v>
      </c>
      <c r="N47" s="1">
        <f t="shared" si="11"/>
        <v>53.13900000000001</v>
      </c>
      <c r="O47" s="10"/>
      <c r="P47" s="60">
        <f t="shared" si="12"/>
        <v>-15.071996306477317</v>
      </c>
      <c r="Q47" s="60">
        <f t="shared" si="13"/>
        <v>-20.684671145423675</v>
      </c>
      <c r="R47" s="60">
        <f t="shared" si="15"/>
        <v>-71.15991516080398</v>
      </c>
      <c r="S47" s="60">
        <f t="shared" si="16"/>
        <v>5248.849574328077</v>
      </c>
      <c r="T47" s="60">
        <f t="shared" si="17"/>
        <v>-1.3425834413035258</v>
      </c>
      <c r="U47" s="60">
        <f t="shared" si="18"/>
        <v>-87.0453958489856</v>
      </c>
      <c r="V47" s="60">
        <f t="shared" si="19"/>
        <v>-12.722768788625011</v>
      </c>
      <c r="W47" s="60">
        <f t="shared" si="20"/>
        <v>0.4194252117986448</v>
      </c>
      <c r="X47" s="60">
        <f t="shared" si="21"/>
        <v>-0.04118276503703693</v>
      </c>
      <c r="Y47" s="60">
        <f t="shared" si="22"/>
        <v>-0.0011411661250000156</v>
      </c>
      <c r="Z47" s="60">
        <f t="shared" si="23"/>
        <v>-0.000201761225585755</v>
      </c>
      <c r="AA47" s="60">
        <f t="shared" si="24"/>
        <v>-0.36179738711282633</v>
      </c>
      <c r="AB47" s="60">
        <f t="shared" si="25"/>
        <v>-0.03346643156116153</v>
      </c>
    </row>
    <row r="48" spans="1:28" ht="12.75">
      <c r="A48" s="12" t="s">
        <v>56</v>
      </c>
      <c r="B48" s="1">
        <f>'DATOS MENSUALES'!E366</f>
        <v>0.711</v>
      </c>
      <c r="C48" s="1">
        <f>'DATOS MENSUALES'!E367</f>
        <v>4.362</v>
      </c>
      <c r="D48" s="1">
        <f>'DATOS MENSUALES'!E368</f>
        <v>0.871</v>
      </c>
      <c r="E48" s="1">
        <f>'DATOS MENSUALES'!E369</f>
        <v>2.126</v>
      </c>
      <c r="F48" s="1">
        <f>'DATOS MENSUALES'!E370</f>
        <v>2.79</v>
      </c>
      <c r="G48" s="1">
        <f>'DATOS MENSUALES'!E371</f>
        <v>5.084</v>
      </c>
      <c r="H48" s="1">
        <f>'DATOS MENSUALES'!E372</f>
        <v>12.254</v>
      </c>
      <c r="I48" s="1">
        <f>'DATOS MENSUALES'!E373</f>
        <v>13.452</v>
      </c>
      <c r="J48" s="1">
        <f>'DATOS MENSUALES'!E374</f>
        <v>5.091</v>
      </c>
      <c r="K48" s="1">
        <f>'DATOS MENSUALES'!E375</f>
        <v>3.735</v>
      </c>
      <c r="L48" s="1">
        <f>'DATOS MENSUALES'!E376</f>
        <v>1.686</v>
      </c>
      <c r="M48" s="1">
        <f>'DATOS MENSUALES'!E377</f>
        <v>1.33</v>
      </c>
      <c r="N48" s="1">
        <f t="shared" si="11"/>
        <v>53.492</v>
      </c>
      <c r="O48" s="10"/>
      <c r="P48" s="60">
        <f t="shared" si="12"/>
        <v>-31.589004280975953</v>
      </c>
      <c r="Q48" s="60">
        <f t="shared" si="13"/>
        <v>-6.019087464956716</v>
      </c>
      <c r="R48" s="60">
        <f t="shared" si="15"/>
        <v>-214.59089350403607</v>
      </c>
      <c r="S48" s="60">
        <f t="shared" si="16"/>
        <v>-101.79106857169054</v>
      </c>
      <c r="T48" s="60">
        <f t="shared" si="17"/>
        <v>-27.878263445427464</v>
      </c>
      <c r="U48" s="60">
        <f t="shared" si="18"/>
        <v>-9.498740374407198</v>
      </c>
      <c r="V48" s="60">
        <f t="shared" si="19"/>
        <v>342.7795472466249</v>
      </c>
      <c r="W48" s="60">
        <f t="shared" si="20"/>
        <v>659.5356757137488</v>
      </c>
      <c r="X48" s="60">
        <f t="shared" si="21"/>
        <v>19.048424360296302</v>
      </c>
      <c r="Y48" s="60">
        <f t="shared" si="22"/>
        <v>11.307297771124992</v>
      </c>
      <c r="Z48" s="60">
        <f t="shared" si="23"/>
        <v>0.107407928778546</v>
      </c>
      <c r="AA48" s="60">
        <f t="shared" si="24"/>
        <v>-0.021152950581145528</v>
      </c>
      <c r="AB48" s="60">
        <f t="shared" si="25"/>
        <v>2.9054562112173855E-05</v>
      </c>
    </row>
    <row r="49" spans="1:28" ht="12.75">
      <c r="A49" s="12" t="s">
        <v>57</v>
      </c>
      <c r="B49" s="1">
        <f>'DATOS MENSUALES'!E378</f>
        <v>1.23</v>
      </c>
      <c r="C49" s="1">
        <f>'DATOS MENSUALES'!E379</f>
        <v>3.281</v>
      </c>
      <c r="D49" s="1">
        <f>'DATOS MENSUALES'!E380</f>
        <v>1.996</v>
      </c>
      <c r="E49" s="1">
        <f>'DATOS MENSUALES'!E381</f>
        <v>4.334</v>
      </c>
      <c r="F49" s="1">
        <f>'DATOS MENSUALES'!E382</f>
        <v>12.322</v>
      </c>
      <c r="G49" s="1">
        <f>'DATOS MENSUALES'!E383</f>
        <v>7.84</v>
      </c>
      <c r="H49" s="1">
        <f>'DATOS MENSUALES'!E384</f>
        <v>4.162</v>
      </c>
      <c r="I49" s="1">
        <f>'DATOS MENSUALES'!E385</f>
        <v>2.72</v>
      </c>
      <c r="J49" s="1">
        <f>'DATOS MENSUALES'!E386</f>
        <v>1.559</v>
      </c>
      <c r="K49" s="1">
        <f>'DATOS MENSUALES'!E387</f>
        <v>1.273</v>
      </c>
      <c r="L49" s="1">
        <f>'DATOS MENSUALES'!E388</f>
        <v>1.003</v>
      </c>
      <c r="M49" s="1">
        <f>'DATOS MENSUALES'!E389</f>
        <v>1.339</v>
      </c>
      <c r="N49" s="1">
        <f t="shared" si="11"/>
        <v>43.059</v>
      </c>
      <c r="O49" s="10"/>
      <c r="P49" s="60">
        <f t="shared" si="12"/>
        <v>-18.444766271777596</v>
      </c>
      <c r="Q49" s="60">
        <f t="shared" si="13"/>
        <v>-24.390146836157143</v>
      </c>
      <c r="R49" s="60">
        <f t="shared" si="15"/>
        <v>-114.92765950171169</v>
      </c>
      <c r="S49" s="60">
        <f t="shared" si="16"/>
        <v>-14.907575985971558</v>
      </c>
      <c r="T49" s="60">
        <f t="shared" si="17"/>
        <v>274.6019551900767</v>
      </c>
      <c r="U49" s="60">
        <f t="shared" si="18"/>
        <v>0.2599161592787394</v>
      </c>
      <c r="V49" s="60">
        <f t="shared" si="19"/>
        <v>-1.307544150375002</v>
      </c>
      <c r="W49" s="60">
        <f t="shared" si="20"/>
        <v>-8.333997751771625</v>
      </c>
      <c r="X49" s="60">
        <f t="shared" si="21"/>
        <v>-0.6390189890370369</v>
      </c>
      <c r="Y49" s="60">
        <f t="shared" si="22"/>
        <v>-0.010289109375000067</v>
      </c>
      <c r="Z49" s="60">
        <f t="shared" si="23"/>
        <v>-0.00895375719183929</v>
      </c>
      <c r="AA49" s="60">
        <f t="shared" si="24"/>
        <v>-0.019154310050153812</v>
      </c>
      <c r="AB49" s="60">
        <f t="shared" si="25"/>
        <v>-1125.5966972087506</v>
      </c>
    </row>
    <row r="50" spans="1:28" ht="12.75">
      <c r="A50" s="12" t="s">
        <v>58</v>
      </c>
      <c r="B50" s="1">
        <f>'DATOS MENSUALES'!E390</f>
        <v>4.209</v>
      </c>
      <c r="C50" s="1">
        <f>'DATOS MENSUALES'!E391</f>
        <v>1.569</v>
      </c>
      <c r="D50" s="1">
        <f>'DATOS MENSUALES'!E392</f>
        <v>7.204</v>
      </c>
      <c r="E50" s="1">
        <f>'DATOS MENSUALES'!E393</f>
        <v>9.068</v>
      </c>
      <c r="F50" s="1">
        <f>'DATOS MENSUALES'!E394</f>
        <v>2.823</v>
      </c>
      <c r="G50" s="1">
        <f>'DATOS MENSUALES'!E395</f>
        <v>1.791</v>
      </c>
      <c r="H50" s="1">
        <f>'DATOS MENSUALES'!E396</f>
        <v>3.648</v>
      </c>
      <c r="I50" s="1">
        <f>'DATOS MENSUALES'!E397</f>
        <v>12.215</v>
      </c>
      <c r="J50" s="1">
        <f>'DATOS MENSUALES'!E398</f>
        <v>1.894</v>
      </c>
      <c r="K50" s="1">
        <f>'DATOS MENSUALES'!E399</f>
        <v>1.518</v>
      </c>
      <c r="L50" s="1">
        <f>'DATOS MENSUALES'!E400</f>
        <v>1.197</v>
      </c>
      <c r="M50" s="1">
        <f>'DATOS MENSUALES'!E401</f>
        <v>0.99</v>
      </c>
      <c r="N50" s="1">
        <f aca="true" t="shared" si="26" ref="N50:N81">SUM(B50:M50)</f>
        <v>48.126000000000005</v>
      </c>
      <c r="O50" s="10"/>
      <c r="P50" s="60">
        <f aca="true" t="shared" si="27" ref="P50:P83">(B50-B$6)^3</f>
        <v>0.038221153933160466</v>
      </c>
      <c r="Q50" s="60">
        <f aca="true" t="shared" si="28" ref="Q50:Q83">(C50-C$6)^3</f>
        <v>-98.10264948531422</v>
      </c>
      <c r="R50" s="60">
        <f t="shared" si="15"/>
        <v>0.04144895013955293</v>
      </c>
      <c r="S50" s="60">
        <f t="shared" si="16"/>
        <v>11.741406963751585</v>
      </c>
      <c r="T50" s="60">
        <f t="shared" si="17"/>
        <v>-26.97791511515474</v>
      </c>
      <c r="U50" s="60">
        <f t="shared" si="18"/>
        <v>-158.41227174707655</v>
      </c>
      <c r="V50" s="60">
        <f t="shared" si="19"/>
        <v>-4.153870421875003</v>
      </c>
      <c r="W50" s="60">
        <f t="shared" si="20"/>
        <v>416.4219604644677</v>
      </c>
      <c r="X50" s="60">
        <f t="shared" si="21"/>
        <v>-0.14580842737037036</v>
      </c>
      <c r="Y50" s="60">
        <f t="shared" si="22"/>
        <v>2.0796874999999172E-05</v>
      </c>
      <c r="Z50" s="60">
        <f t="shared" si="23"/>
        <v>-2.5441491394666215E-06</v>
      </c>
      <c r="AA50" s="60">
        <f t="shared" si="24"/>
        <v>-0.23438365296406594</v>
      </c>
      <c r="AB50" s="60">
        <f t="shared" si="25"/>
        <v>-151.86796497437237</v>
      </c>
    </row>
    <row r="51" spans="1:28" ht="12.75">
      <c r="A51" s="12" t="s">
        <v>59</v>
      </c>
      <c r="B51" s="1">
        <f>'DATOS MENSUALES'!E402</f>
        <v>3.908</v>
      </c>
      <c r="C51" s="1">
        <f>'DATOS MENSUALES'!E403</f>
        <v>2.473</v>
      </c>
      <c r="D51" s="1">
        <f>'DATOS MENSUALES'!E404</f>
        <v>2.955</v>
      </c>
      <c r="E51" s="1">
        <f>'DATOS MENSUALES'!E405</f>
        <v>15.397</v>
      </c>
      <c r="F51" s="1">
        <f>'DATOS MENSUALES'!E406</f>
        <v>7.174</v>
      </c>
      <c r="G51" s="1">
        <f>'DATOS MENSUALES'!E407</f>
        <v>4.68</v>
      </c>
      <c r="H51" s="1">
        <f>'DATOS MENSUALES'!E408</f>
        <v>2.906</v>
      </c>
      <c r="I51" s="1">
        <f>'DATOS MENSUALES'!E409</f>
        <v>2.369</v>
      </c>
      <c r="J51" s="1">
        <f>'DATOS MENSUALES'!E410</f>
        <v>6.203</v>
      </c>
      <c r="K51" s="1">
        <f>'DATOS MENSUALES'!E411</f>
        <v>1.526</v>
      </c>
      <c r="L51" s="1">
        <f>'DATOS MENSUALES'!E412</f>
        <v>1.19</v>
      </c>
      <c r="M51" s="1">
        <f>'DATOS MENSUALES'!E413</f>
        <v>0.96</v>
      </c>
      <c r="N51" s="1">
        <f t="shared" si="26"/>
        <v>51.74100000000001</v>
      </c>
      <c r="O51" s="10"/>
      <c r="P51" s="60">
        <f t="shared" si="27"/>
        <v>4.606938495144004E-05</v>
      </c>
      <c r="Q51" s="60">
        <f t="shared" si="28"/>
        <v>-50.98414583461998</v>
      </c>
      <c r="R51" s="60">
        <f aca="true" t="shared" si="29" ref="R51:R83">(D51-D$6)^3</f>
        <v>-59.45253325579092</v>
      </c>
      <c r="S51" s="60">
        <f aca="true" t="shared" si="30" ref="S51:S83">(E51-E$6)^3</f>
        <v>636.469593249861</v>
      </c>
      <c r="T51" s="60">
        <f aca="true" t="shared" si="31" ref="T51:AB79">(F51-F$6)^3</f>
        <v>2.470329303531188</v>
      </c>
      <c r="U51" s="60">
        <f t="shared" si="31"/>
        <v>-16.037671543200577</v>
      </c>
      <c r="V51" s="60">
        <f t="shared" si="31"/>
        <v>-12.969593012375007</v>
      </c>
      <c r="W51" s="60">
        <f t="shared" si="31"/>
        <v>-13.455026831515434</v>
      </c>
      <c r="X51" s="60">
        <f t="shared" si="31"/>
        <v>54.12453985896298</v>
      </c>
      <c r="Y51" s="60">
        <f t="shared" si="31"/>
        <v>4.473887499999865E-05</v>
      </c>
      <c r="Z51" s="60">
        <f t="shared" si="31"/>
        <v>-8.80756305131293E-06</v>
      </c>
      <c r="AA51" s="60">
        <f t="shared" si="31"/>
        <v>-0.27028859488555357</v>
      </c>
      <c r="AB51" s="60">
        <f t="shared" si="31"/>
        <v>-5.090734378722223</v>
      </c>
    </row>
    <row r="52" spans="1:28" ht="12.75">
      <c r="A52" s="12" t="s">
        <v>60</v>
      </c>
      <c r="B52" s="1">
        <f>'DATOS MENSUALES'!E414</f>
        <v>1.578</v>
      </c>
      <c r="C52" s="1">
        <f>'DATOS MENSUALES'!E415</f>
        <v>7.186</v>
      </c>
      <c r="D52" s="1">
        <f>'DATOS MENSUALES'!E416</f>
        <v>1.34</v>
      </c>
      <c r="E52" s="1">
        <f>'DATOS MENSUALES'!E417</f>
        <v>3.293</v>
      </c>
      <c r="F52" s="1">
        <f>'DATOS MENSUALES'!E418</f>
        <v>4.084</v>
      </c>
      <c r="G52" s="1">
        <f>'DATOS MENSUALES'!E419</f>
        <v>5.404</v>
      </c>
      <c r="H52" s="1">
        <f>'DATOS MENSUALES'!E420</f>
        <v>1.789</v>
      </c>
      <c r="I52" s="1">
        <f>'DATOS MENSUALES'!E421</f>
        <v>3.193</v>
      </c>
      <c r="J52" s="1">
        <f>'DATOS MENSUALES'!E422</f>
        <v>1.509</v>
      </c>
      <c r="K52" s="1">
        <f>'DATOS MENSUALES'!E423</f>
        <v>1.033</v>
      </c>
      <c r="L52" s="1">
        <f>'DATOS MENSUALES'!E424</f>
        <v>0.966</v>
      </c>
      <c r="M52" s="1">
        <f>'DATOS MENSUALES'!E425</f>
        <v>5.743</v>
      </c>
      <c r="N52" s="1">
        <f t="shared" si="26"/>
        <v>37.118</v>
      </c>
      <c r="O52" s="10"/>
      <c r="P52" s="60">
        <f t="shared" si="27"/>
        <v>-12.074420358356102</v>
      </c>
      <c r="Q52" s="60">
        <f t="shared" si="28"/>
        <v>1.0149374005474232</v>
      </c>
      <c r="R52" s="60">
        <f t="shared" si="29"/>
        <v>-168.00693185337016</v>
      </c>
      <c r="S52" s="60">
        <f t="shared" si="30"/>
        <v>-42.953559295907496</v>
      </c>
      <c r="T52" s="60">
        <f t="shared" si="31"/>
        <v>-5.251527068369639</v>
      </c>
      <c r="U52" s="60">
        <f t="shared" si="31"/>
        <v>-5.8108184226716615</v>
      </c>
      <c r="V52" s="60">
        <f t="shared" si="31"/>
        <v>-41.65562102962503</v>
      </c>
      <c r="W52" s="60">
        <f t="shared" si="31"/>
        <v>-3.7560734945897973</v>
      </c>
      <c r="X52" s="60">
        <f t="shared" si="31"/>
        <v>-0.7568882557037037</v>
      </c>
      <c r="Y52" s="60">
        <f t="shared" si="31"/>
        <v>-0.09575760937500029</v>
      </c>
      <c r="Z52" s="60">
        <f t="shared" si="31"/>
        <v>-0.014643460808230499</v>
      </c>
      <c r="AA52" s="60">
        <f t="shared" si="31"/>
        <v>70.77501932366062</v>
      </c>
      <c r="AB52" s="60">
        <f t="shared" si="31"/>
        <v>-4365.3178994068085</v>
      </c>
    </row>
    <row r="53" spans="1:28" ht="12.75">
      <c r="A53" s="12" t="s">
        <v>61</v>
      </c>
      <c r="B53" s="1">
        <f>'DATOS MENSUALES'!E426</f>
        <v>1.277</v>
      </c>
      <c r="C53" s="1">
        <f>'DATOS MENSUALES'!E427</f>
        <v>4.441</v>
      </c>
      <c r="D53" s="1">
        <f>'DATOS MENSUALES'!E428</f>
        <v>1.026</v>
      </c>
      <c r="E53" s="1">
        <f>'DATOS MENSUALES'!E429</f>
        <v>2.922</v>
      </c>
      <c r="F53" s="1">
        <f>'DATOS MENSUALES'!E430</f>
        <v>2.316</v>
      </c>
      <c r="G53" s="1">
        <f>'DATOS MENSUALES'!E431</f>
        <v>1.906</v>
      </c>
      <c r="H53" s="1">
        <f>'DATOS MENSUALES'!E432</f>
        <v>2.371</v>
      </c>
      <c r="I53" s="1">
        <f>'DATOS MENSUALES'!E433</f>
        <v>1.033</v>
      </c>
      <c r="J53" s="1">
        <f>'DATOS MENSUALES'!E434</f>
        <v>0.923</v>
      </c>
      <c r="K53" s="1">
        <f>'DATOS MENSUALES'!E435</f>
        <v>0.889</v>
      </c>
      <c r="L53" s="1">
        <f>'DATOS MENSUALES'!E436</f>
        <v>1.65</v>
      </c>
      <c r="M53" s="1">
        <f>'DATOS MENSUALES'!E437</f>
        <v>1.319</v>
      </c>
      <c r="N53" s="1">
        <f t="shared" si="26"/>
        <v>22.073</v>
      </c>
      <c r="O53" s="10"/>
      <c r="P53" s="60">
        <f t="shared" si="27"/>
        <v>-17.477855974177043</v>
      </c>
      <c r="Q53" s="60">
        <f t="shared" si="28"/>
        <v>-5.268436865330684</v>
      </c>
      <c r="R53" s="60">
        <f t="shared" si="29"/>
        <v>-198.35156041750378</v>
      </c>
      <c r="S53" s="60">
        <f t="shared" si="30"/>
        <v>-58.10163624946742</v>
      </c>
      <c r="T53" s="60">
        <f t="shared" si="31"/>
        <v>-43.10258331061755</v>
      </c>
      <c r="U53" s="60">
        <f t="shared" si="31"/>
        <v>-148.52487616158066</v>
      </c>
      <c r="V53" s="60">
        <f t="shared" si="31"/>
        <v>-24.00002145112501</v>
      </c>
      <c r="W53" s="60">
        <f t="shared" si="31"/>
        <v>-51.2489703679783</v>
      </c>
      <c r="X53" s="60">
        <f t="shared" si="31"/>
        <v>-3.357031981037036</v>
      </c>
      <c r="Y53" s="60">
        <f t="shared" si="31"/>
        <v>-0.2176240533750004</v>
      </c>
      <c r="Z53" s="60">
        <f t="shared" si="31"/>
        <v>0.08480616002647993</v>
      </c>
      <c r="AA53" s="60">
        <f t="shared" si="31"/>
        <v>-0.023778703452357684</v>
      </c>
      <c r="AB53" s="60">
        <f t="shared" si="31"/>
        <v>-30924.42430528516</v>
      </c>
    </row>
    <row r="54" spans="1:28" ht="12.75">
      <c r="A54" s="12" t="s">
        <v>62</v>
      </c>
      <c r="B54" s="1">
        <f>'DATOS MENSUALES'!E438</f>
        <v>3.08</v>
      </c>
      <c r="C54" s="1">
        <f>'DATOS MENSUALES'!E439</f>
        <v>3.692</v>
      </c>
      <c r="D54" s="1">
        <f>'DATOS MENSUALES'!E440</f>
        <v>2.83</v>
      </c>
      <c r="E54" s="1">
        <f>'DATOS MENSUALES'!E441</f>
        <v>7.659</v>
      </c>
      <c r="F54" s="1">
        <f>'DATOS MENSUALES'!E442</f>
        <v>12.567</v>
      </c>
      <c r="G54" s="1">
        <f>'DATOS MENSUALES'!E443</f>
        <v>3.202</v>
      </c>
      <c r="H54" s="1">
        <f>'DATOS MENSUALES'!E444</f>
        <v>2.331</v>
      </c>
      <c r="I54" s="1">
        <f>'DATOS MENSUALES'!E445</f>
        <v>6.389</v>
      </c>
      <c r="J54" s="1">
        <f>'DATOS MENSUALES'!E446</f>
        <v>2.433</v>
      </c>
      <c r="K54" s="1">
        <f>'DATOS MENSUALES'!E447</f>
        <v>1.869</v>
      </c>
      <c r="L54" s="1">
        <f>'DATOS MENSUALES'!E448</f>
        <v>1.339</v>
      </c>
      <c r="M54" s="1">
        <f>'DATOS MENSUALES'!E449</f>
        <v>1.059</v>
      </c>
      <c r="N54" s="1">
        <f t="shared" si="26"/>
        <v>48.45</v>
      </c>
      <c r="O54" s="10"/>
      <c r="P54" s="60">
        <f t="shared" si="27"/>
        <v>-0.49707826254893395</v>
      </c>
      <c r="Q54" s="60">
        <f t="shared" si="28"/>
        <v>-15.42050097365507</v>
      </c>
      <c r="R54" s="60">
        <f t="shared" si="29"/>
        <v>-65.34974257044311</v>
      </c>
      <c r="S54" s="60">
        <f t="shared" si="30"/>
        <v>0.6446672074685375</v>
      </c>
      <c r="T54" s="60">
        <f t="shared" si="31"/>
        <v>306.83912882573793</v>
      </c>
      <c r="U54" s="60">
        <f t="shared" si="31"/>
        <v>-63.991273123960866</v>
      </c>
      <c r="V54" s="60">
        <f t="shared" si="31"/>
        <v>-25.012371881125013</v>
      </c>
      <c r="W54" s="60">
        <f t="shared" si="31"/>
        <v>4.423425718401938</v>
      </c>
      <c r="X54" s="60">
        <f t="shared" si="31"/>
        <v>2.032296296296266E-06</v>
      </c>
      <c r="Y54" s="60">
        <f t="shared" si="31"/>
        <v>0.05422476162499983</v>
      </c>
      <c r="Z54" s="60">
        <f t="shared" si="31"/>
        <v>0.0021143274032020976</v>
      </c>
      <c r="AA54" s="60">
        <f t="shared" si="31"/>
        <v>-0.1641710540446444</v>
      </c>
      <c r="AB54" s="60">
        <f t="shared" si="31"/>
        <v>-125.84622060370317</v>
      </c>
    </row>
    <row r="55" spans="1:28" ht="12.75">
      <c r="A55" s="12" t="s">
        <v>63</v>
      </c>
      <c r="B55" s="1">
        <f>'DATOS MENSUALES'!E450</f>
        <v>3.332</v>
      </c>
      <c r="C55" s="1">
        <f>'DATOS MENSUALES'!E451</f>
        <v>1.028</v>
      </c>
      <c r="D55" s="1">
        <f>'DATOS MENSUALES'!E452</f>
        <v>16.462</v>
      </c>
      <c r="E55" s="1">
        <f>'DATOS MENSUALES'!E453</f>
        <v>8.271</v>
      </c>
      <c r="F55" s="1">
        <f>'DATOS MENSUALES'!E454</f>
        <v>15.517</v>
      </c>
      <c r="G55" s="1">
        <f>'DATOS MENSUALES'!E455</f>
        <v>5.271</v>
      </c>
      <c r="H55" s="1">
        <f>'DATOS MENSUALES'!E456</f>
        <v>6.443</v>
      </c>
      <c r="I55" s="1">
        <f>'DATOS MENSUALES'!E457</f>
        <v>4.317</v>
      </c>
      <c r="J55" s="1">
        <f>'DATOS MENSUALES'!E458</f>
        <v>2.896</v>
      </c>
      <c r="K55" s="1">
        <f>'DATOS MENSUALES'!E459</f>
        <v>1.851</v>
      </c>
      <c r="L55" s="1">
        <f>'DATOS MENSUALES'!E460</f>
        <v>1.465</v>
      </c>
      <c r="M55" s="1">
        <f>'DATOS MENSUALES'!E461</f>
        <v>1.168</v>
      </c>
      <c r="N55" s="1">
        <f t="shared" si="26"/>
        <v>68.02100000000002</v>
      </c>
      <c r="O55" s="10"/>
      <c r="P55" s="60">
        <f t="shared" si="27"/>
        <v>-0.1575965826481071</v>
      </c>
      <c r="Q55" s="60">
        <f t="shared" si="28"/>
        <v>-136.83333752834938</v>
      </c>
      <c r="R55" s="60">
        <f t="shared" si="29"/>
        <v>885.8633439420856</v>
      </c>
      <c r="S55" s="60">
        <f t="shared" si="30"/>
        <v>3.2146870226999464</v>
      </c>
      <c r="T55" s="60">
        <f t="shared" si="31"/>
        <v>911.2111094137542</v>
      </c>
      <c r="U55" s="60">
        <f t="shared" si="31"/>
        <v>-7.198203812861743</v>
      </c>
      <c r="V55" s="60">
        <f t="shared" si="31"/>
        <v>1.674560546874996</v>
      </c>
      <c r="W55" s="60">
        <f t="shared" si="31"/>
        <v>-0.07975940298647742</v>
      </c>
      <c r="X55" s="60">
        <f t="shared" si="31"/>
        <v>0.10762375862962964</v>
      </c>
      <c r="Y55" s="60">
        <f t="shared" si="31"/>
        <v>0.04685067012499985</v>
      </c>
      <c r="Z55" s="60">
        <f t="shared" si="31"/>
        <v>0.016454605126342517</v>
      </c>
      <c r="AA55" s="60">
        <f t="shared" si="31"/>
        <v>-0.08435073186626967</v>
      </c>
      <c r="AB55" s="60">
        <f t="shared" si="31"/>
        <v>3086.463005661593</v>
      </c>
    </row>
    <row r="56" spans="1:28" ht="12.75">
      <c r="A56" s="12" t="s">
        <v>64</v>
      </c>
      <c r="B56" s="1">
        <f>'DATOS MENSUALES'!E462</f>
        <v>1.174</v>
      </c>
      <c r="C56" s="1">
        <f>'DATOS MENSUALES'!E463</f>
        <v>5.151</v>
      </c>
      <c r="D56" s="1">
        <f>'DATOS MENSUALES'!E464</f>
        <v>26.683</v>
      </c>
      <c r="E56" s="1">
        <f>'DATOS MENSUALES'!E465</f>
        <v>14.299</v>
      </c>
      <c r="F56" s="1">
        <f>'DATOS MENSUALES'!E466</f>
        <v>20.939</v>
      </c>
      <c r="G56" s="1">
        <f>'DATOS MENSUALES'!E467</f>
        <v>15.794</v>
      </c>
      <c r="H56" s="1">
        <f>'DATOS MENSUALES'!E468</f>
        <v>7.808</v>
      </c>
      <c r="I56" s="1">
        <f>'DATOS MENSUALES'!E469</f>
        <v>5.337</v>
      </c>
      <c r="J56" s="1">
        <f>'DATOS MENSUALES'!E470</f>
        <v>2.881</v>
      </c>
      <c r="K56" s="1">
        <f>'DATOS MENSUALES'!E471</f>
        <v>2.339</v>
      </c>
      <c r="L56" s="1">
        <f>'DATOS MENSUALES'!E472</f>
        <v>1.7</v>
      </c>
      <c r="M56" s="1">
        <f>'DATOS MENSUALES'!E473</f>
        <v>1.384</v>
      </c>
      <c r="N56" s="1">
        <f t="shared" si="26"/>
        <v>105.48899999999999</v>
      </c>
      <c r="O56" s="10"/>
      <c r="P56" s="60">
        <f t="shared" si="27"/>
        <v>-19.642601306907075</v>
      </c>
      <c r="Q56" s="60">
        <f t="shared" si="28"/>
        <v>-1.0928716745662137</v>
      </c>
      <c r="R56" s="60">
        <f t="shared" si="29"/>
        <v>7791.921466108385</v>
      </c>
      <c r="S56" s="60">
        <f t="shared" si="30"/>
        <v>422.52732456697254</v>
      </c>
      <c r="T56" s="60">
        <f t="shared" si="31"/>
        <v>3454.467958827292</v>
      </c>
      <c r="U56" s="60">
        <f t="shared" si="31"/>
        <v>634.3228783386512</v>
      </c>
      <c r="V56" s="60">
        <f t="shared" si="31"/>
        <v>16.630191578124986</v>
      </c>
      <c r="W56" s="60">
        <f t="shared" si="31"/>
        <v>0.20490468379038065</v>
      </c>
      <c r="X56" s="60">
        <f t="shared" si="31"/>
        <v>0.09775981362962956</v>
      </c>
      <c r="Y56" s="60">
        <f t="shared" si="31"/>
        <v>0.6108794841249992</v>
      </c>
      <c r="Z56" s="60">
        <f t="shared" si="31"/>
        <v>0.1171803373336424</v>
      </c>
      <c r="AA56" s="60">
        <f t="shared" si="31"/>
        <v>-0.011024144213376942</v>
      </c>
      <c r="AB56" s="60">
        <f t="shared" si="31"/>
        <v>140833.16663097427</v>
      </c>
    </row>
    <row r="57" spans="1:28" ht="12.75">
      <c r="A57" s="12" t="s">
        <v>65</v>
      </c>
      <c r="B57" s="1">
        <f>'DATOS MENSUALES'!E474</f>
        <v>9.96</v>
      </c>
      <c r="C57" s="1">
        <f>'DATOS MENSUALES'!E475</f>
        <v>5.096</v>
      </c>
      <c r="D57" s="1">
        <f>'DATOS MENSUALES'!E476</f>
        <v>4.851</v>
      </c>
      <c r="E57" s="1">
        <f>'DATOS MENSUALES'!E477</f>
        <v>7.589</v>
      </c>
      <c r="F57" s="1">
        <f>'DATOS MENSUALES'!E478</f>
        <v>6.058</v>
      </c>
      <c r="G57" s="1">
        <f>'DATOS MENSUALES'!E479</f>
        <v>7.865</v>
      </c>
      <c r="H57" s="1">
        <f>'DATOS MENSUALES'!E480</f>
        <v>7.083</v>
      </c>
      <c r="I57" s="1">
        <f>'DATOS MENSUALES'!E481</f>
        <v>4.244</v>
      </c>
      <c r="J57" s="1">
        <f>'DATOS MENSUALES'!E482</f>
        <v>2.01</v>
      </c>
      <c r="K57" s="1">
        <f>'DATOS MENSUALES'!E483</f>
        <v>1.484</v>
      </c>
      <c r="L57" s="1">
        <f>'DATOS MENSUALES'!E484</f>
        <v>1.194</v>
      </c>
      <c r="M57" s="1">
        <f>'DATOS MENSUALES'!E485</f>
        <v>0.999</v>
      </c>
      <c r="N57" s="1">
        <f t="shared" si="26"/>
        <v>58.43300000000001</v>
      </c>
      <c r="O57" s="10"/>
      <c r="P57" s="60">
        <f t="shared" si="27"/>
        <v>225.62722673491666</v>
      </c>
      <c r="Q57" s="60">
        <f t="shared" si="28"/>
        <v>-1.2774496624071223</v>
      </c>
      <c r="R57" s="60">
        <f t="shared" si="29"/>
        <v>-8.08337891187354</v>
      </c>
      <c r="S57" s="60">
        <f t="shared" si="30"/>
        <v>0.5003083226544892</v>
      </c>
      <c r="T57" s="60">
        <f t="shared" si="31"/>
        <v>0.01311389976258469</v>
      </c>
      <c r="U57" s="60">
        <f t="shared" si="31"/>
        <v>0.2916740776671698</v>
      </c>
      <c r="V57" s="60">
        <f t="shared" si="31"/>
        <v>6.103404546874997</v>
      </c>
      <c r="W57" s="60">
        <f t="shared" si="31"/>
        <v>-0.12760885114350293</v>
      </c>
      <c r="X57" s="60">
        <f t="shared" si="31"/>
        <v>-0.06908923670370375</v>
      </c>
      <c r="Y57" s="60">
        <f t="shared" si="31"/>
        <v>-2.7462500000004996E-07</v>
      </c>
      <c r="Z57" s="60">
        <f t="shared" si="31"/>
        <v>-4.617014841946218E-06</v>
      </c>
      <c r="AA57" s="60">
        <f t="shared" si="31"/>
        <v>-0.22426877970580145</v>
      </c>
      <c r="AB57" s="60">
        <f t="shared" si="31"/>
        <v>122.89263661358983</v>
      </c>
    </row>
    <row r="58" spans="1:28" ht="12.75">
      <c r="A58" s="12" t="s">
        <v>66</v>
      </c>
      <c r="B58" s="1">
        <f>'DATOS MENSUALES'!E486</f>
        <v>1.758</v>
      </c>
      <c r="C58" s="1">
        <f>'DATOS MENSUALES'!E487</f>
        <v>1.829</v>
      </c>
      <c r="D58" s="1">
        <f>'DATOS MENSUALES'!E488</f>
        <v>1.99</v>
      </c>
      <c r="E58" s="1">
        <f>'DATOS MENSUALES'!E489</f>
        <v>2.677</v>
      </c>
      <c r="F58" s="1">
        <f>'DATOS MENSUALES'!E490</f>
        <v>1.902</v>
      </c>
      <c r="G58" s="1">
        <f>'DATOS MENSUALES'!E491</f>
        <v>3.524</v>
      </c>
      <c r="H58" s="1">
        <f>'DATOS MENSUALES'!E492</f>
        <v>2.989</v>
      </c>
      <c r="I58" s="1">
        <f>'DATOS MENSUALES'!E493</f>
        <v>3.311</v>
      </c>
      <c r="J58" s="1">
        <f>'DATOS MENSUALES'!E494</f>
        <v>1.281</v>
      </c>
      <c r="K58" s="1">
        <f>'DATOS MENSUALES'!E495</f>
        <v>1.024</v>
      </c>
      <c r="L58" s="1">
        <f>'DATOS MENSUALES'!E496</f>
        <v>0.833</v>
      </c>
      <c r="M58" s="1">
        <f>'DATOS MENSUALES'!E497</f>
        <v>1.003</v>
      </c>
      <c r="N58" s="1">
        <f t="shared" si="26"/>
        <v>24.121</v>
      </c>
      <c r="O58" s="10"/>
      <c r="P58" s="60">
        <f t="shared" si="27"/>
        <v>-9.449489051413956</v>
      </c>
      <c r="Q58" s="60">
        <f t="shared" si="28"/>
        <v>-82.42904494915719</v>
      </c>
      <c r="R58" s="60">
        <f t="shared" si="29"/>
        <v>-115.35367433763321</v>
      </c>
      <c r="S58" s="60">
        <f t="shared" si="30"/>
        <v>-69.83966859427112</v>
      </c>
      <c r="T58" s="60">
        <f t="shared" si="31"/>
        <v>-60.24467006149356</v>
      </c>
      <c r="U58" s="60">
        <f t="shared" si="31"/>
        <v>-49.747443380026986</v>
      </c>
      <c r="V58" s="60">
        <f t="shared" si="31"/>
        <v>-11.64306092962501</v>
      </c>
      <c r="W58" s="60">
        <f t="shared" si="31"/>
        <v>-2.963982695267482</v>
      </c>
      <c r="X58" s="60">
        <f t="shared" si="31"/>
        <v>-1.4789463197037036</v>
      </c>
      <c r="Y58" s="60">
        <f t="shared" si="31"/>
        <v>-0.10152077962500022</v>
      </c>
      <c r="Z58" s="60">
        <f t="shared" si="31"/>
        <v>-0.05386091094528301</v>
      </c>
      <c r="AA58" s="60">
        <f t="shared" si="31"/>
        <v>-0.21986831993445172</v>
      </c>
      <c r="AB58" s="60">
        <f t="shared" si="31"/>
        <v>-25257.581700985174</v>
      </c>
    </row>
    <row r="59" spans="1:28" ht="12.75">
      <c r="A59" s="12" t="s">
        <v>67</v>
      </c>
      <c r="B59" s="1">
        <f>'DATOS MENSUALES'!E498</f>
        <v>5.931</v>
      </c>
      <c r="C59" s="1">
        <f>'DATOS MENSUALES'!E499</f>
        <v>0.93</v>
      </c>
      <c r="D59" s="1">
        <f>'DATOS MENSUALES'!E500</f>
        <v>10.429</v>
      </c>
      <c r="E59" s="1">
        <f>'DATOS MENSUALES'!E501</f>
        <v>4.661</v>
      </c>
      <c r="F59" s="1">
        <f>'DATOS MENSUALES'!E502</f>
        <v>4.695</v>
      </c>
      <c r="G59" s="1">
        <f>'DATOS MENSUALES'!E503</f>
        <v>1.676</v>
      </c>
      <c r="H59" s="1">
        <f>'DATOS MENSUALES'!E504</f>
        <v>1.571</v>
      </c>
      <c r="I59" s="1">
        <f>'DATOS MENSUALES'!E505</f>
        <v>1.849</v>
      </c>
      <c r="J59" s="1">
        <f>'DATOS MENSUALES'!E506</f>
        <v>1.016</v>
      </c>
      <c r="K59" s="1">
        <f>'DATOS MENSUALES'!E507</f>
        <v>0.804</v>
      </c>
      <c r="L59" s="1">
        <f>'DATOS MENSUALES'!E508</f>
        <v>0.642</v>
      </c>
      <c r="M59" s="1">
        <f>'DATOS MENSUALES'!E509</f>
        <v>2.475</v>
      </c>
      <c r="N59" s="1">
        <f t="shared" si="26"/>
        <v>36.67900000000001</v>
      </c>
      <c r="O59" s="10"/>
      <c r="P59" s="60">
        <f t="shared" si="27"/>
        <v>8.72716448398274</v>
      </c>
      <c r="Q59" s="60">
        <f t="shared" si="28"/>
        <v>-144.78958823822953</v>
      </c>
      <c r="R59" s="60">
        <f t="shared" si="29"/>
        <v>45.540436663620945</v>
      </c>
      <c r="S59" s="60">
        <f t="shared" si="30"/>
        <v>-9.720005205048</v>
      </c>
      <c r="T59" s="60">
        <f t="shared" si="31"/>
        <v>-1.4321282924109637</v>
      </c>
      <c r="U59" s="60">
        <f t="shared" si="31"/>
        <v>-168.72901575529963</v>
      </c>
      <c r="V59" s="60">
        <f t="shared" si="31"/>
        <v>-50.01907805112503</v>
      </c>
      <c r="W59" s="60">
        <f t="shared" si="31"/>
        <v>-24.350028957465863</v>
      </c>
      <c r="X59" s="60">
        <f t="shared" si="31"/>
        <v>-2.769558948037036</v>
      </c>
      <c r="Y59" s="60">
        <f t="shared" si="31"/>
        <v>-0.3235352646250005</v>
      </c>
      <c r="Z59" s="60">
        <f t="shared" si="31"/>
        <v>-0.1838817388495533</v>
      </c>
      <c r="AA59" s="60">
        <f t="shared" si="31"/>
        <v>0.6549656846495703</v>
      </c>
      <c r="AB59" s="60">
        <f t="shared" si="31"/>
        <v>-4726.624994558589</v>
      </c>
    </row>
    <row r="60" spans="1:28" ht="12.75">
      <c r="A60" s="12" t="s">
        <v>68</v>
      </c>
      <c r="B60" s="1">
        <f>'DATOS MENSUALES'!E510</f>
        <v>2.443</v>
      </c>
      <c r="C60" s="1">
        <f>'DATOS MENSUALES'!E511</f>
        <v>9.416</v>
      </c>
      <c r="D60" s="1">
        <f>'DATOS MENSUALES'!E512</f>
        <v>10.544</v>
      </c>
      <c r="E60" s="1">
        <f>'DATOS MENSUALES'!E513</f>
        <v>1.387</v>
      </c>
      <c r="F60" s="1">
        <f>'DATOS MENSUALES'!E514</f>
        <v>5.102</v>
      </c>
      <c r="G60" s="1">
        <f>'DATOS MENSUALES'!E515</f>
        <v>2.922</v>
      </c>
      <c r="H60" s="1">
        <f>'DATOS MENSUALES'!E516</f>
        <v>15.925</v>
      </c>
      <c r="I60" s="1">
        <f>'DATOS MENSUALES'!E517</f>
        <v>5.804</v>
      </c>
      <c r="J60" s="1">
        <f>'DATOS MENSUALES'!E518</f>
        <v>1.992</v>
      </c>
      <c r="K60" s="1">
        <f>'DATOS MENSUALES'!E519</f>
        <v>1.996</v>
      </c>
      <c r="L60" s="1">
        <f>'DATOS MENSUALES'!E520</f>
        <v>1.713</v>
      </c>
      <c r="M60" s="1">
        <f>'DATOS MENSUALES'!E521</f>
        <v>1.185</v>
      </c>
      <c r="N60" s="1">
        <f t="shared" si="26"/>
        <v>60.42900000000001</v>
      </c>
      <c r="O60" s="10"/>
      <c r="P60" s="60">
        <f t="shared" si="27"/>
        <v>-2.9190048878740056</v>
      </c>
      <c r="Q60" s="60">
        <f t="shared" si="28"/>
        <v>33.853575818915175</v>
      </c>
      <c r="R60" s="60">
        <f t="shared" si="29"/>
        <v>50.08328078219189</v>
      </c>
      <c r="S60" s="60">
        <f t="shared" si="30"/>
        <v>-158.176842076234</v>
      </c>
      <c r="T60" s="60">
        <f t="shared" si="31"/>
        <v>-0.3735308350473305</v>
      </c>
      <c r="U60" s="60">
        <f t="shared" si="31"/>
        <v>-78.39276056991127</v>
      </c>
      <c r="V60" s="60">
        <f t="shared" si="31"/>
        <v>1214.5969976523747</v>
      </c>
      <c r="W60" s="60">
        <f t="shared" si="31"/>
        <v>1.1794093267077324</v>
      </c>
      <c r="X60" s="60">
        <f t="shared" si="31"/>
        <v>-0.07858607870370364</v>
      </c>
      <c r="Y60" s="60">
        <f t="shared" si="31"/>
        <v>0.12917054137499973</v>
      </c>
      <c r="Z60" s="60">
        <f t="shared" si="31"/>
        <v>0.12676964966077744</v>
      </c>
      <c r="AA60" s="60">
        <f t="shared" si="31"/>
        <v>-0.07491694524712356</v>
      </c>
      <c r="AB60" s="60">
        <f t="shared" si="31"/>
        <v>338.27995437304827</v>
      </c>
    </row>
    <row r="61" spans="1:28" ht="12.75">
      <c r="A61" s="12" t="s">
        <v>69</v>
      </c>
      <c r="B61" s="1">
        <f>'DATOS MENSUALES'!E522</f>
        <v>1.051</v>
      </c>
      <c r="C61" s="1">
        <f>'DATOS MENSUALES'!E523</f>
        <v>3.932</v>
      </c>
      <c r="D61" s="1">
        <f>'DATOS MENSUALES'!E524</f>
        <v>8.675</v>
      </c>
      <c r="E61" s="1">
        <f>'DATOS MENSUALES'!E525</f>
        <v>3.246</v>
      </c>
      <c r="F61" s="1">
        <f>'DATOS MENSUALES'!E526</f>
        <v>5.045</v>
      </c>
      <c r="G61" s="1">
        <f>'DATOS MENSUALES'!E527</f>
        <v>5.435</v>
      </c>
      <c r="H61" s="1">
        <f>'DATOS MENSUALES'!E528</f>
        <v>2.701</v>
      </c>
      <c r="I61" s="1">
        <f>'DATOS MENSUALES'!E529</f>
        <v>5.246</v>
      </c>
      <c r="J61" s="1">
        <f>'DATOS MENSUALES'!E530</f>
        <v>3.972</v>
      </c>
      <c r="K61" s="1">
        <f>'DATOS MENSUALES'!E531</f>
        <v>1.423</v>
      </c>
      <c r="L61" s="1">
        <f>'DATOS MENSUALES'!E532</f>
        <v>1.216</v>
      </c>
      <c r="M61" s="1">
        <f>'DATOS MENSUALES'!E533</f>
        <v>1.078</v>
      </c>
      <c r="N61" s="1">
        <f t="shared" si="26"/>
        <v>43.02</v>
      </c>
      <c r="O61" s="10"/>
      <c r="P61" s="60">
        <f t="shared" si="27"/>
        <v>-22.45325114665087</v>
      </c>
      <c r="Q61" s="60">
        <f t="shared" si="28"/>
        <v>-11.376133990349285</v>
      </c>
      <c r="R61" s="60">
        <f t="shared" si="29"/>
        <v>5.999555882693962</v>
      </c>
      <c r="S61" s="60">
        <f t="shared" si="30"/>
        <v>-44.70623101102941</v>
      </c>
      <c r="T61" s="60">
        <f t="shared" si="31"/>
        <v>-0.46942681679113246</v>
      </c>
      <c r="U61" s="60">
        <f t="shared" si="31"/>
        <v>-5.515381771506376</v>
      </c>
      <c r="V61" s="60">
        <f t="shared" si="31"/>
        <v>-16.66931375362501</v>
      </c>
      <c r="W61" s="60">
        <f t="shared" si="31"/>
        <v>0.12391226138542323</v>
      </c>
      <c r="X61" s="60">
        <f t="shared" si="31"/>
        <v>3.735900421296297</v>
      </c>
      <c r="Y61" s="60">
        <f t="shared" si="31"/>
        <v>-0.0003075468750000046</v>
      </c>
      <c r="Z61" s="60">
        <f t="shared" si="31"/>
        <v>1.5300030956946524E-07</v>
      </c>
      <c r="AA61" s="60">
        <f t="shared" si="31"/>
        <v>-0.1476673139943688</v>
      </c>
      <c r="AB61" s="60">
        <f t="shared" si="31"/>
        <v>-1138.3044366617385</v>
      </c>
    </row>
    <row r="62" spans="1:28" ht="12.75">
      <c r="A62" s="12" t="s">
        <v>70</v>
      </c>
      <c r="B62" s="1">
        <f>'DATOS MENSUALES'!E534</f>
        <v>8.284</v>
      </c>
      <c r="C62" s="1">
        <f>'DATOS MENSUALES'!E535</f>
        <v>28.971</v>
      </c>
      <c r="D62" s="1">
        <f>'DATOS MENSUALES'!E536</f>
        <v>3.426</v>
      </c>
      <c r="E62" s="1">
        <f>'DATOS MENSUALES'!E537</f>
        <v>3.29</v>
      </c>
      <c r="F62" s="1">
        <f>'DATOS MENSUALES'!E538</f>
        <v>21.09</v>
      </c>
      <c r="G62" s="1">
        <f>'DATOS MENSUALES'!E539</f>
        <v>4.093</v>
      </c>
      <c r="H62" s="1">
        <f>'DATOS MENSUALES'!E540</f>
        <v>13.131</v>
      </c>
      <c r="I62" s="1">
        <f>'DATOS MENSUALES'!E541</f>
        <v>5.164</v>
      </c>
      <c r="J62" s="1">
        <f>'DATOS MENSUALES'!E542</f>
        <v>2.492</v>
      </c>
      <c r="K62" s="1">
        <f>'DATOS MENSUALES'!E543</f>
        <v>1.963</v>
      </c>
      <c r="L62" s="1">
        <f>'DATOS MENSUALES'!E544</f>
        <v>1.509</v>
      </c>
      <c r="M62" s="1">
        <f>'DATOS MENSUALES'!E545</f>
        <v>1.203</v>
      </c>
      <c r="N62" s="1">
        <f t="shared" si="26"/>
        <v>94.61600000000001</v>
      </c>
      <c r="O62" s="10"/>
      <c r="P62" s="60">
        <f t="shared" si="27"/>
        <v>85.87401476639873</v>
      </c>
      <c r="Q62" s="60">
        <f t="shared" si="28"/>
        <v>11836.692814036713</v>
      </c>
      <c r="R62" s="60">
        <f t="shared" si="29"/>
        <v>-40.42156066709049</v>
      </c>
      <c r="S62" s="60">
        <f t="shared" si="30"/>
        <v>-43.06403851257486</v>
      </c>
      <c r="T62" s="60">
        <f t="shared" si="31"/>
        <v>3559.024178442176</v>
      </c>
      <c r="U62" s="60">
        <f t="shared" si="31"/>
        <v>-30.04595203859725</v>
      </c>
      <c r="V62" s="60">
        <f t="shared" si="31"/>
        <v>488.46607621887495</v>
      </c>
      <c r="W62" s="60">
        <f t="shared" si="31"/>
        <v>0.07227485001352241</v>
      </c>
      <c r="X62" s="60">
        <f t="shared" si="31"/>
        <v>0.0003680879629629645</v>
      </c>
      <c r="Y62" s="60">
        <f t="shared" si="31"/>
        <v>0.1054885781249998</v>
      </c>
      <c r="Z62" s="60">
        <f t="shared" si="31"/>
        <v>0.026556541156645453</v>
      </c>
      <c r="AA62" s="60">
        <f t="shared" si="31"/>
        <v>-0.06572434954877644</v>
      </c>
      <c r="AB62" s="60">
        <f t="shared" si="31"/>
        <v>69704.31501259253</v>
      </c>
    </row>
    <row r="63" spans="1:28" ht="12.75">
      <c r="A63" s="12" t="s">
        <v>71</v>
      </c>
      <c r="B63" s="1">
        <f>'DATOS MENSUALES'!E546</f>
        <v>0.948</v>
      </c>
      <c r="C63" s="1">
        <f>'DATOS MENSUALES'!E547</f>
        <v>3.423</v>
      </c>
      <c r="D63" s="1">
        <f>'DATOS MENSUALES'!E548</f>
        <v>10.296</v>
      </c>
      <c r="E63" s="1">
        <f>'DATOS MENSUALES'!E549</f>
        <v>4.307</v>
      </c>
      <c r="F63" s="1">
        <f>'DATOS MENSUALES'!E550</f>
        <v>6.706</v>
      </c>
      <c r="G63" s="1">
        <f>'DATOS MENSUALES'!E551</f>
        <v>3.131</v>
      </c>
      <c r="H63" s="1">
        <f>'DATOS MENSUALES'!E552</f>
        <v>2.37</v>
      </c>
      <c r="I63" s="1">
        <f>'DATOS MENSUALES'!E553</f>
        <v>2.419</v>
      </c>
      <c r="J63" s="1">
        <f>'DATOS MENSUALES'!E554</f>
        <v>1.588</v>
      </c>
      <c r="K63" s="1">
        <f>'DATOS MENSUALES'!E555</f>
        <v>1.065</v>
      </c>
      <c r="L63" s="1">
        <f>'DATOS MENSUALES'!E556</f>
        <v>0.867</v>
      </c>
      <c r="M63" s="1">
        <f>'DATOS MENSUALES'!E557</f>
        <v>4.833</v>
      </c>
      <c r="N63" s="1">
        <f t="shared" si="26"/>
        <v>41.952999999999996</v>
      </c>
      <c r="O63" s="10"/>
      <c r="P63" s="60">
        <f t="shared" si="27"/>
        <v>-25.003431487199087</v>
      </c>
      <c r="Q63" s="60">
        <f t="shared" si="28"/>
        <v>-20.979940787822432</v>
      </c>
      <c r="R63" s="60">
        <f t="shared" si="29"/>
        <v>40.63931005937643</v>
      </c>
      <c r="S63" s="60">
        <f t="shared" si="30"/>
        <v>-15.403610742432287</v>
      </c>
      <c r="T63" s="60">
        <f t="shared" si="31"/>
        <v>0.6903809429361418</v>
      </c>
      <c r="U63" s="60">
        <f t="shared" si="31"/>
        <v>-67.45981047418402</v>
      </c>
      <c r="V63" s="60">
        <f t="shared" si="31"/>
        <v>-24.02499112637501</v>
      </c>
      <c r="W63" s="60">
        <f t="shared" si="31"/>
        <v>-12.624183336887336</v>
      </c>
      <c r="X63" s="60">
        <f t="shared" si="31"/>
        <v>-0.57662286937037</v>
      </c>
      <c r="Y63" s="60">
        <f t="shared" si="31"/>
        <v>-0.07703688137500023</v>
      </c>
      <c r="Z63" s="60">
        <f t="shared" si="31"/>
        <v>-0.04058399437641243</v>
      </c>
      <c r="AA63" s="60">
        <f t="shared" si="31"/>
        <v>33.58694746295123</v>
      </c>
      <c r="AB63" s="60">
        <f t="shared" si="31"/>
        <v>-1524.153546215612</v>
      </c>
    </row>
    <row r="64" spans="1:28" ht="12.75">
      <c r="A64" s="12" t="s">
        <v>72</v>
      </c>
      <c r="B64" s="1">
        <f>'DATOS MENSUALES'!E558</f>
        <v>0.942</v>
      </c>
      <c r="C64" s="1">
        <f>'DATOS MENSUALES'!E559</f>
        <v>2.431</v>
      </c>
      <c r="D64" s="1">
        <f>'DATOS MENSUALES'!E560</f>
        <v>1.385</v>
      </c>
      <c r="E64" s="1">
        <f>'DATOS MENSUALES'!E561</f>
        <v>4.275</v>
      </c>
      <c r="F64" s="1">
        <f>'DATOS MENSUALES'!E562</f>
        <v>6.933</v>
      </c>
      <c r="G64" s="1">
        <f>'DATOS MENSUALES'!E563</f>
        <v>4.116</v>
      </c>
      <c r="H64" s="1">
        <f>'DATOS MENSUALES'!E564</f>
        <v>6.09</v>
      </c>
      <c r="I64" s="1">
        <f>'DATOS MENSUALES'!E565</f>
        <v>1.452</v>
      </c>
      <c r="J64" s="1">
        <f>'DATOS MENSUALES'!E566</f>
        <v>1.325</v>
      </c>
      <c r="K64" s="1">
        <f>'DATOS MENSUALES'!E567</f>
        <v>1.352</v>
      </c>
      <c r="L64" s="1">
        <f>'DATOS MENSUALES'!E568</f>
        <v>0.895</v>
      </c>
      <c r="M64" s="1">
        <f>'DATOS MENSUALES'!E569</f>
        <v>3.022</v>
      </c>
      <c r="N64" s="1">
        <f t="shared" si="26"/>
        <v>34.218</v>
      </c>
      <c r="O64" s="10"/>
      <c r="P64" s="60">
        <f t="shared" si="27"/>
        <v>-25.157659429066854</v>
      </c>
      <c r="Q64" s="60">
        <f t="shared" si="28"/>
        <v>-52.7362926368803</v>
      </c>
      <c r="R64" s="60">
        <f t="shared" si="29"/>
        <v>-163.92995124554992</v>
      </c>
      <c r="S64" s="60">
        <f t="shared" si="30"/>
        <v>-16.00560603149014</v>
      </c>
      <c r="T64" s="60">
        <f t="shared" si="31"/>
        <v>1.3706574751758114</v>
      </c>
      <c r="U64" s="60">
        <f t="shared" si="31"/>
        <v>-29.38400578240718</v>
      </c>
      <c r="V64" s="60">
        <f t="shared" si="31"/>
        <v>0.5811376636249986</v>
      </c>
      <c r="W64" s="60">
        <f t="shared" si="31"/>
        <v>-35.78870445154026</v>
      </c>
      <c r="X64" s="60">
        <f t="shared" si="31"/>
        <v>-1.3141317650370368</v>
      </c>
      <c r="Y64" s="60">
        <f t="shared" si="31"/>
        <v>-0.002656741625000017</v>
      </c>
      <c r="Z64" s="60">
        <f t="shared" si="31"/>
        <v>-0.03145021617531046</v>
      </c>
      <c r="AA64" s="60">
        <f t="shared" si="31"/>
        <v>2.8357884912452977</v>
      </c>
      <c r="AB64" s="60">
        <f t="shared" si="31"/>
        <v>-7125.835281274917</v>
      </c>
    </row>
    <row r="65" spans="1:28" ht="12.75">
      <c r="A65" s="12" t="s">
        <v>73</v>
      </c>
      <c r="B65" s="1">
        <f>'DATOS MENSUALES'!E570</f>
        <v>18.015</v>
      </c>
      <c r="C65" s="1">
        <f>'DATOS MENSUALES'!E571</f>
        <v>4.78</v>
      </c>
      <c r="D65" s="1">
        <f>'DATOS MENSUALES'!E572</f>
        <v>10.525</v>
      </c>
      <c r="E65" s="1">
        <f>'DATOS MENSUALES'!E573</f>
        <v>16.924</v>
      </c>
      <c r="F65" s="1">
        <f>'DATOS MENSUALES'!E574</f>
        <v>4.071</v>
      </c>
      <c r="G65" s="1">
        <f>'DATOS MENSUALES'!E575</f>
        <v>2.638</v>
      </c>
      <c r="H65" s="1">
        <f>'DATOS MENSUALES'!E576</f>
        <v>7.748</v>
      </c>
      <c r="I65" s="1">
        <f>'DATOS MENSUALES'!E577</f>
        <v>9.596</v>
      </c>
      <c r="J65" s="1">
        <f>'DATOS MENSUALES'!E578</f>
        <v>7.974</v>
      </c>
      <c r="K65" s="1">
        <f>'DATOS MENSUALES'!E579</f>
        <v>3.439</v>
      </c>
      <c r="L65" s="1">
        <f>'DATOS MENSUALES'!E580</f>
        <v>1.947</v>
      </c>
      <c r="M65" s="1">
        <f>'DATOS MENSUALES'!E581</f>
        <v>1.536</v>
      </c>
      <c r="N65" s="1">
        <f t="shared" si="26"/>
        <v>89.19300000000001</v>
      </c>
      <c r="O65" s="10"/>
      <c r="P65" s="60">
        <f t="shared" si="27"/>
        <v>2828.854862976942</v>
      </c>
      <c r="Q65" s="60">
        <f t="shared" si="28"/>
        <v>-2.7501518643658014</v>
      </c>
      <c r="R65" s="60">
        <f t="shared" si="29"/>
        <v>49.312798137273845</v>
      </c>
      <c r="S65" s="60">
        <f t="shared" si="30"/>
        <v>1039.1594059009087</v>
      </c>
      <c r="T65" s="60">
        <f t="shared" si="31"/>
        <v>-5.370240288840713</v>
      </c>
      <c r="U65" s="60">
        <f t="shared" si="31"/>
        <v>-95.05719672607654</v>
      </c>
      <c r="V65" s="60">
        <f t="shared" si="31"/>
        <v>15.484796453124995</v>
      </c>
      <c r="W65" s="60">
        <f t="shared" si="31"/>
        <v>113.9815121440299</v>
      </c>
      <c r="X65" s="60">
        <f t="shared" si="31"/>
        <v>171.29292639929628</v>
      </c>
      <c r="Y65" s="60">
        <f t="shared" si="31"/>
        <v>7.397776909124996</v>
      </c>
      <c r="Z65" s="60">
        <f t="shared" si="31"/>
        <v>0.39925484273102485</v>
      </c>
      <c r="AA65" s="60">
        <f t="shared" si="31"/>
        <v>-0.00035130708390030167</v>
      </c>
      <c r="AB65" s="60">
        <f t="shared" si="31"/>
        <v>45620.76715077963</v>
      </c>
    </row>
    <row r="66" spans="1:28" ht="12.75">
      <c r="A66" s="12" t="s">
        <v>74</v>
      </c>
      <c r="B66" s="1">
        <f>'DATOS MENSUALES'!E582</f>
        <v>3.375</v>
      </c>
      <c r="C66" s="1">
        <f>'DATOS MENSUALES'!E583</f>
        <v>1.773</v>
      </c>
      <c r="D66" s="1">
        <f>'DATOS MENSUALES'!E584</f>
        <v>1.119</v>
      </c>
      <c r="E66" s="1">
        <f>'DATOS MENSUALES'!E585</f>
        <v>1.111</v>
      </c>
      <c r="F66" s="1">
        <f>'DATOS MENSUALES'!E586</f>
        <v>1.929</v>
      </c>
      <c r="G66" s="1">
        <f>'DATOS MENSUALES'!E587</f>
        <v>2.6</v>
      </c>
      <c r="H66" s="1">
        <f>'DATOS MENSUALES'!E588</f>
        <v>4.267</v>
      </c>
      <c r="I66" s="1">
        <f>'DATOS MENSUALES'!E589</f>
        <v>3.4</v>
      </c>
      <c r="J66" s="1">
        <f>'DATOS MENSUALES'!E590</f>
        <v>1.134</v>
      </c>
      <c r="K66" s="1">
        <f>'DATOS MENSUALES'!E591</f>
        <v>0.914</v>
      </c>
      <c r="L66" s="1">
        <f>'DATOS MENSUALES'!E592</f>
        <v>0.758</v>
      </c>
      <c r="M66" s="1">
        <f>'DATOS MENSUALES'!E593</f>
        <v>0.795</v>
      </c>
      <c r="N66" s="1">
        <f t="shared" si="26"/>
        <v>23.175</v>
      </c>
      <c r="O66" s="10"/>
      <c r="P66" s="60">
        <f t="shared" si="27"/>
        <v>-0.12287578405031074</v>
      </c>
      <c r="Q66" s="60">
        <f t="shared" si="28"/>
        <v>-85.65213494804975</v>
      </c>
      <c r="R66" s="60">
        <f t="shared" si="29"/>
        <v>-189.0129130357662</v>
      </c>
      <c r="S66" s="60">
        <f t="shared" si="30"/>
        <v>-183.65107067126704</v>
      </c>
      <c r="T66" s="60">
        <f t="shared" si="31"/>
        <v>-59.00842995163405</v>
      </c>
      <c r="U66" s="60">
        <f t="shared" si="31"/>
        <v>-97.45146380766327</v>
      </c>
      <c r="V66" s="60">
        <f t="shared" si="31"/>
        <v>-0.9658952291250004</v>
      </c>
      <c r="W66" s="60">
        <f t="shared" si="31"/>
        <v>-2.446483952102191</v>
      </c>
      <c r="X66" s="60">
        <f t="shared" si="31"/>
        <v>-2.128435880703704</v>
      </c>
      <c r="Y66" s="60">
        <f t="shared" si="31"/>
        <v>-0.19160107212500035</v>
      </c>
      <c r="Z66" s="60">
        <f t="shared" si="31"/>
        <v>-0.09274530531511782</v>
      </c>
      <c r="AA66" s="60">
        <f t="shared" si="31"/>
        <v>-0.5345186629537355</v>
      </c>
      <c r="AB66" s="60">
        <f t="shared" si="31"/>
        <v>-27780.293817435457</v>
      </c>
    </row>
    <row r="67" spans="1:28" ht="12.75">
      <c r="A67" s="12" t="s">
        <v>75</v>
      </c>
      <c r="B67" s="1">
        <f>'DATOS MENSUALES'!E594</f>
        <v>0.817</v>
      </c>
      <c r="C67" s="1">
        <f>'DATOS MENSUALES'!E595</f>
        <v>13.038</v>
      </c>
      <c r="D67" s="1">
        <f>'DATOS MENSUALES'!E596</f>
        <v>25.532</v>
      </c>
      <c r="E67" s="1">
        <f>'DATOS MENSUALES'!E597</f>
        <v>6.521</v>
      </c>
      <c r="F67" s="1">
        <f>'DATOS MENSUALES'!E598</f>
        <v>3.313</v>
      </c>
      <c r="G67" s="1">
        <f>'DATOS MENSUALES'!E599</f>
        <v>2.087</v>
      </c>
      <c r="H67" s="1">
        <f>'DATOS MENSUALES'!E600</f>
        <v>4.566</v>
      </c>
      <c r="I67" s="1">
        <f>'DATOS MENSUALES'!E601</f>
        <v>2.632</v>
      </c>
      <c r="J67" s="1">
        <f>'DATOS MENSUALES'!E602</f>
        <v>1.801</v>
      </c>
      <c r="K67" s="1">
        <f>'DATOS MENSUALES'!E603</f>
        <v>1.374</v>
      </c>
      <c r="L67" s="1">
        <f>'DATOS MENSUALES'!E604</f>
        <v>1.092</v>
      </c>
      <c r="M67" s="1">
        <f>'DATOS MENSUALES'!E605</f>
        <v>0.911</v>
      </c>
      <c r="N67" s="1">
        <f t="shared" si="26"/>
        <v>63.68400000000001</v>
      </c>
      <c r="O67" s="10"/>
      <c r="P67" s="60">
        <f t="shared" si="27"/>
        <v>-28.51663386949385</v>
      </c>
      <c r="Q67" s="60">
        <f t="shared" si="28"/>
        <v>322.39909322882005</v>
      </c>
      <c r="R67" s="60">
        <f t="shared" si="29"/>
        <v>6512.044340499158</v>
      </c>
      <c r="S67" s="60">
        <f t="shared" si="30"/>
        <v>-0.02060155219675066</v>
      </c>
      <c r="T67" s="60">
        <f t="shared" si="31"/>
        <v>-15.797792158377886</v>
      </c>
      <c r="U67" s="60">
        <f t="shared" si="31"/>
        <v>-133.81062553226656</v>
      </c>
      <c r="V67" s="60">
        <f t="shared" si="31"/>
        <v>-0.327795367375001</v>
      </c>
      <c r="W67" s="60">
        <f t="shared" si="31"/>
        <v>-9.466972038317081</v>
      </c>
      <c r="X67" s="60">
        <f t="shared" si="31"/>
        <v>-0.23756002637037033</v>
      </c>
      <c r="Y67" s="60">
        <f t="shared" si="31"/>
        <v>-0.001581167125000011</v>
      </c>
      <c r="Z67" s="60">
        <f t="shared" si="31"/>
        <v>-0.0016703976305444492</v>
      </c>
      <c r="AA67" s="60">
        <f t="shared" si="31"/>
        <v>-0.3365153906754985</v>
      </c>
      <c r="AB67" s="60">
        <f t="shared" si="31"/>
        <v>1068.3222040838675</v>
      </c>
    </row>
    <row r="68" spans="1:28" ht="12.75">
      <c r="A68" s="12" t="s">
        <v>76</v>
      </c>
      <c r="B68" s="1">
        <f>'DATOS MENSUALES'!E606</f>
        <v>6.437</v>
      </c>
      <c r="C68" s="1">
        <f>'DATOS MENSUALES'!E607</f>
        <v>4.767</v>
      </c>
      <c r="D68" s="1">
        <f>'DATOS MENSUALES'!E608</f>
        <v>1.478</v>
      </c>
      <c r="E68" s="1">
        <f>'DATOS MENSUALES'!E609</f>
        <v>2.131</v>
      </c>
      <c r="F68" s="1">
        <f>'DATOS MENSUALES'!E610</f>
        <v>2.442</v>
      </c>
      <c r="G68" s="1">
        <f>'DATOS MENSUALES'!E611</f>
        <v>15.319</v>
      </c>
      <c r="H68" s="1">
        <f>'DATOS MENSUALES'!E612</f>
        <v>4.973</v>
      </c>
      <c r="I68" s="1">
        <f>'DATOS MENSUALES'!E613</f>
        <v>3.169</v>
      </c>
      <c r="J68" s="1">
        <f>'DATOS MENSUALES'!E614</f>
        <v>1.677</v>
      </c>
      <c r="K68" s="1">
        <f>'DATOS MENSUALES'!E615</f>
        <v>1.252</v>
      </c>
      <c r="L68" s="1">
        <f>'DATOS MENSUALES'!E616</f>
        <v>0.944</v>
      </c>
      <c r="M68" s="1">
        <f>'DATOS MENSUALES'!E617</f>
        <v>1.986</v>
      </c>
      <c r="N68" s="1">
        <f t="shared" si="26"/>
        <v>46.575</v>
      </c>
      <c r="O68" s="10"/>
      <c r="P68" s="60">
        <f t="shared" si="27"/>
        <v>16.872721744831225</v>
      </c>
      <c r="Q68" s="60">
        <f t="shared" si="28"/>
        <v>-2.8274185976736517</v>
      </c>
      <c r="R68" s="60">
        <f t="shared" si="29"/>
        <v>-155.71429381990322</v>
      </c>
      <c r="S68" s="60">
        <f t="shared" si="30"/>
        <v>-101.4644061161844</v>
      </c>
      <c r="T68" s="60">
        <f t="shared" si="31"/>
        <v>-38.62070382612167</v>
      </c>
      <c r="U68" s="60">
        <f t="shared" si="31"/>
        <v>534.8300760665435</v>
      </c>
      <c r="V68" s="60">
        <f t="shared" si="31"/>
        <v>-0.02254526562500015</v>
      </c>
      <c r="W68" s="60">
        <f t="shared" si="31"/>
        <v>-3.932749099284013</v>
      </c>
      <c r="X68" s="60">
        <f t="shared" si="31"/>
        <v>-0.4107247037037034</v>
      </c>
      <c r="Y68" s="60">
        <f t="shared" si="31"/>
        <v>-0.013566416625000065</v>
      </c>
      <c r="Z68" s="60">
        <f t="shared" si="31"/>
        <v>-0.01895973082338204</v>
      </c>
      <c r="AA68" s="60">
        <f t="shared" si="31"/>
        <v>0.05462950355659544</v>
      </c>
      <c r="AB68" s="60">
        <f t="shared" si="31"/>
        <v>-326.55007623257666</v>
      </c>
    </row>
    <row r="69" spans="1:28" ht="12.75">
      <c r="A69" s="12" t="s">
        <v>77</v>
      </c>
      <c r="B69" s="1">
        <f>'DATOS MENSUALES'!E618</f>
        <v>1.398</v>
      </c>
      <c r="C69" s="1">
        <f>'DATOS MENSUALES'!E619</f>
        <v>4.457</v>
      </c>
      <c r="D69" s="1">
        <f>'DATOS MENSUALES'!E620</f>
        <v>1.034</v>
      </c>
      <c r="E69" s="1">
        <f>'DATOS MENSUALES'!E621</f>
        <v>1.204</v>
      </c>
      <c r="F69" s="1">
        <f>'DATOS MENSUALES'!E622</f>
        <v>0.882</v>
      </c>
      <c r="G69" s="1">
        <f>'DATOS MENSUALES'!E623</f>
        <v>6.345</v>
      </c>
      <c r="H69" s="1">
        <f>'DATOS MENSUALES'!E624</f>
        <v>3.871</v>
      </c>
      <c r="I69" s="1">
        <f>'DATOS MENSUALES'!E625</f>
        <v>1.983</v>
      </c>
      <c r="J69" s="1">
        <f>'DATOS MENSUALES'!E626</f>
        <v>3.261</v>
      </c>
      <c r="K69" s="1">
        <f>'DATOS MENSUALES'!E627</f>
        <v>1.138</v>
      </c>
      <c r="L69" s="1">
        <f>'DATOS MENSUALES'!E628</f>
        <v>1.338</v>
      </c>
      <c r="M69" s="1">
        <f>'DATOS MENSUALES'!E629</f>
        <v>0.858</v>
      </c>
      <c r="N69" s="1">
        <f t="shared" si="26"/>
        <v>27.769000000000002</v>
      </c>
      <c r="O69" s="10"/>
      <c r="P69" s="60">
        <f t="shared" si="27"/>
        <v>-15.145334719843715</v>
      </c>
      <c r="Q69" s="60">
        <f t="shared" si="28"/>
        <v>-5.124436731413328</v>
      </c>
      <c r="R69" s="60">
        <f t="shared" si="29"/>
        <v>-197.53640746609332</v>
      </c>
      <c r="S69" s="60">
        <f t="shared" si="30"/>
        <v>-174.78342827057904</v>
      </c>
      <c r="T69" s="60">
        <f t="shared" si="31"/>
        <v>-120.56709554446877</v>
      </c>
      <c r="U69" s="60">
        <f t="shared" si="31"/>
        <v>-0.6290222694402677</v>
      </c>
      <c r="V69" s="60">
        <f t="shared" si="31"/>
        <v>-2.653865326125003</v>
      </c>
      <c r="W69" s="60">
        <f t="shared" si="31"/>
        <v>-21.126539224589827</v>
      </c>
      <c r="X69" s="60">
        <f t="shared" si="31"/>
        <v>0.5941163202962968</v>
      </c>
      <c r="Y69" s="60">
        <f t="shared" si="31"/>
        <v>-0.043800328125000176</v>
      </c>
      <c r="Z69" s="60">
        <f t="shared" si="31"/>
        <v>0.0020652914479679435</v>
      </c>
      <c r="AA69" s="60">
        <f t="shared" si="31"/>
        <v>-0.4194506814186116</v>
      </c>
      <c r="AB69" s="60">
        <f t="shared" si="31"/>
        <v>-16959.256239941995</v>
      </c>
    </row>
    <row r="70" spans="1:28" ht="12.75">
      <c r="A70" s="12" t="s">
        <v>78</v>
      </c>
      <c r="B70" s="1">
        <f>'DATOS MENSUALES'!E630</f>
        <v>1.892</v>
      </c>
      <c r="C70" s="1">
        <f>'DATOS MENSUALES'!E631</f>
        <v>1.1</v>
      </c>
      <c r="D70" s="1">
        <f>'DATOS MENSUALES'!E632</f>
        <v>5.356</v>
      </c>
      <c r="E70" s="1">
        <f>'DATOS MENSUALES'!E633</f>
        <v>1.183</v>
      </c>
      <c r="F70" s="1">
        <f>'DATOS MENSUALES'!E634</f>
        <v>2.356</v>
      </c>
      <c r="G70" s="1">
        <f>'DATOS MENSUALES'!E635</f>
        <v>1.34</v>
      </c>
      <c r="H70" s="1">
        <f>'DATOS MENSUALES'!E636</f>
        <v>2.504</v>
      </c>
      <c r="I70" s="1">
        <f>'DATOS MENSUALES'!E637</f>
        <v>10.095</v>
      </c>
      <c r="J70" s="1">
        <f>'DATOS MENSUALES'!E638</f>
        <v>2.098</v>
      </c>
      <c r="K70" s="1">
        <f>'DATOS MENSUALES'!E639</f>
        <v>1.292</v>
      </c>
      <c r="L70" s="1">
        <f>'DATOS MENSUALES'!E640</f>
        <v>1.174</v>
      </c>
      <c r="M70" s="1">
        <f>'DATOS MENSUALES'!E641</f>
        <v>1.862</v>
      </c>
      <c r="N70" s="1">
        <f t="shared" si="26"/>
        <v>32.252</v>
      </c>
      <c r="O70" s="10"/>
      <c r="P70" s="60">
        <f t="shared" si="27"/>
        <v>-7.7641741363671235</v>
      </c>
      <c r="Q70" s="60">
        <f t="shared" si="28"/>
        <v>-131.17746691263028</v>
      </c>
      <c r="R70" s="60">
        <f t="shared" si="29"/>
        <v>-3.3880053056786332</v>
      </c>
      <c r="S70" s="60">
        <f t="shared" si="30"/>
        <v>-176.76026537270508</v>
      </c>
      <c r="T70" s="60">
        <f t="shared" si="31"/>
        <v>-41.64415167028696</v>
      </c>
      <c r="U70" s="60">
        <f t="shared" si="31"/>
        <v>-201.41742103080375</v>
      </c>
      <c r="V70" s="60">
        <f t="shared" si="31"/>
        <v>-20.83092481587501</v>
      </c>
      <c r="W70" s="60">
        <f t="shared" si="31"/>
        <v>152.91970600132746</v>
      </c>
      <c r="X70" s="60">
        <f t="shared" si="31"/>
        <v>-0.03349003937037038</v>
      </c>
      <c r="Y70" s="60">
        <f t="shared" si="31"/>
        <v>-0.007821346625000041</v>
      </c>
      <c r="Z70" s="60">
        <f t="shared" si="31"/>
        <v>-4.923521043423506E-05</v>
      </c>
      <c r="AA70" s="60">
        <f t="shared" si="31"/>
        <v>0.01666723755384071</v>
      </c>
      <c r="AB70" s="60">
        <f t="shared" si="31"/>
        <v>-9540.61562603113</v>
      </c>
    </row>
    <row r="71" spans="1:28" ht="12.75">
      <c r="A71" s="12" t="s">
        <v>79</v>
      </c>
      <c r="B71" s="1">
        <f>'DATOS MENSUALES'!E642</f>
        <v>8.688</v>
      </c>
      <c r="C71" s="1">
        <f>'DATOS MENSUALES'!E643</f>
        <v>3.84</v>
      </c>
      <c r="D71" s="1">
        <f>'DATOS MENSUALES'!E644</f>
        <v>4.079</v>
      </c>
      <c r="E71" s="1">
        <f>'DATOS MENSUALES'!E645</f>
        <v>8.73</v>
      </c>
      <c r="F71" s="1">
        <f>'DATOS MENSUALES'!E646</f>
        <v>3.863</v>
      </c>
      <c r="G71" s="1">
        <f>'DATOS MENSUALES'!E647</f>
        <v>2.15</v>
      </c>
      <c r="H71" s="1">
        <f>'DATOS MENSUALES'!E648</f>
        <v>1.752</v>
      </c>
      <c r="I71" s="1">
        <f>'DATOS MENSUALES'!E649</f>
        <v>9.392</v>
      </c>
      <c r="J71" s="1">
        <f>'DATOS MENSUALES'!E650</f>
        <v>1.619</v>
      </c>
      <c r="K71" s="1">
        <f>'DATOS MENSUALES'!E651</f>
        <v>1.27</v>
      </c>
      <c r="L71" s="1">
        <f>'DATOS MENSUALES'!E652</f>
        <v>1.032</v>
      </c>
      <c r="M71" s="1">
        <f>'DATOS MENSUALES'!E653</f>
        <v>1.077</v>
      </c>
      <c r="N71" s="1">
        <f t="shared" si="26"/>
        <v>47.492000000000004</v>
      </c>
      <c r="O71" s="10"/>
      <c r="P71" s="60">
        <f t="shared" si="27"/>
        <v>111.69106816585878</v>
      </c>
      <c r="Q71" s="60">
        <f t="shared" si="28"/>
        <v>-12.8300851465559</v>
      </c>
      <c r="R71" s="60">
        <f t="shared" si="29"/>
        <v>-21.46001999571102</v>
      </c>
      <c r="S71" s="60">
        <f t="shared" si="30"/>
        <v>7.243543754532589</v>
      </c>
      <c r="T71" s="60">
        <f t="shared" si="31"/>
        <v>-7.520110553832444</v>
      </c>
      <c r="U71" s="60">
        <f t="shared" si="31"/>
        <v>-128.9267796341096</v>
      </c>
      <c r="V71" s="60">
        <f t="shared" si="31"/>
        <v>-43.003753667875024</v>
      </c>
      <c r="W71" s="60">
        <f t="shared" si="31"/>
        <v>100.19121715176541</v>
      </c>
      <c r="X71" s="60">
        <f t="shared" si="31"/>
        <v>-0.5145642690370369</v>
      </c>
      <c r="Y71" s="60">
        <f t="shared" si="31"/>
        <v>-0.010720765125000052</v>
      </c>
      <c r="Z71" s="60">
        <f t="shared" si="31"/>
        <v>-0.005701906762775891</v>
      </c>
      <c r="AA71" s="60">
        <f t="shared" si="31"/>
        <v>-0.14850702961902457</v>
      </c>
      <c r="AB71" s="60">
        <f t="shared" si="31"/>
        <v>-212.69680086692452</v>
      </c>
    </row>
    <row r="72" spans="1:28" ht="12.75">
      <c r="A72" s="12" t="s">
        <v>80</v>
      </c>
      <c r="B72" s="1">
        <f>'DATOS MENSUALES'!E654</f>
        <v>2.053</v>
      </c>
      <c r="C72" s="1">
        <f>'DATOS MENSUALES'!E655</f>
        <v>3.714</v>
      </c>
      <c r="D72" s="1">
        <f>'DATOS MENSUALES'!E656</f>
        <v>3.903</v>
      </c>
      <c r="E72" s="1">
        <f>'DATOS MENSUALES'!E657</f>
        <v>4.644</v>
      </c>
      <c r="F72" s="1">
        <f>'DATOS MENSUALES'!E658</f>
        <v>5.311</v>
      </c>
      <c r="G72" s="1">
        <f>'DATOS MENSUALES'!E659</f>
        <v>2.082</v>
      </c>
      <c r="H72" s="1">
        <f>'DATOS MENSUALES'!E660</f>
        <v>1.42</v>
      </c>
      <c r="I72" s="1">
        <f>'DATOS MENSUALES'!E661</f>
        <v>1.63</v>
      </c>
      <c r="J72" s="1">
        <f>'DATOS MENSUALES'!E662</f>
        <v>1.324</v>
      </c>
      <c r="K72" s="1">
        <f>'DATOS MENSUALES'!E663</f>
        <v>1.215</v>
      </c>
      <c r="L72" s="1">
        <f>'DATOS MENSUALES'!E664</f>
        <v>0.779</v>
      </c>
      <c r="M72" s="1">
        <f>'DATOS MENSUALES'!E665</f>
        <v>0.818</v>
      </c>
      <c r="N72" s="1">
        <f t="shared" si="26"/>
        <v>28.893000000000004</v>
      </c>
      <c r="O72" s="10"/>
      <c r="P72" s="60">
        <f t="shared" si="27"/>
        <v>-6.020140366551695</v>
      </c>
      <c r="Q72" s="60">
        <f t="shared" si="28"/>
        <v>-15.01521149951871</v>
      </c>
      <c r="R72" s="60">
        <f t="shared" si="29"/>
        <v>-25.801149374741318</v>
      </c>
      <c r="S72" s="60">
        <f t="shared" si="30"/>
        <v>-9.954141853223614</v>
      </c>
      <c r="T72" s="60">
        <f t="shared" si="31"/>
        <v>-0.13357531132005923</v>
      </c>
      <c r="U72" s="60">
        <f t="shared" si="31"/>
        <v>-134.2034297441261</v>
      </c>
      <c r="V72" s="60">
        <f t="shared" si="31"/>
        <v>-56.42427158887502</v>
      </c>
      <c r="W72" s="60">
        <f t="shared" si="31"/>
        <v>-30.297053211936955</v>
      </c>
      <c r="X72" s="60">
        <f t="shared" si="31"/>
        <v>-1.3177343173703697</v>
      </c>
      <c r="Y72" s="60">
        <f t="shared" si="31"/>
        <v>-0.02091051887500007</v>
      </c>
      <c r="Z72" s="60">
        <f t="shared" si="31"/>
        <v>-0.08042661843701861</v>
      </c>
      <c r="AA72" s="60">
        <f t="shared" si="31"/>
        <v>-0.49034893004120117</v>
      </c>
      <c r="AB72" s="60">
        <f t="shared" si="31"/>
        <v>-14829.38259116773</v>
      </c>
    </row>
    <row r="73" spans="1:28" ht="12.75">
      <c r="A73" s="12" t="s">
        <v>81</v>
      </c>
      <c r="B73" s="1">
        <f>'DATOS MENSUALES'!E666</f>
        <v>1.154</v>
      </c>
      <c r="C73" s="1">
        <f>'DATOS MENSUALES'!E667</f>
        <v>11.208</v>
      </c>
      <c r="D73" s="1">
        <f>'DATOS MENSUALES'!E668</f>
        <v>16.367</v>
      </c>
      <c r="E73" s="1">
        <f>'DATOS MENSUALES'!E669</f>
        <v>34.346</v>
      </c>
      <c r="F73" s="1">
        <f>'DATOS MENSUALES'!E670</f>
        <v>5.158</v>
      </c>
      <c r="G73" s="1">
        <f>'DATOS MENSUALES'!E671</f>
        <v>5.462</v>
      </c>
      <c r="H73" s="1">
        <f>'DATOS MENSUALES'!E672</f>
        <v>3.774</v>
      </c>
      <c r="I73" s="1">
        <f>'DATOS MENSUALES'!E673</f>
        <v>4.782</v>
      </c>
      <c r="J73" s="1">
        <f>'DATOS MENSUALES'!E674</f>
        <v>2.312</v>
      </c>
      <c r="K73" s="1">
        <f>'DATOS MENSUALES'!E675</f>
        <v>1.949</v>
      </c>
      <c r="L73" s="1">
        <f>'DATOS MENSUALES'!E676</f>
        <v>1.712</v>
      </c>
      <c r="M73" s="1">
        <f>'DATOS MENSUALES'!E677</f>
        <v>1.335</v>
      </c>
      <c r="N73" s="1">
        <f t="shared" si="26"/>
        <v>89.55899999999998</v>
      </c>
      <c r="O73" s="10"/>
      <c r="P73" s="60">
        <f t="shared" si="27"/>
        <v>-20.082648384648124</v>
      </c>
      <c r="Q73" s="60">
        <f t="shared" si="28"/>
        <v>127.03250870565893</v>
      </c>
      <c r="R73" s="60">
        <f t="shared" si="29"/>
        <v>859.8346096384048</v>
      </c>
      <c r="S73" s="60">
        <f t="shared" si="30"/>
        <v>20912.48544312388</v>
      </c>
      <c r="T73" s="60">
        <f t="shared" si="31"/>
        <v>-0.2929954985845209</v>
      </c>
      <c r="U73" s="60">
        <f t="shared" si="31"/>
        <v>-5.266372754374144</v>
      </c>
      <c r="V73" s="60">
        <f t="shared" si="31"/>
        <v>-3.2516587933750034</v>
      </c>
      <c r="W73" s="60">
        <f t="shared" si="31"/>
        <v>4.122614575506382E-05</v>
      </c>
      <c r="X73" s="60">
        <f t="shared" si="31"/>
        <v>-0.0012714120370370392</v>
      </c>
      <c r="Y73" s="60">
        <f t="shared" si="31"/>
        <v>0.09638690162499981</v>
      </c>
      <c r="Z73" s="60">
        <f t="shared" si="31"/>
        <v>0.1260140937055432</v>
      </c>
      <c r="AA73" s="60">
        <f t="shared" si="31"/>
        <v>-0.02002628109423095</v>
      </c>
      <c r="AB73" s="60">
        <f t="shared" si="31"/>
        <v>47037.055266046365</v>
      </c>
    </row>
    <row r="74" spans="1:28" s="24" customFormat="1" ht="12.75">
      <c r="A74" s="21" t="s">
        <v>82</v>
      </c>
      <c r="B74" s="22">
        <f>'DATOS MENSUALES'!E678</f>
        <v>1.247</v>
      </c>
      <c r="C74" s="22">
        <f>'DATOS MENSUALES'!E679</f>
        <v>2.171</v>
      </c>
      <c r="D74" s="22">
        <f>'DATOS MENSUALES'!E680</f>
        <v>9.999</v>
      </c>
      <c r="E74" s="22">
        <f>'DATOS MENSUALES'!E681</f>
        <v>7.69</v>
      </c>
      <c r="F74" s="22">
        <f>'DATOS MENSUALES'!E682</f>
        <v>2.01</v>
      </c>
      <c r="G74" s="22">
        <f>'DATOS MENSUALES'!E683</f>
        <v>1.521</v>
      </c>
      <c r="H74" s="22">
        <f>'DATOS MENSUALES'!E684</f>
        <v>1.229</v>
      </c>
      <c r="I74" s="22">
        <f>'DATOS MENSUALES'!E685</f>
        <v>4.36</v>
      </c>
      <c r="J74" s="22">
        <f>'DATOS MENSUALES'!E686</f>
        <v>2.251</v>
      </c>
      <c r="K74" s="22">
        <f>'DATOS MENSUALES'!E687</f>
        <v>2.628</v>
      </c>
      <c r="L74" s="22">
        <f>'DATOS MENSUALES'!E688</f>
        <v>1.541</v>
      </c>
      <c r="M74" s="22">
        <f>'DATOS MENSUALES'!E689</f>
        <v>1.041</v>
      </c>
      <c r="N74" s="22">
        <f t="shared" si="26"/>
        <v>37.687999999999995</v>
      </c>
      <c r="O74" s="23"/>
      <c r="P74" s="60">
        <f t="shared" si="27"/>
        <v>-18.091022908061348</v>
      </c>
      <c r="Q74" s="60">
        <f t="shared" si="28"/>
        <v>-64.48339376576459</v>
      </c>
      <c r="R74" s="60">
        <f t="shared" si="29"/>
        <v>30.99097452076283</v>
      </c>
      <c r="S74" s="60">
        <f t="shared" si="30"/>
        <v>0.7165897328796959</v>
      </c>
      <c r="T74" s="60">
        <f t="shared" si="31"/>
        <v>-55.40140989369192</v>
      </c>
      <c r="U74" s="60">
        <f t="shared" si="31"/>
        <v>-183.32963293476246</v>
      </c>
      <c r="V74" s="60">
        <f t="shared" si="31"/>
        <v>-65.28044560962502</v>
      </c>
      <c r="W74" s="60">
        <f t="shared" si="31"/>
        <v>-0.05816507342449368</v>
      </c>
      <c r="X74" s="60">
        <f t="shared" si="31"/>
        <v>-0.00485542637037037</v>
      </c>
      <c r="Y74" s="60">
        <f t="shared" si="31"/>
        <v>1.471818359374999</v>
      </c>
      <c r="Z74" s="60">
        <f t="shared" si="31"/>
        <v>0.03605097026959308</v>
      </c>
      <c r="AA74" s="60">
        <f t="shared" si="31"/>
        <v>-0.18089953628844613</v>
      </c>
      <c r="AB74" s="60">
        <f t="shared" si="31"/>
        <v>-3924.317942965182</v>
      </c>
    </row>
    <row r="75" spans="1:28" s="24" customFormat="1" ht="12.75">
      <c r="A75" s="21" t="s">
        <v>83</v>
      </c>
      <c r="B75" s="22">
        <f>'DATOS MENSUALES'!E690</f>
        <v>6.273</v>
      </c>
      <c r="C75" s="22">
        <f>'DATOS MENSUALES'!E691</f>
        <v>13.996</v>
      </c>
      <c r="D75" s="22">
        <f>'DATOS MENSUALES'!E692</f>
        <v>7.109</v>
      </c>
      <c r="E75" s="22">
        <f>'DATOS MENSUALES'!E693</f>
        <v>5.794</v>
      </c>
      <c r="F75" s="22">
        <f>'DATOS MENSUALES'!E694</f>
        <v>2.121</v>
      </c>
      <c r="G75" s="22">
        <f>'DATOS MENSUALES'!E695</f>
        <v>3.511</v>
      </c>
      <c r="H75" s="22">
        <f>'DATOS MENSUALES'!E696</f>
        <v>12.565</v>
      </c>
      <c r="I75" s="22">
        <f>'DATOS MENSUALES'!E697</f>
        <v>6.233</v>
      </c>
      <c r="J75" s="22">
        <f>'DATOS MENSUALES'!E698</f>
        <v>2.033</v>
      </c>
      <c r="K75" s="22">
        <f>'DATOS MENSUALES'!E699</f>
        <v>1.513</v>
      </c>
      <c r="L75" s="22">
        <f>'DATOS MENSUALES'!E700</f>
        <v>1.2</v>
      </c>
      <c r="M75" s="22">
        <f>'DATOS MENSUALES'!E701</f>
        <v>2.296</v>
      </c>
      <c r="N75" s="22">
        <f t="shared" si="26"/>
        <v>64.644</v>
      </c>
      <c r="O75" s="23"/>
      <c r="P75" s="60">
        <f t="shared" si="27"/>
        <v>13.838667002263723</v>
      </c>
      <c r="Q75" s="60">
        <f t="shared" si="28"/>
        <v>477.2867401200308</v>
      </c>
      <c r="R75" s="60">
        <f t="shared" si="29"/>
        <v>0.015827573731150926</v>
      </c>
      <c r="S75" s="60">
        <f t="shared" si="30"/>
        <v>-1.003412966343447</v>
      </c>
      <c r="T75" s="60">
        <f t="shared" si="31"/>
        <v>-50.701552777683645</v>
      </c>
      <c r="U75" s="60">
        <f t="shared" si="31"/>
        <v>-50.27683774740715</v>
      </c>
      <c r="V75" s="60">
        <f t="shared" si="31"/>
        <v>390.5377423323748</v>
      </c>
      <c r="W75" s="60">
        <f t="shared" si="31"/>
        <v>3.278369000616813</v>
      </c>
      <c r="X75" s="60">
        <f t="shared" si="31"/>
        <v>-0.05811050103703702</v>
      </c>
      <c r="Y75" s="60">
        <f t="shared" si="31"/>
        <v>1.139062499999927E-05</v>
      </c>
      <c r="Z75" s="60">
        <f t="shared" si="31"/>
        <v>-1.2084652551690072E-06</v>
      </c>
      <c r="AA75" s="60">
        <f t="shared" si="31"/>
        <v>0.32770893674530016</v>
      </c>
      <c r="AB75" s="60">
        <f t="shared" si="31"/>
        <v>1398.4436308349404</v>
      </c>
    </row>
    <row r="76" spans="1:28" s="24" customFormat="1" ht="12.75">
      <c r="A76" s="21" t="s">
        <v>84</v>
      </c>
      <c r="B76" s="22">
        <f>'DATOS MENSUALES'!E702</f>
        <v>1.115</v>
      </c>
      <c r="C76" s="22">
        <f>'DATOS MENSUALES'!E703</f>
        <v>1.264</v>
      </c>
      <c r="D76" s="22">
        <f>'DATOS MENSUALES'!E704</f>
        <v>1.641</v>
      </c>
      <c r="E76" s="22">
        <f>'DATOS MENSUALES'!E705</f>
        <v>1.844</v>
      </c>
      <c r="F76" s="22">
        <f>'DATOS MENSUALES'!E706</f>
        <v>0.95</v>
      </c>
      <c r="G76" s="22">
        <f>'DATOS MENSUALES'!E707</f>
        <v>3.121</v>
      </c>
      <c r="H76" s="22">
        <f>'DATOS MENSUALES'!E708</f>
        <v>2.394</v>
      </c>
      <c r="I76" s="22">
        <f>'DATOS MENSUALES'!E709</f>
        <v>3.435</v>
      </c>
      <c r="J76" s="22">
        <f>'DATOS MENSUALES'!E710</f>
        <v>1.052</v>
      </c>
      <c r="K76" s="22">
        <f>'DATOS MENSUALES'!E711</f>
        <v>0.868</v>
      </c>
      <c r="L76" s="22">
        <f>'DATOS MENSUALES'!E712</f>
        <v>0.894</v>
      </c>
      <c r="M76" s="22">
        <f>'DATOS MENSUALES'!E713</f>
        <v>3.768</v>
      </c>
      <c r="N76" s="22">
        <f t="shared" si="26"/>
        <v>22.346</v>
      </c>
      <c r="O76" s="23"/>
      <c r="P76" s="60">
        <f t="shared" si="27"/>
        <v>-20.95954730515225</v>
      </c>
      <c r="Q76" s="60">
        <f t="shared" si="28"/>
        <v>-118.88106009197743</v>
      </c>
      <c r="R76" s="60">
        <f t="shared" si="29"/>
        <v>-141.98536770077854</v>
      </c>
      <c r="S76" s="60">
        <f t="shared" si="30"/>
        <v>-121.37092542760378</v>
      </c>
      <c r="T76" s="60">
        <f t="shared" si="31"/>
        <v>-115.65661044972492</v>
      </c>
      <c r="U76" s="60">
        <f t="shared" si="31"/>
        <v>-67.95817953972121</v>
      </c>
      <c r="V76" s="60">
        <f t="shared" si="31"/>
        <v>-23.43048350837501</v>
      </c>
      <c r="W76" s="60">
        <f t="shared" si="31"/>
        <v>-2.260751428589793</v>
      </c>
      <c r="X76" s="60">
        <f t="shared" si="31"/>
        <v>-2.561979912037036</v>
      </c>
      <c r="Y76" s="60">
        <f t="shared" si="31"/>
        <v>-0.24122264062500046</v>
      </c>
      <c r="Z76" s="60">
        <f t="shared" si="31"/>
        <v>-0.03175007176690826</v>
      </c>
      <c r="AA76" s="60">
        <f t="shared" si="31"/>
        <v>10.097856337692956</v>
      </c>
      <c r="AB76" s="60">
        <f t="shared" si="31"/>
        <v>-30124.524562741866</v>
      </c>
    </row>
    <row r="77" spans="1:28" s="24" customFormat="1" ht="12.75">
      <c r="A77" s="21" t="s">
        <v>85</v>
      </c>
      <c r="B77" s="22">
        <f>'DATOS MENSUALES'!E714</f>
        <v>10.144</v>
      </c>
      <c r="C77" s="22">
        <f>'DATOS MENSUALES'!E715</f>
        <v>2.34</v>
      </c>
      <c r="D77" s="22">
        <f>'DATOS MENSUALES'!E716</f>
        <v>2.947</v>
      </c>
      <c r="E77" s="22">
        <f>'DATOS MENSUALES'!E717</f>
        <v>1.377</v>
      </c>
      <c r="F77" s="22">
        <f>'DATOS MENSUALES'!E718</f>
        <v>1.393</v>
      </c>
      <c r="G77" s="22">
        <f>'DATOS MENSUALES'!E719</f>
        <v>1.833</v>
      </c>
      <c r="H77" s="22">
        <f>'DATOS MENSUALES'!E720</f>
        <v>15.675</v>
      </c>
      <c r="I77" s="22">
        <f>'DATOS MENSUALES'!E721</f>
        <v>5.312</v>
      </c>
      <c r="J77" s="22">
        <f>'DATOS MENSUALES'!E722</f>
        <v>1.67</v>
      </c>
      <c r="K77" s="22">
        <f>'DATOS MENSUALES'!E723</f>
        <v>1.293</v>
      </c>
      <c r="L77" s="22">
        <f>'DATOS MENSUALES'!E724</f>
        <v>1.019</v>
      </c>
      <c r="M77" s="22">
        <f>'DATOS MENSUALES'!E725</f>
        <v>0.909</v>
      </c>
      <c r="N77" s="22">
        <f t="shared" si="26"/>
        <v>45.912</v>
      </c>
      <c r="O77" s="23"/>
      <c r="P77" s="60">
        <f t="shared" si="27"/>
        <v>246.7099551781342</v>
      </c>
      <c r="Q77" s="60">
        <f t="shared" si="28"/>
        <v>-56.66936415585345</v>
      </c>
      <c r="R77" s="60">
        <f t="shared" si="29"/>
        <v>-59.818870752655926</v>
      </c>
      <c r="S77" s="60">
        <f t="shared" si="30"/>
        <v>-159.05590368497366</v>
      </c>
      <c r="T77" s="60">
        <f t="shared" si="31"/>
        <v>-86.89014568697289</v>
      </c>
      <c r="U77" s="60">
        <f t="shared" si="31"/>
        <v>-154.7519355809112</v>
      </c>
      <c r="V77" s="60">
        <f t="shared" si="31"/>
        <v>1131.2032312148747</v>
      </c>
      <c r="W77" s="60">
        <f t="shared" si="31"/>
        <v>0.17992716829451363</v>
      </c>
      <c r="X77" s="60">
        <f t="shared" si="31"/>
        <v>-0.422437750037037</v>
      </c>
      <c r="Y77" s="60">
        <f t="shared" si="31"/>
        <v>-0.007703734375000053</v>
      </c>
      <c r="Z77" s="60">
        <f t="shared" si="31"/>
        <v>-0.0070394182717290815</v>
      </c>
      <c r="AA77" s="60">
        <f t="shared" si="31"/>
        <v>-0.3394265727429916</v>
      </c>
      <c r="AB77" s="60">
        <f t="shared" si="31"/>
        <v>-430.24192737049236</v>
      </c>
    </row>
    <row r="78" spans="1:28" s="24" customFormat="1" ht="12.75">
      <c r="A78" s="21" t="s">
        <v>86</v>
      </c>
      <c r="B78" s="22">
        <f>'DATOS MENSUALES'!E726</f>
        <v>1.538</v>
      </c>
      <c r="C78" s="22">
        <f>'DATOS MENSUALES'!E727</f>
        <v>13.181</v>
      </c>
      <c r="D78" s="22">
        <f>'DATOS MENSUALES'!E728</f>
        <v>26.251</v>
      </c>
      <c r="E78" s="22">
        <f>'DATOS MENSUALES'!E729</f>
        <v>21.17</v>
      </c>
      <c r="F78" s="22">
        <f>'DATOS MENSUALES'!E730</f>
        <v>9.145</v>
      </c>
      <c r="G78" s="22">
        <f>'DATOS MENSUALES'!E731</f>
        <v>24.121</v>
      </c>
      <c r="H78" s="22">
        <f>'DATOS MENSUALES'!E732</f>
        <v>4.367</v>
      </c>
      <c r="I78" s="22">
        <f>'DATOS MENSUALES'!E733</f>
        <v>4.399</v>
      </c>
      <c r="J78" s="22">
        <f>'DATOS MENSUALES'!E734</f>
        <v>2.458</v>
      </c>
      <c r="K78" s="22">
        <f>'DATOS MENSUALES'!E735</f>
        <v>2.011</v>
      </c>
      <c r="L78" s="22">
        <f>'DATOS MENSUALES'!E736</f>
        <v>1.59</v>
      </c>
      <c r="M78" s="22">
        <f>'DATOS MENSUALES'!E737</f>
        <v>1.271</v>
      </c>
      <c r="N78" s="22">
        <f t="shared" si="26"/>
        <v>111.502</v>
      </c>
      <c r="O78" s="23"/>
      <c r="P78" s="60">
        <f t="shared" si="27"/>
        <v>-12.717072026565468</v>
      </c>
      <c r="Q78" s="60">
        <f t="shared" si="28"/>
        <v>342.9933182252062</v>
      </c>
      <c r="R78" s="60">
        <f t="shared" si="29"/>
        <v>7293.568766438403</v>
      </c>
      <c r="S78" s="60">
        <f t="shared" si="30"/>
        <v>2970.374450375774</v>
      </c>
      <c r="T78" s="60">
        <f t="shared" si="31"/>
        <v>36.68763650800228</v>
      </c>
      <c r="U78" s="60">
        <f t="shared" si="31"/>
        <v>4843.263218997469</v>
      </c>
      <c r="V78" s="60">
        <f t="shared" si="31"/>
        <v>-0.7014105541250012</v>
      </c>
      <c r="W78" s="60">
        <f t="shared" si="31"/>
        <v>-0.04230954961457628</v>
      </c>
      <c r="X78" s="60">
        <f t="shared" si="31"/>
        <v>5.344062962963087E-05</v>
      </c>
      <c r="Y78" s="60">
        <f t="shared" si="31"/>
        <v>0.1410139901249998</v>
      </c>
      <c r="Z78" s="60">
        <f t="shared" si="31"/>
        <v>0.054590247257885076</v>
      </c>
      <c r="AA78" s="60">
        <f t="shared" si="31"/>
        <v>-0.03778443307219244</v>
      </c>
      <c r="AB78" s="60">
        <f t="shared" si="31"/>
        <v>195523.4614435379</v>
      </c>
    </row>
    <row r="79" spans="1:28" s="24" customFormat="1" ht="12.75">
      <c r="A79" s="21" t="s">
        <v>87</v>
      </c>
      <c r="B79" s="22">
        <f>'DATOS MENSUALES'!E738</f>
        <v>2.999</v>
      </c>
      <c r="C79" s="22">
        <f>'DATOS MENSUALES'!E739</f>
        <v>2.043</v>
      </c>
      <c r="D79" s="22">
        <f>'DATOS MENSUALES'!E740</f>
        <v>1.103</v>
      </c>
      <c r="E79" s="22">
        <f>'DATOS MENSUALES'!E741</f>
        <v>3.221</v>
      </c>
      <c r="F79" s="22">
        <f>'DATOS MENSUALES'!E742</f>
        <v>1.562</v>
      </c>
      <c r="G79" s="22">
        <f>'DATOS MENSUALES'!E743</f>
        <v>6.972</v>
      </c>
      <c r="H79" s="22">
        <f>'DATOS MENSUALES'!E744</f>
        <v>1.497</v>
      </c>
      <c r="I79" s="22">
        <f>'DATOS MENSUALES'!E745</f>
        <v>1.632</v>
      </c>
      <c r="J79" s="22">
        <f>'DATOS MENSUALES'!E746</f>
        <v>1.119</v>
      </c>
      <c r="K79" s="22">
        <f>'DATOS MENSUALES'!E747</f>
        <v>0.885</v>
      </c>
      <c r="L79" s="22">
        <f>'DATOS MENSUALES'!E748</f>
        <v>0.712</v>
      </c>
      <c r="M79" s="22">
        <f>'DATOS MENSUALES'!E749</f>
        <v>1.582</v>
      </c>
      <c r="N79" s="22">
        <f t="shared" si="26"/>
        <v>25.327</v>
      </c>
      <c r="O79" s="23"/>
      <c r="P79" s="60">
        <f t="shared" si="27"/>
        <v>-0.6656850994001737</v>
      </c>
      <c r="Q79" s="60">
        <f t="shared" si="28"/>
        <v>-70.85749105819436</v>
      </c>
      <c r="R79" s="60">
        <f t="shared" si="29"/>
        <v>-190.59821669567802</v>
      </c>
      <c r="S79" s="60">
        <f t="shared" si="30"/>
        <v>-45.65762893628767</v>
      </c>
      <c r="T79" s="60">
        <f t="shared" si="31"/>
        <v>-77.31867511339436</v>
      </c>
      <c r="U79" s="60">
        <f t="shared" si="31"/>
        <v>-0.012138168258451992</v>
      </c>
      <c r="V79" s="60">
        <f t="shared" si="31"/>
        <v>-53.09378217662503</v>
      </c>
      <c r="W79" s="60">
        <f aca="true" t="shared" si="32" ref="W79:AB82">(I79-I$6)^3</f>
        <v>-30.238779476333658</v>
      </c>
      <c r="X79" s="60">
        <f t="shared" si="32"/>
        <v>-2.2037669357037033</v>
      </c>
      <c r="Y79" s="60">
        <f t="shared" si="32"/>
        <v>-0.2219946163750004</v>
      </c>
      <c r="Z79" s="60">
        <f t="shared" si="32"/>
        <v>-0.12399136152861656</v>
      </c>
      <c r="AA79" s="60">
        <f t="shared" si="32"/>
        <v>-1.4815531558700349E-05</v>
      </c>
      <c r="AB79" s="60">
        <f t="shared" si="32"/>
        <v>-22269.29034630604</v>
      </c>
    </row>
    <row r="80" spans="1:28" s="24" customFormat="1" ht="12.75">
      <c r="A80" s="21" t="s">
        <v>88</v>
      </c>
      <c r="B80" s="22">
        <f>'DATOS MENSUALES'!E750</f>
        <v>3.546</v>
      </c>
      <c r="C80" s="22">
        <f>'DATOS MENSUALES'!E751</f>
        <v>7.047</v>
      </c>
      <c r="D80" s="22">
        <f>'DATOS MENSUALES'!E752</f>
        <v>19.9</v>
      </c>
      <c r="E80" s="22">
        <f>'DATOS MENSUALES'!E753</f>
        <v>11.13</v>
      </c>
      <c r="F80" s="22">
        <f>'DATOS MENSUALES'!E754</f>
        <v>9.523</v>
      </c>
      <c r="G80" s="22">
        <f>'DATOS MENSUALES'!E755</f>
        <v>4.884</v>
      </c>
      <c r="H80" s="22">
        <f>'DATOS MENSUALES'!E756</f>
        <v>10.058</v>
      </c>
      <c r="I80" s="22">
        <f>'DATOS MENSUALES'!E757</f>
        <v>2.543</v>
      </c>
      <c r="J80" s="22">
        <f>'DATOS MENSUALES'!E758</f>
        <v>2.206</v>
      </c>
      <c r="K80" s="22">
        <f>'DATOS MENSUALES'!E759</f>
        <v>1.643</v>
      </c>
      <c r="L80" s="22">
        <f>'DATOS MENSUALES'!E760</f>
        <v>1.526</v>
      </c>
      <c r="M80" s="22">
        <f>'DATOS MENSUALES'!E761</f>
        <v>1.37</v>
      </c>
      <c r="N80" s="22">
        <f t="shared" si="26"/>
        <v>75.376</v>
      </c>
      <c r="O80" s="23"/>
      <c r="P80" s="60">
        <f t="shared" si="27"/>
        <v>-0.03469430572799648</v>
      </c>
      <c r="Q80" s="60">
        <f t="shared" si="28"/>
        <v>0.6493596346403989</v>
      </c>
      <c r="R80" s="60">
        <f t="shared" si="29"/>
        <v>2218.4015279861883</v>
      </c>
      <c r="S80" s="60">
        <f t="shared" si="30"/>
        <v>81.45660788841691</v>
      </c>
      <c r="T80" s="60">
        <f aca="true" t="shared" si="33" ref="T80:V83">(F80-F$6)^3</f>
        <v>50.686610158398985</v>
      </c>
      <c r="U80" s="60">
        <f t="shared" si="33"/>
        <v>-12.451970866969166</v>
      </c>
      <c r="V80" s="60">
        <f t="shared" si="33"/>
        <v>110.76489001562496</v>
      </c>
      <c r="W80" s="60">
        <f t="shared" si="32"/>
        <v>-10.712811052027828</v>
      </c>
      <c r="X80" s="60">
        <f t="shared" si="32"/>
        <v>-0.00984621137037036</v>
      </c>
      <c r="Y80" s="60">
        <f t="shared" si="32"/>
        <v>0.0035465781249999747</v>
      </c>
      <c r="Z80" s="60">
        <f t="shared" si="32"/>
        <v>0.03135972503198982</v>
      </c>
      <c r="AA80" s="60">
        <f t="shared" si="32"/>
        <v>-0.013238149231283249</v>
      </c>
      <c r="AB80" s="60">
        <f t="shared" si="32"/>
        <v>10524.685124653912</v>
      </c>
    </row>
    <row r="81" spans="1:28" s="24" customFormat="1" ht="12.75">
      <c r="A81" s="21" t="s">
        <v>89</v>
      </c>
      <c r="B81" s="22">
        <f>'DATOS MENSUALES'!E762</f>
        <v>6.009</v>
      </c>
      <c r="C81" s="22">
        <f>'DATOS MENSUALES'!E763</f>
        <v>7.85</v>
      </c>
      <c r="D81" s="22">
        <f>'DATOS MENSUALES'!E764</f>
        <v>7.114</v>
      </c>
      <c r="E81" s="22">
        <f>'DATOS MENSUALES'!E765</f>
        <v>4.105</v>
      </c>
      <c r="F81" s="22">
        <f>'DATOS MENSUALES'!E766</f>
        <v>4.344</v>
      </c>
      <c r="G81" s="22">
        <f>'DATOS MENSUALES'!E767</f>
        <v>2.691</v>
      </c>
      <c r="H81" s="22">
        <f>'DATOS MENSUALES'!E768</f>
        <v>1.911</v>
      </c>
      <c r="I81" s="22">
        <f>'DATOS MENSUALES'!E769</f>
        <v>1.781</v>
      </c>
      <c r="J81" s="22">
        <f>'DATOS MENSUALES'!E770</f>
        <v>1.313</v>
      </c>
      <c r="K81" s="22">
        <f>'DATOS MENSUALES'!E771</f>
        <v>0.997</v>
      </c>
      <c r="L81" s="22">
        <f>'DATOS MENSUALES'!E772</f>
        <v>1.473</v>
      </c>
      <c r="M81" s="22">
        <f>'DATOS MENSUALES'!E773</f>
        <v>0.87</v>
      </c>
      <c r="N81" s="22">
        <f t="shared" si="26"/>
        <v>40.458</v>
      </c>
      <c r="O81" s="23"/>
      <c r="P81" s="60">
        <f t="shared" si="27"/>
        <v>9.757109696081917</v>
      </c>
      <c r="Q81" s="60">
        <f t="shared" si="28"/>
        <v>4.648721470117663</v>
      </c>
      <c r="R81" s="60">
        <f t="shared" si="29"/>
        <v>0.016792114953602687</v>
      </c>
      <c r="S81" s="60">
        <f t="shared" si="30"/>
        <v>-19.468069372791792</v>
      </c>
      <c r="T81" s="60">
        <f t="shared" si="33"/>
        <v>-3.229859035311786</v>
      </c>
      <c r="U81" s="60">
        <f t="shared" si="33"/>
        <v>-91.78378575782035</v>
      </c>
      <c r="V81" s="60">
        <f t="shared" si="33"/>
        <v>-37.410507596125015</v>
      </c>
      <c r="W81" s="60">
        <f t="shared" si="32"/>
        <v>-26.104362656341912</v>
      </c>
      <c r="X81" s="60">
        <f t="shared" si="32"/>
        <v>-1.3577978610370367</v>
      </c>
      <c r="Y81" s="60">
        <f t="shared" si="32"/>
        <v>-0.12018810037500027</v>
      </c>
      <c r="Z81" s="60">
        <f t="shared" si="32"/>
        <v>0.0180565876773067</v>
      </c>
      <c r="AA81" s="60">
        <f t="shared" si="32"/>
        <v>-0.39959998428638016</v>
      </c>
      <c r="AB81" s="60">
        <f t="shared" si="32"/>
        <v>-2198.652004803851</v>
      </c>
    </row>
    <row r="82" spans="1:28" s="24" customFormat="1" ht="12.75">
      <c r="A82" s="21" t="s">
        <v>90</v>
      </c>
      <c r="B82" s="22">
        <f>'DATOS MENSUALES'!E774</f>
        <v>4.475</v>
      </c>
      <c r="C82" s="22">
        <f>'DATOS MENSUALES'!E775</f>
        <v>1.379</v>
      </c>
      <c r="D82" s="22">
        <f>'DATOS MENSUALES'!E776</f>
        <v>4.338</v>
      </c>
      <c r="E82" s="22">
        <f>'DATOS MENSUALES'!E777</f>
        <v>1.177</v>
      </c>
      <c r="F82" s="22">
        <f>'DATOS MENSUALES'!E778</f>
        <v>1.174</v>
      </c>
      <c r="G82" s="22">
        <f>'DATOS MENSUALES'!E779</f>
        <v>3.503</v>
      </c>
      <c r="H82" s="22">
        <f>'DATOS MENSUALES'!E780</f>
        <v>3.855</v>
      </c>
      <c r="I82" s="22">
        <f>'DATOS MENSUALES'!E781</f>
        <v>1.454</v>
      </c>
      <c r="J82" s="22">
        <f>'DATOS MENSUALES'!E782</f>
        <v>1.023</v>
      </c>
      <c r="K82" s="22">
        <f>'DATOS MENSUALES'!E783</f>
        <v>0.813</v>
      </c>
      <c r="L82" s="22">
        <f>'DATOS MENSUALES'!E784</f>
        <v>0.647</v>
      </c>
      <c r="M82" s="22">
        <f>'DATOS MENSUALES'!E785</f>
        <v>0.536</v>
      </c>
      <c r="N82" s="22">
        <f>SUM(B82:M82)</f>
        <v>24.374</v>
      </c>
      <c r="O82" s="23"/>
      <c r="P82" s="60">
        <f t="shared" si="27"/>
        <v>0.2190909917072644</v>
      </c>
      <c r="Q82" s="60">
        <f t="shared" si="28"/>
        <v>-110.7334420746737</v>
      </c>
      <c r="R82" s="60">
        <f t="shared" si="29"/>
        <v>-16.001564770660732</v>
      </c>
      <c r="S82" s="60">
        <f t="shared" si="30"/>
        <v>-177.32780104158516</v>
      </c>
      <c r="T82" s="60">
        <f t="shared" si="33"/>
        <v>-100.42673020060094</v>
      </c>
      <c r="U82" s="60">
        <f t="shared" si="33"/>
        <v>-50.60447822892781</v>
      </c>
      <c r="V82" s="60">
        <f t="shared" si="33"/>
        <v>-2.746941050125003</v>
      </c>
      <c r="W82" s="60">
        <f t="shared" si="32"/>
        <v>-35.72358386502788</v>
      </c>
      <c r="X82" s="60">
        <f t="shared" si="32"/>
        <v>-2.7283498477037034</v>
      </c>
      <c r="Y82" s="60">
        <f t="shared" si="32"/>
        <v>-0.3109767343750006</v>
      </c>
      <c r="Z82" s="60">
        <f t="shared" si="32"/>
        <v>-0.17907379452792796</v>
      </c>
      <c r="AA82" s="60">
        <f t="shared" si="32"/>
        <v>-1.2269695226486395</v>
      </c>
      <c r="AB82" s="60">
        <f t="shared" si="32"/>
        <v>-24609.81393595932</v>
      </c>
    </row>
    <row r="83" spans="1:28" s="24" customFormat="1" ht="12.75">
      <c r="A83" s="21" t="s">
        <v>91</v>
      </c>
      <c r="B83" s="22">
        <f>'DATOS MENSUALES'!E786</f>
        <v>7.149</v>
      </c>
      <c r="C83" s="22">
        <f>'DATOS MENSUALES'!E787</f>
        <v>1.495</v>
      </c>
      <c r="D83" s="22">
        <f>'DATOS MENSUALES'!E788</f>
        <v>3.029</v>
      </c>
      <c r="E83" s="22">
        <f>'DATOS MENSUALES'!E789</f>
        <v>1.422</v>
      </c>
      <c r="F83" s="22">
        <f>'DATOS MENSUALES'!E790</f>
        <v>3.098</v>
      </c>
      <c r="G83" s="22">
        <f>'DATOS MENSUALES'!E791</f>
        <v>8.966</v>
      </c>
      <c r="H83" s="22">
        <f>'DATOS MENSUALES'!E792</f>
        <v>2.536</v>
      </c>
      <c r="I83" s="22">
        <f>'DATOS MENSUALES'!E793</f>
        <v>1.425</v>
      </c>
      <c r="J83" s="22">
        <f>'DATOS MENSUALES'!E794</f>
        <v>1.181</v>
      </c>
      <c r="K83" s="22">
        <f>'DATOS MENSUALES'!E795</f>
        <v>0.951</v>
      </c>
      <c r="L83" s="22">
        <f>'DATOS MENSUALES'!E796</f>
        <v>0.827</v>
      </c>
      <c r="M83" s="22">
        <f>'DATOS MENSUALES'!E797</f>
        <v>2.055</v>
      </c>
      <c r="N83" s="22">
        <f>SUM(B83:M83)</f>
        <v>34.134</v>
      </c>
      <c r="O83" s="23"/>
      <c r="P83" s="60">
        <f t="shared" si="27"/>
        <v>35.18593391823066</v>
      </c>
      <c r="Q83" s="60">
        <f t="shared" si="28"/>
        <v>-102.90097523904561</v>
      </c>
      <c r="R83" s="60">
        <f t="shared" si="29"/>
        <v>-56.13455975469863</v>
      </c>
      <c r="S83" s="60">
        <f t="shared" si="30"/>
        <v>-155.12564051496335</v>
      </c>
      <c r="T83" s="60">
        <f t="shared" si="33"/>
        <v>-20.21660706288202</v>
      </c>
      <c r="U83" s="60">
        <f t="shared" si="33"/>
        <v>5.4907292076754395</v>
      </c>
      <c r="V83" s="60">
        <f t="shared" si="33"/>
        <v>-20.11255243987501</v>
      </c>
      <c r="W83" s="60">
        <f aca="true" t="shared" si="34" ref="W83:AB83">(I83-I$6)^3</f>
        <v>-36.6755929671849</v>
      </c>
      <c r="X83" s="60">
        <f t="shared" si="34"/>
        <v>-1.9035504530370364</v>
      </c>
      <c r="Y83" s="60">
        <f t="shared" si="34"/>
        <v>-0.15702700487500038</v>
      </c>
      <c r="Z83" s="60">
        <f t="shared" si="34"/>
        <v>-0.05646908531305162</v>
      </c>
      <c r="AA83" s="60">
        <f t="shared" si="34"/>
        <v>0.09018021593056243</v>
      </c>
      <c r="AB83" s="60">
        <f t="shared" si="34"/>
        <v>-7219.559561711277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8931.689891998636</v>
      </c>
      <c r="Q84" s="61">
        <f t="shared" si="35"/>
        <v>28404.997636220327</v>
      </c>
      <c r="R84" s="61">
        <f t="shared" si="35"/>
        <v>35828.9162058809</v>
      </c>
      <c r="S84" s="61">
        <f t="shared" si="35"/>
        <v>32318.100846604553</v>
      </c>
      <c r="T84" s="61">
        <f t="shared" si="35"/>
        <v>13659.08263781425</v>
      </c>
      <c r="U84" s="61">
        <f t="shared" si="35"/>
        <v>21601.42683771958</v>
      </c>
      <c r="V84" s="61">
        <f t="shared" si="35"/>
        <v>4910.966415989998</v>
      </c>
      <c r="W84" s="61">
        <f t="shared" si="35"/>
        <v>2212.3287964825745</v>
      </c>
      <c r="X84" s="61">
        <f t="shared" si="35"/>
        <v>488.0869743508889</v>
      </c>
      <c r="Y84" s="61">
        <f t="shared" si="35"/>
        <v>18.693807746999976</v>
      </c>
      <c r="Z84" s="61">
        <f t="shared" si="35"/>
        <v>2.0346315326409377</v>
      </c>
      <c r="AA84" s="61">
        <f t="shared" si="35"/>
        <v>169.77164122612032</v>
      </c>
      <c r="AB84" s="61">
        <f t="shared" si="35"/>
        <v>669285.3839136881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27 - Río Porma desde confluencia arroyo de Oville hasta confluencia arroyo Val Juncosa, y arroyos del Arbejal, Solayomba y Val Juncosa.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0.817</v>
      </c>
      <c r="C4" s="1">
        <f t="shared" si="0"/>
        <v>0.93</v>
      </c>
      <c r="D4" s="1">
        <f t="shared" si="0"/>
        <v>1.034</v>
      </c>
      <c r="E4" s="1">
        <f t="shared" si="0"/>
        <v>1.111</v>
      </c>
      <c r="F4" s="1">
        <f t="shared" si="0"/>
        <v>0.882</v>
      </c>
      <c r="G4" s="1">
        <f t="shared" si="0"/>
        <v>1.34</v>
      </c>
      <c r="H4" s="1">
        <f t="shared" si="0"/>
        <v>1.229</v>
      </c>
      <c r="I4" s="1">
        <f t="shared" si="0"/>
        <v>1.425</v>
      </c>
      <c r="J4" s="1">
        <f t="shared" si="0"/>
        <v>1.016</v>
      </c>
      <c r="K4" s="1">
        <f t="shared" si="0"/>
        <v>0.804</v>
      </c>
      <c r="L4" s="1">
        <f t="shared" si="0"/>
        <v>0.642</v>
      </c>
      <c r="M4" s="1">
        <f t="shared" si="0"/>
        <v>0.536</v>
      </c>
      <c r="N4" s="1">
        <f>MIN(N18:N43)</f>
        <v>22.346</v>
      </c>
    </row>
    <row r="5" spans="1:14" ht="12.75">
      <c r="A5" s="13" t="s">
        <v>92</v>
      </c>
      <c r="B5" s="1">
        <f aca="true" t="shared" si="1" ref="B5:M5">MAX(B18:B43)</f>
        <v>18.015</v>
      </c>
      <c r="C5" s="1">
        <f t="shared" si="1"/>
        <v>28.971</v>
      </c>
      <c r="D5" s="1">
        <f t="shared" si="1"/>
        <v>26.251</v>
      </c>
      <c r="E5" s="1">
        <f t="shared" si="1"/>
        <v>34.346</v>
      </c>
      <c r="F5" s="1">
        <f t="shared" si="1"/>
        <v>21.09</v>
      </c>
      <c r="G5" s="1">
        <f t="shared" si="1"/>
        <v>24.121</v>
      </c>
      <c r="H5" s="1">
        <f t="shared" si="1"/>
        <v>15.925</v>
      </c>
      <c r="I5" s="1">
        <f t="shared" si="1"/>
        <v>10.095</v>
      </c>
      <c r="J5" s="1">
        <f t="shared" si="1"/>
        <v>7.974</v>
      </c>
      <c r="K5" s="1">
        <f t="shared" si="1"/>
        <v>3.439</v>
      </c>
      <c r="L5" s="1">
        <f t="shared" si="1"/>
        <v>1.947</v>
      </c>
      <c r="M5" s="1">
        <f t="shared" si="1"/>
        <v>4.833</v>
      </c>
      <c r="N5" s="1">
        <f>MAX(N18:N43)</f>
        <v>111.502</v>
      </c>
    </row>
    <row r="6" spans="1:14" ht="12.75">
      <c r="A6" s="13" t="s">
        <v>14</v>
      </c>
      <c r="B6" s="1">
        <f aca="true" t="shared" si="2" ref="B6:M6">AVERAGE(B18:B43)</f>
        <v>4.2185</v>
      </c>
      <c r="C6" s="1">
        <f t="shared" si="2"/>
        <v>5.860576923076923</v>
      </c>
      <c r="D6" s="1">
        <f t="shared" si="2"/>
        <v>7.675730769230769</v>
      </c>
      <c r="E6" s="1">
        <f t="shared" si="2"/>
        <v>6.137192307692307</v>
      </c>
      <c r="F6" s="1">
        <f t="shared" si="2"/>
        <v>4.4660769230769235</v>
      </c>
      <c r="G6" s="1">
        <f t="shared" si="2"/>
        <v>4.847807692307692</v>
      </c>
      <c r="H6" s="1">
        <f t="shared" si="2"/>
        <v>5.220730769230769</v>
      </c>
      <c r="I6" s="1">
        <f t="shared" si="2"/>
        <v>4.019153846153847</v>
      </c>
      <c r="J6" s="1">
        <f t="shared" si="2"/>
        <v>2.045076923076923</v>
      </c>
      <c r="K6" s="1">
        <f t="shared" si="2"/>
        <v>1.425846153846154</v>
      </c>
      <c r="L6" s="1">
        <f t="shared" si="2"/>
        <v>1.149230769230769</v>
      </c>
      <c r="M6" s="1">
        <f t="shared" si="2"/>
        <v>1.6028846153846155</v>
      </c>
      <c r="N6" s="1">
        <f>SUM(B6:M6)</f>
        <v>48.66880769230769</v>
      </c>
    </row>
    <row r="7" spans="1:14" ht="12.75">
      <c r="A7" s="13" t="s">
        <v>15</v>
      </c>
      <c r="B7" s="1">
        <f aca="true" t="shared" si="3" ref="B7:M7">PERCENTILE(B18:B43,0.1)</f>
        <v>0.9994999999999999</v>
      </c>
      <c r="C7" s="1">
        <f t="shared" si="3"/>
        <v>1.3215</v>
      </c>
      <c r="D7" s="1">
        <f t="shared" si="3"/>
        <v>1.252</v>
      </c>
      <c r="E7" s="1">
        <f t="shared" si="3"/>
        <v>1.1935</v>
      </c>
      <c r="F7" s="1">
        <f t="shared" si="3"/>
        <v>1.2835</v>
      </c>
      <c r="G7" s="1">
        <f t="shared" si="3"/>
        <v>1.7545</v>
      </c>
      <c r="H7" s="1">
        <f t="shared" si="3"/>
        <v>1.534</v>
      </c>
      <c r="I7" s="1">
        <f t="shared" si="3"/>
        <v>1.5419999999999998</v>
      </c>
      <c r="J7" s="1">
        <f t="shared" si="3"/>
        <v>1.0855000000000001</v>
      </c>
      <c r="K7" s="1">
        <f t="shared" si="3"/>
        <v>0.8765000000000001</v>
      </c>
      <c r="L7" s="1">
        <f t="shared" si="3"/>
        <v>0.735</v>
      </c>
      <c r="M7" s="1">
        <f t="shared" si="3"/>
        <v>0.838</v>
      </c>
      <c r="N7" s="1">
        <f>PERCENTILE(N18:N43,0.1)</f>
        <v>24.2475</v>
      </c>
    </row>
    <row r="8" spans="1:14" ht="12.75">
      <c r="A8" s="13" t="s">
        <v>16</v>
      </c>
      <c r="B8" s="1">
        <f aca="true" t="shared" si="4" ref="B8:M8">PERCENTILE(B18:B43,0.25)</f>
        <v>1.28475</v>
      </c>
      <c r="C8" s="1">
        <f t="shared" si="4"/>
        <v>1.8825</v>
      </c>
      <c r="D8" s="1">
        <f t="shared" si="4"/>
        <v>2.22925</v>
      </c>
      <c r="E8" s="1">
        <f t="shared" si="4"/>
        <v>1.5274999999999999</v>
      </c>
      <c r="F8" s="1">
        <f t="shared" si="4"/>
        <v>1.94925</v>
      </c>
      <c r="G8" s="1">
        <f t="shared" si="4"/>
        <v>2.2625</v>
      </c>
      <c r="H8" s="1">
        <f t="shared" si="4"/>
        <v>2.3760000000000003</v>
      </c>
      <c r="I8" s="1">
        <f t="shared" si="4"/>
        <v>1.8825</v>
      </c>
      <c r="J8" s="1">
        <f t="shared" si="4"/>
        <v>1.289</v>
      </c>
      <c r="K8" s="1">
        <f t="shared" si="4"/>
        <v>1.00375</v>
      </c>
      <c r="L8" s="1">
        <f t="shared" si="4"/>
        <v>0.8414999999999999</v>
      </c>
      <c r="M8" s="1">
        <f t="shared" si="4"/>
        <v>0.9339999999999999</v>
      </c>
      <c r="N8" s="1">
        <f>PERCENTILE(N18:N43,0.25)</f>
        <v>29.732750000000003</v>
      </c>
    </row>
    <row r="9" spans="1:14" ht="12.75">
      <c r="A9" s="13" t="s">
        <v>17</v>
      </c>
      <c r="B9" s="1">
        <f aca="true" t="shared" si="5" ref="B9:M9">PERCENTILE(B18:B43,0.5)</f>
        <v>2.721</v>
      </c>
      <c r="C9" s="1">
        <f t="shared" si="5"/>
        <v>3.777</v>
      </c>
      <c r="D9" s="1">
        <f t="shared" si="5"/>
        <v>4.8469999999999995</v>
      </c>
      <c r="E9" s="1">
        <f t="shared" si="5"/>
        <v>3.6975000000000002</v>
      </c>
      <c r="F9" s="1">
        <f t="shared" si="5"/>
        <v>3.588</v>
      </c>
      <c r="G9" s="1">
        <f t="shared" si="5"/>
        <v>3.317</v>
      </c>
      <c r="H9" s="1">
        <f t="shared" si="5"/>
        <v>3.8145</v>
      </c>
      <c r="I9" s="1">
        <f t="shared" si="5"/>
        <v>3.3555</v>
      </c>
      <c r="J9" s="1">
        <f t="shared" si="5"/>
        <v>1.6735</v>
      </c>
      <c r="K9" s="1">
        <f t="shared" si="5"/>
        <v>1.2810000000000001</v>
      </c>
      <c r="L9" s="1">
        <f t="shared" si="5"/>
        <v>1.062</v>
      </c>
      <c r="M9" s="1">
        <f t="shared" si="5"/>
        <v>1.237</v>
      </c>
      <c r="N9" s="1">
        <f>PERCENTILE(N18:N43,0.5)</f>
        <v>41.2055</v>
      </c>
    </row>
    <row r="10" spans="1:14" ht="12.75">
      <c r="A10" s="13" t="s">
        <v>18</v>
      </c>
      <c r="B10" s="1">
        <f aca="true" t="shared" si="6" ref="B10:M10">PERCENTILE(B18:B43,0.75)</f>
        <v>6.207</v>
      </c>
      <c r="C10" s="1">
        <f t="shared" si="6"/>
        <v>7.649249999999999</v>
      </c>
      <c r="D10" s="1">
        <f t="shared" si="6"/>
        <v>10.39575</v>
      </c>
      <c r="E10" s="1">
        <f t="shared" si="6"/>
        <v>6.33925</v>
      </c>
      <c r="F10" s="1">
        <f t="shared" si="6"/>
        <v>5.144</v>
      </c>
      <c r="G10" s="1">
        <f t="shared" si="6"/>
        <v>5.29725</v>
      </c>
      <c r="H10" s="1">
        <f t="shared" si="6"/>
        <v>5.81075</v>
      </c>
      <c r="I10" s="1">
        <f t="shared" si="6"/>
        <v>5.2255</v>
      </c>
      <c r="J10" s="1">
        <f t="shared" si="6"/>
        <v>2.23975</v>
      </c>
      <c r="K10" s="1">
        <f t="shared" si="6"/>
        <v>1.6105</v>
      </c>
      <c r="L10" s="1">
        <f t="shared" si="6"/>
        <v>1.5</v>
      </c>
      <c r="M10" s="1">
        <f t="shared" si="6"/>
        <v>1.955</v>
      </c>
      <c r="N10" s="1">
        <f>PERCENTILE(N18:N43,0.75)</f>
        <v>62.87025000000001</v>
      </c>
    </row>
    <row r="11" spans="1:14" ht="12.75">
      <c r="A11" s="13" t="s">
        <v>19</v>
      </c>
      <c r="B11" s="1">
        <f aca="true" t="shared" si="7" ref="B11:M11">PERCENTILE(B18:B43,0.9)</f>
        <v>8.486</v>
      </c>
      <c r="C11" s="1">
        <f t="shared" si="7"/>
        <v>13.1095</v>
      </c>
      <c r="D11" s="1">
        <f t="shared" si="7"/>
        <v>18.133499999999998</v>
      </c>
      <c r="E11" s="1">
        <f t="shared" si="7"/>
        <v>14.027000000000001</v>
      </c>
      <c r="F11" s="1">
        <f t="shared" si="7"/>
        <v>8.039</v>
      </c>
      <c r="G11" s="1">
        <f t="shared" si="7"/>
        <v>7.968999999999999</v>
      </c>
      <c r="H11" s="1">
        <f t="shared" si="7"/>
        <v>12.847999999999999</v>
      </c>
      <c r="I11" s="1">
        <f t="shared" si="7"/>
        <v>7.8125</v>
      </c>
      <c r="J11" s="1">
        <f t="shared" si="7"/>
        <v>2.8765</v>
      </c>
      <c r="K11" s="1">
        <f t="shared" si="7"/>
        <v>2.0035</v>
      </c>
      <c r="L11" s="1">
        <f t="shared" si="7"/>
        <v>1.651</v>
      </c>
      <c r="M11" s="1">
        <f t="shared" si="7"/>
        <v>2.7485</v>
      </c>
      <c r="N11" s="1">
        <f>PERCENTILE(N18:N43,0.9)</f>
        <v>89.376</v>
      </c>
    </row>
    <row r="12" spans="1:14" ht="12.75">
      <c r="A12" s="13" t="s">
        <v>23</v>
      </c>
      <c r="B12" s="1">
        <f aca="true" t="shared" si="8" ref="B12:M12">STDEV(B18:B43)</f>
        <v>3.969291183574217</v>
      </c>
      <c r="C12" s="1">
        <f t="shared" si="8"/>
        <v>6.220024605565974</v>
      </c>
      <c r="D12" s="1">
        <f t="shared" si="8"/>
        <v>7.237187003568127</v>
      </c>
      <c r="E12" s="1">
        <f t="shared" si="8"/>
        <v>7.550860560329428</v>
      </c>
      <c r="F12" s="1">
        <f t="shared" si="8"/>
        <v>4.135983538875143</v>
      </c>
      <c r="G12" s="1">
        <f t="shared" si="8"/>
        <v>4.904239749598145</v>
      </c>
      <c r="H12" s="1">
        <f t="shared" si="8"/>
        <v>4.47849046494635</v>
      </c>
      <c r="I12" s="1">
        <f t="shared" si="8"/>
        <v>2.561912671303338</v>
      </c>
      <c r="J12" s="1">
        <f t="shared" si="8"/>
        <v>1.4038197868124513</v>
      </c>
      <c r="K12" s="1">
        <f t="shared" si="8"/>
        <v>0.6111300151233089</v>
      </c>
      <c r="L12" s="1">
        <f t="shared" si="8"/>
        <v>0.37514928310658585</v>
      </c>
      <c r="M12" s="1">
        <f t="shared" si="8"/>
        <v>1.0011377658213905</v>
      </c>
      <c r="N12" s="1">
        <f>STDEV(N18:N43)</f>
        <v>25.08044822090584</v>
      </c>
    </row>
    <row r="13" spans="1:14" ht="12.75">
      <c r="A13" s="13" t="s">
        <v>125</v>
      </c>
      <c r="B13" s="1">
        <f>ROUND(B12/B6,2)</f>
        <v>0.94</v>
      </c>
      <c r="C13" s="1">
        <f aca="true" t="shared" si="9" ref="C13:N13">ROUND(C12/C6,2)</f>
        <v>1.06</v>
      </c>
      <c r="D13" s="1">
        <f t="shared" si="9"/>
        <v>0.94</v>
      </c>
      <c r="E13" s="1">
        <f t="shared" si="9"/>
        <v>1.23</v>
      </c>
      <c r="F13" s="1">
        <f t="shared" si="9"/>
        <v>0.93</v>
      </c>
      <c r="G13" s="1">
        <f t="shared" si="9"/>
        <v>1.01</v>
      </c>
      <c r="H13" s="1">
        <f t="shared" si="9"/>
        <v>0.86</v>
      </c>
      <c r="I13" s="1">
        <f t="shared" si="9"/>
        <v>0.64</v>
      </c>
      <c r="J13" s="1">
        <f t="shared" si="9"/>
        <v>0.69</v>
      </c>
      <c r="K13" s="1">
        <f t="shared" si="9"/>
        <v>0.43</v>
      </c>
      <c r="L13" s="1">
        <f t="shared" si="9"/>
        <v>0.33</v>
      </c>
      <c r="M13" s="1">
        <f t="shared" si="9"/>
        <v>0.62</v>
      </c>
      <c r="N13" s="1">
        <f t="shared" si="9"/>
        <v>0.52</v>
      </c>
    </row>
    <row r="14" spans="1:14" ht="12.75">
      <c r="A14" s="13" t="s">
        <v>124</v>
      </c>
      <c r="B14" s="53">
        <f>26*P44/(25*24*B12^3)</f>
        <v>1.893256560315814</v>
      </c>
      <c r="C14" s="53">
        <f aca="true" t="shared" si="10" ref="C14:N14">26*Q44/(25*24*C12^3)</f>
        <v>2.338068309601335</v>
      </c>
      <c r="D14" s="53">
        <f t="shared" si="10"/>
        <v>1.4292556168680006</v>
      </c>
      <c r="E14" s="53">
        <f t="shared" si="10"/>
        <v>2.6320880397669884</v>
      </c>
      <c r="F14" s="53">
        <f t="shared" si="10"/>
        <v>2.8123673899618464</v>
      </c>
      <c r="G14" s="53">
        <f t="shared" si="10"/>
        <v>2.987423136852954</v>
      </c>
      <c r="H14" s="53">
        <f t="shared" si="10"/>
        <v>1.4334325797878331</v>
      </c>
      <c r="I14" s="53">
        <f t="shared" si="10"/>
        <v>1.1742930257730413</v>
      </c>
      <c r="J14" s="53">
        <f t="shared" si="10"/>
        <v>3.2947966182884287</v>
      </c>
      <c r="K14" s="53">
        <f t="shared" si="10"/>
        <v>1.7673734727255068</v>
      </c>
      <c r="L14" s="53">
        <f t="shared" si="10"/>
        <v>0.4656926113931975</v>
      </c>
      <c r="M14" s="53">
        <f t="shared" si="10"/>
        <v>1.8693061445927708</v>
      </c>
      <c r="N14" s="53">
        <f t="shared" si="10"/>
        <v>1.0986203386844238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-0.3733636952106167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1.758</v>
      </c>
      <c r="C18" s="1">
        <f>'DATOS MENSUALES'!E487</f>
        <v>1.829</v>
      </c>
      <c r="D18" s="1">
        <f>'DATOS MENSUALES'!E488</f>
        <v>1.99</v>
      </c>
      <c r="E18" s="1">
        <f>'DATOS MENSUALES'!E489</f>
        <v>2.677</v>
      </c>
      <c r="F18" s="1">
        <f>'DATOS MENSUALES'!E490</f>
        <v>1.902</v>
      </c>
      <c r="G18" s="1">
        <f>'DATOS MENSUALES'!E491</f>
        <v>3.524</v>
      </c>
      <c r="H18" s="1">
        <f>'DATOS MENSUALES'!E492</f>
        <v>2.989</v>
      </c>
      <c r="I18" s="1">
        <f>'DATOS MENSUALES'!E493</f>
        <v>3.311</v>
      </c>
      <c r="J18" s="1">
        <f>'DATOS MENSUALES'!E494</f>
        <v>1.281</v>
      </c>
      <c r="K18" s="1">
        <f>'DATOS MENSUALES'!E495</f>
        <v>1.024</v>
      </c>
      <c r="L18" s="1">
        <f>'DATOS MENSUALES'!E496</f>
        <v>0.833</v>
      </c>
      <c r="M18" s="1">
        <f>'DATOS MENSUALES'!E497</f>
        <v>1.003</v>
      </c>
      <c r="N18" s="1">
        <f aca="true" t="shared" si="11" ref="N18:N41">SUM(B18:M18)</f>
        <v>24.121</v>
      </c>
      <c r="O18" s="10"/>
      <c r="P18" s="60">
        <f aca="true" t="shared" si="12" ref="P18:P43">(B18-B$6)^3</f>
        <v>-14.896015245124994</v>
      </c>
      <c r="Q18" s="60">
        <f aca="true" t="shared" si="13" ref="Q18:AB33">(C18-C$6)^3</f>
        <v>-65.5276890179598</v>
      </c>
      <c r="R18" s="60">
        <f t="shared" si="13"/>
        <v>-183.80565691874074</v>
      </c>
      <c r="S18" s="60">
        <f t="shared" si="13"/>
        <v>-41.42864307619052</v>
      </c>
      <c r="T18" s="60">
        <f t="shared" si="13"/>
        <v>-16.857499288592177</v>
      </c>
      <c r="U18" s="60">
        <f t="shared" si="13"/>
        <v>-2.319929038578683</v>
      </c>
      <c r="V18" s="60">
        <f t="shared" si="13"/>
        <v>-11.11540787241836</v>
      </c>
      <c r="W18" s="60">
        <f t="shared" si="13"/>
        <v>-0.35512631489121627</v>
      </c>
      <c r="X18" s="60">
        <f t="shared" si="13"/>
        <v>-0.44607845663950807</v>
      </c>
      <c r="Y18" s="60">
        <f t="shared" si="13"/>
        <v>-0.06489025007919896</v>
      </c>
      <c r="Z18" s="60">
        <f t="shared" si="13"/>
        <v>-0.031623677574419626</v>
      </c>
      <c r="AA18" s="60">
        <f t="shared" si="13"/>
        <v>-0.2158754085783457</v>
      </c>
      <c r="AB18" s="60">
        <f t="shared" si="13"/>
        <v>-14792.382800986277</v>
      </c>
    </row>
    <row r="19" spans="1:28" ht="12.75">
      <c r="A19" s="12" t="s">
        <v>67</v>
      </c>
      <c r="B19" s="1">
        <f>'DATOS MENSUALES'!E498</f>
        <v>5.931</v>
      </c>
      <c r="C19" s="1">
        <f>'DATOS MENSUALES'!E499</f>
        <v>0.93</v>
      </c>
      <c r="D19" s="1">
        <f>'DATOS MENSUALES'!E500</f>
        <v>10.429</v>
      </c>
      <c r="E19" s="1">
        <f>'DATOS MENSUALES'!E501</f>
        <v>4.661</v>
      </c>
      <c r="F19" s="1">
        <f>'DATOS MENSUALES'!E502</f>
        <v>4.695</v>
      </c>
      <c r="G19" s="1">
        <f>'DATOS MENSUALES'!E503</f>
        <v>1.676</v>
      </c>
      <c r="H19" s="1">
        <f>'DATOS MENSUALES'!E504</f>
        <v>1.571</v>
      </c>
      <c r="I19" s="1">
        <f>'DATOS MENSUALES'!E505</f>
        <v>1.849</v>
      </c>
      <c r="J19" s="1">
        <f>'DATOS MENSUALES'!E506</f>
        <v>1.016</v>
      </c>
      <c r="K19" s="1">
        <f>'DATOS MENSUALES'!E507</f>
        <v>0.804</v>
      </c>
      <c r="L19" s="1">
        <f>'DATOS MENSUALES'!E508</f>
        <v>0.642</v>
      </c>
      <c r="M19" s="1">
        <f>'DATOS MENSUALES'!E509</f>
        <v>2.475</v>
      </c>
      <c r="N19" s="1">
        <f t="shared" si="11"/>
        <v>36.67900000000001</v>
      </c>
      <c r="O19" s="10"/>
      <c r="P19" s="60">
        <f t="shared" si="12"/>
        <v>5.022173828125004</v>
      </c>
      <c r="Q19" s="60">
        <f t="shared" si="13"/>
        <v>-119.86522809597608</v>
      </c>
      <c r="R19" s="60">
        <f t="shared" si="13"/>
        <v>20.871133882944093</v>
      </c>
      <c r="S19" s="60">
        <f t="shared" si="13"/>
        <v>-3.2168352105337368</v>
      </c>
      <c r="T19" s="60">
        <f t="shared" si="13"/>
        <v>0.0119968912954028</v>
      </c>
      <c r="U19" s="60">
        <f t="shared" si="13"/>
        <v>-31.90954003991594</v>
      </c>
      <c r="V19" s="60">
        <f t="shared" si="13"/>
        <v>-48.61636531292429</v>
      </c>
      <c r="W19" s="60">
        <f t="shared" si="13"/>
        <v>-10.220486492548027</v>
      </c>
      <c r="X19" s="60">
        <f t="shared" si="13"/>
        <v>-1.0897917551898033</v>
      </c>
      <c r="Y19" s="60">
        <f t="shared" si="13"/>
        <v>-0.2404633303158854</v>
      </c>
      <c r="Z19" s="60">
        <f t="shared" si="13"/>
        <v>-0.13050188101228935</v>
      </c>
      <c r="AA19" s="60">
        <f t="shared" si="13"/>
        <v>0.6633180926760924</v>
      </c>
      <c r="AB19" s="60">
        <f t="shared" si="13"/>
        <v>-1723.6006618110077</v>
      </c>
    </row>
    <row r="20" spans="1:28" ht="12.75">
      <c r="A20" s="12" t="s">
        <v>68</v>
      </c>
      <c r="B20" s="1">
        <f>'DATOS MENSUALES'!E510</f>
        <v>2.443</v>
      </c>
      <c r="C20" s="1">
        <f>'DATOS MENSUALES'!E511</f>
        <v>9.416</v>
      </c>
      <c r="D20" s="1">
        <f>'DATOS MENSUALES'!E512</f>
        <v>10.544</v>
      </c>
      <c r="E20" s="1">
        <f>'DATOS MENSUALES'!E513</f>
        <v>1.387</v>
      </c>
      <c r="F20" s="1">
        <f>'DATOS MENSUALES'!E514</f>
        <v>5.102</v>
      </c>
      <c r="G20" s="1">
        <f>'DATOS MENSUALES'!E515</f>
        <v>2.922</v>
      </c>
      <c r="H20" s="1">
        <f>'DATOS MENSUALES'!E516</f>
        <v>15.925</v>
      </c>
      <c r="I20" s="1">
        <f>'DATOS MENSUALES'!E517</f>
        <v>5.804</v>
      </c>
      <c r="J20" s="1">
        <f>'DATOS MENSUALES'!E518</f>
        <v>1.992</v>
      </c>
      <c r="K20" s="1">
        <f>'DATOS MENSUALES'!E519</f>
        <v>1.996</v>
      </c>
      <c r="L20" s="1">
        <f>'DATOS MENSUALES'!E520</f>
        <v>1.713</v>
      </c>
      <c r="M20" s="1">
        <f>'DATOS MENSUALES'!E521</f>
        <v>1.185</v>
      </c>
      <c r="N20" s="1">
        <f t="shared" si="11"/>
        <v>60.42900000000001</v>
      </c>
      <c r="O20" s="10"/>
      <c r="P20" s="60">
        <f t="shared" si="12"/>
        <v>-5.597086643874996</v>
      </c>
      <c r="Q20" s="60">
        <f t="shared" si="13"/>
        <v>44.94422135423993</v>
      </c>
      <c r="R20" s="60">
        <f t="shared" si="13"/>
        <v>23.597160267374573</v>
      </c>
      <c r="S20" s="60">
        <f t="shared" si="13"/>
        <v>-107.18489235392721</v>
      </c>
      <c r="T20" s="60">
        <f t="shared" si="13"/>
        <v>0.2571661220587163</v>
      </c>
      <c r="U20" s="60">
        <f t="shared" si="13"/>
        <v>-7.142310907368618</v>
      </c>
      <c r="V20" s="60">
        <f t="shared" si="13"/>
        <v>1226.509937835357</v>
      </c>
      <c r="W20" s="60">
        <f t="shared" si="13"/>
        <v>5.685941186357303</v>
      </c>
      <c r="X20" s="60">
        <f t="shared" si="13"/>
        <v>-0.00014952617205279693</v>
      </c>
      <c r="Y20" s="60">
        <f t="shared" si="13"/>
        <v>0.1853429943231678</v>
      </c>
      <c r="Z20" s="60">
        <f t="shared" si="13"/>
        <v>0.17918601378652732</v>
      </c>
      <c r="AA20" s="60">
        <f t="shared" si="13"/>
        <v>-0.07297416730911471</v>
      </c>
      <c r="AB20" s="60">
        <f t="shared" si="13"/>
        <v>1626.4595643816697</v>
      </c>
    </row>
    <row r="21" spans="1:28" ht="12.75">
      <c r="A21" s="12" t="s">
        <v>69</v>
      </c>
      <c r="B21" s="1">
        <f>'DATOS MENSUALES'!E522</f>
        <v>1.051</v>
      </c>
      <c r="C21" s="1">
        <f>'DATOS MENSUALES'!E523</f>
        <v>3.932</v>
      </c>
      <c r="D21" s="1">
        <f>'DATOS MENSUALES'!E524</f>
        <v>8.675</v>
      </c>
      <c r="E21" s="1">
        <f>'DATOS MENSUALES'!E525</f>
        <v>3.246</v>
      </c>
      <c r="F21" s="1">
        <f>'DATOS MENSUALES'!E526</f>
        <v>5.045</v>
      </c>
      <c r="G21" s="1">
        <f>'DATOS MENSUALES'!E527</f>
        <v>5.435</v>
      </c>
      <c r="H21" s="1">
        <f>'DATOS MENSUALES'!E528</f>
        <v>2.701</v>
      </c>
      <c r="I21" s="1">
        <f>'DATOS MENSUALES'!E529</f>
        <v>5.246</v>
      </c>
      <c r="J21" s="1">
        <f>'DATOS MENSUALES'!E530</f>
        <v>3.972</v>
      </c>
      <c r="K21" s="1">
        <f>'DATOS MENSUALES'!E531</f>
        <v>1.423</v>
      </c>
      <c r="L21" s="1">
        <f>'DATOS MENSUALES'!E532</f>
        <v>1.216</v>
      </c>
      <c r="M21" s="1">
        <f>'DATOS MENSUALES'!E533</f>
        <v>1.078</v>
      </c>
      <c r="N21" s="1">
        <f t="shared" si="11"/>
        <v>43.02</v>
      </c>
      <c r="O21" s="10"/>
      <c r="P21" s="60">
        <f t="shared" si="12"/>
        <v>-31.77970567187499</v>
      </c>
      <c r="Q21" s="60">
        <f t="shared" si="13"/>
        <v>-7.173166265032264</v>
      </c>
      <c r="R21" s="60">
        <f t="shared" si="13"/>
        <v>0.9978092939884542</v>
      </c>
      <c r="S21" s="60">
        <f t="shared" si="13"/>
        <v>-24.167456146177212</v>
      </c>
      <c r="T21" s="60">
        <f t="shared" si="13"/>
        <v>0.19402718596995852</v>
      </c>
      <c r="U21" s="60">
        <f t="shared" si="13"/>
        <v>0.20246085794054425</v>
      </c>
      <c r="V21" s="60">
        <f t="shared" si="13"/>
        <v>-15.997879378737883</v>
      </c>
      <c r="W21" s="60">
        <f t="shared" si="13"/>
        <v>1.8465893105821567</v>
      </c>
      <c r="X21" s="60">
        <f t="shared" si="13"/>
        <v>7.154728095129725</v>
      </c>
      <c r="Y21" s="60">
        <f t="shared" si="13"/>
        <v>-2.3055530268550367E-08</v>
      </c>
      <c r="Z21" s="60">
        <f t="shared" si="13"/>
        <v>0.00029766592262175885</v>
      </c>
      <c r="AA21" s="60">
        <f t="shared" si="13"/>
        <v>-0.1446077373135526</v>
      </c>
      <c r="AB21" s="60">
        <f t="shared" si="13"/>
        <v>-180.2479647674611</v>
      </c>
    </row>
    <row r="22" spans="1:28" ht="12.75">
      <c r="A22" s="12" t="s">
        <v>70</v>
      </c>
      <c r="B22" s="1">
        <f>'DATOS MENSUALES'!E534</f>
        <v>8.284</v>
      </c>
      <c r="C22" s="1">
        <f>'DATOS MENSUALES'!E535</f>
        <v>28.971</v>
      </c>
      <c r="D22" s="1">
        <f>'DATOS MENSUALES'!E536</f>
        <v>3.426</v>
      </c>
      <c r="E22" s="1">
        <f>'DATOS MENSUALES'!E537</f>
        <v>3.29</v>
      </c>
      <c r="F22" s="1">
        <f>'DATOS MENSUALES'!E538</f>
        <v>21.09</v>
      </c>
      <c r="G22" s="1">
        <f>'DATOS MENSUALES'!E539</f>
        <v>4.093</v>
      </c>
      <c r="H22" s="1">
        <f>'DATOS MENSUALES'!E540</f>
        <v>13.131</v>
      </c>
      <c r="I22" s="1">
        <f>'DATOS MENSUALES'!E541</f>
        <v>5.164</v>
      </c>
      <c r="J22" s="1">
        <f>'DATOS MENSUALES'!E542</f>
        <v>2.492</v>
      </c>
      <c r="K22" s="1">
        <f>'DATOS MENSUALES'!E543</f>
        <v>1.963</v>
      </c>
      <c r="L22" s="1">
        <f>'DATOS MENSUALES'!E544</f>
        <v>1.509</v>
      </c>
      <c r="M22" s="1">
        <f>'DATOS MENSUALES'!E545</f>
        <v>1.203</v>
      </c>
      <c r="N22" s="1">
        <f t="shared" si="11"/>
        <v>94.61600000000001</v>
      </c>
      <c r="O22" s="10"/>
      <c r="P22" s="60">
        <f t="shared" si="12"/>
        <v>67.19576401137505</v>
      </c>
      <c r="Q22" s="60">
        <f t="shared" si="13"/>
        <v>12343.084104152042</v>
      </c>
      <c r="R22" s="60">
        <f t="shared" si="13"/>
        <v>-76.75103698185913</v>
      </c>
      <c r="S22" s="60">
        <f t="shared" si="13"/>
        <v>-23.08077593637248</v>
      </c>
      <c r="T22" s="60">
        <f t="shared" si="13"/>
        <v>4594.1012441400235</v>
      </c>
      <c r="U22" s="60">
        <f t="shared" si="13"/>
        <v>-0.43004009818075667</v>
      </c>
      <c r="V22" s="60">
        <f t="shared" si="13"/>
        <v>494.9642084931704</v>
      </c>
      <c r="W22" s="60">
        <f t="shared" si="13"/>
        <v>1.500518617836592</v>
      </c>
      <c r="X22" s="60">
        <f t="shared" si="13"/>
        <v>0.08926852116522548</v>
      </c>
      <c r="Y22" s="60">
        <f t="shared" si="13"/>
        <v>0.15498728451843416</v>
      </c>
      <c r="Z22" s="60">
        <f t="shared" si="13"/>
        <v>0.046566334425580364</v>
      </c>
      <c r="AA22" s="60">
        <f t="shared" si="13"/>
        <v>-0.06394463135941056</v>
      </c>
      <c r="AB22" s="60">
        <f t="shared" si="13"/>
        <v>97001.16145599521</v>
      </c>
    </row>
    <row r="23" spans="1:28" ht="12.75">
      <c r="A23" s="12" t="s">
        <v>71</v>
      </c>
      <c r="B23" s="1">
        <f>'DATOS MENSUALES'!E546</f>
        <v>0.948</v>
      </c>
      <c r="C23" s="1">
        <f>'DATOS MENSUALES'!E547</f>
        <v>3.423</v>
      </c>
      <c r="D23" s="1">
        <f>'DATOS MENSUALES'!E548</f>
        <v>10.296</v>
      </c>
      <c r="E23" s="1">
        <f>'DATOS MENSUALES'!E549</f>
        <v>4.307</v>
      </c>
      <c r="F23" s="1">
        <f>'DATOS MENSUALES'!E550</f>
        <v>6.706</v>
      </c>
      <c r="G23" s="1">
        <f>'DATOS MENSUALES'!E551</f>
        <v>3.131</v>
      </c>
      <c r="H23" s="1">
        <f>'DATOS MENSUALES'!E552</f>
        <v>2.37</v>
      </c>
      <c r="I23" s="1">
        <f>'DATOS MENSUALES'!E553</f>
        <v>2.419</v>
      </c>
      <c r="J23" s="1">
        <f>'DATOS MENSUALES'!E554</f>
        <v>1.588</v>
      </c>
      <c r="K23" s="1">
        <f>'DATOS MENSUALES'!E555</f>
        <v>1.065</v>
      </c>
      <c r="L23" s="1">
        <f>'DATOS MENSUALES'!E556</f>
        <v>0.867</v>
      </c>
      <c r="M23" s="1">
        <f>'DATOS MENSUALES'!E557</f>
        <v>4.833</v>
      </c>
      <c r="N23" s="1">
        <f t="shared" si="11"/>
        <v>41.952999999999996</v>
      </c>
      <c r="O23" s="10"/>
      <c r="P23" s="60">
        <f t="shared" si="12"/>
        <v>-34.98182480262499</v>
      </c>
      <c r="Q23" s="60">
        <f t="shared" si="13"/>
        <v>-14.48354887139469</v>
      </c>
      <c r="R23" s="60">
        <f t="shared" si="13"/>
        <v>17.990272892830166</v>
      </c>
      <c r="S23" s="60">
        <f t="shared" si="13"/>
        <v>-6.130419260731953</v>
      </c>
      <c r="T23" s="60">
        <f t="shared" si="13"/>
        <v>11.238266132070551</v>
      </c>
      <c r="U23" s="60">
        <f t="shared" si="13"/>
        <v>-5.060168182911522</v>
      </c>
      <c r="V23" s="60">
        <f t="shared" si="13"/>
        <v>-23.166936585523388</v>
      </c>
      <c r="W23" s="60">
        <f t="shared" si="13"/>
        <v>-4.097181652074651</v>
      </c>
      <c r="X23" s="60">
        <f t="shared" si="13"/>
        <v>-0.09549219703595789</v>
      </c>
      <c r="Y23" s="60">
        <f t="shared" si="13"/>
        <v>-0.04698575847564869</v>
      </c>
      <c r="Z23" s="60">
        <f t="shared" si="13"/>
        <v>-0.02248086814246696</v>
      </c>
      <c r="AA23" s="60">
        <f t="shared" si="13"/>
        <v>33.70187851747195</v>
      </c>
      <c r="AB23" s="60">
        <f t="shared" si="13"/>
        <v>-302.8968485241881</v>
      </c>
    </row>
    <row r="24" spans="1:28" ht="12.75">
      <c r="A24" s="12" t="s">
        <v>72</v>
      </c>
      <c r="B24" s="1">
        <f>'DATOS MENSUALES'!E558</f>
        <v>0.942</v>
      </c>
      <c r="C24" s="1">
        <f>'DATOS MENSUALES'!E559</f>
        <v>2.431</v>
      </c>
      <c r="D24" s="1">
        <f>'DATOS MENSUALES'!E560</f>
        <v>1.385</v>
      </c>
      <c r="E24" s="1">
        <f>'DATOS MENSUALES'!E561</f>
        <v>4.275</v>
      </c>
      <c r="F24" s="1">
        <f>'DATOS MENSUALES'!E562</f>
        <v>6.933</v>
      </c>
      <c r="G24" s="1">
        <f>'DATOS MENSUALES'!E563</f>
        <v>4.116</v>
      </c>
      <c r="H24" s="1">
        <f>'DATOS MENSUALES'!E564</f>
        <v>6.09</v>
      </c>
      <c r="I24" s="1">
        <f>'DATOS MENSUALES'!E565</f>
        <v>1.452</v>
      </c>
      <c r="J24" s="1">
        <f>'DATOS MENSUALES'!E566</f>
        <v>1.325</v>
      </c>
      <c r="K24" s="1">
        <f>'DATOS MENSUALES'!E567</f>
        <v>1.352</v>
      </c>
      <c r="L24" s="1">
        <f>'DATOS MENSUALES'!E568</f>
        <v>0.895</v>
      </c>
      <c r="M24" s="1">
        <f>'DATOS MENSUALES'!E569</f>
        <v>3.022</v>
      </c>
      <c r="N24" s="1">
        <f t="shared" si="11"/>
        <v>34.218</v>
      </c>
      <c r="O24" s="10"/>
      <c r="P24" s="60">
        <f t="shared" si="12"/>
        <v>-35.174709297124984</v>
      </c>
      <c r="Q24" s="60">
        <f t="shared" si="13"/>
        <v>-40.33867646869647</v>
      </c>
      <c r="R24" s="60">
        <f t="shared" si="13"/>
        <v>-248.94493575818606</v>
      </c>
      <c r="S24" s="60">
        <f t="shared" si="13"/>
        <v>-6.457636352282249</v>
      </c>
      <c r="T24" s="60">
        <f t="shared" si="13"/>
        <v>15.012977124715512</v>
      </c>
      <c r="U24" s="60">
        <f t="shared" si="13"/>
        <v>-0.391914119975136</v>
      </c>
      <c r="V24" s="60">
        <f t="shared" si="13"/>
        <v>0.6568450357192186</v>
      </c>
      <c r="W24" s="60">
        <f t="shared" si="13"/>
        <v>-16.918259747891227</v>
      </c>
      <c r="X24" s="60">
        <f t="shared" si="13"/>
        <v>-0.37336764355075064</v>
      </c>
      <c r="Y24" s="60">
        <f t="shared" si="13"/>
        <v>-0.00040270186618115696</v>
      </c>
      <c r="Z24" s="60">
        <f t="shared" si="13"/>
        <v>-0.016431769515248027</v>
      </c>
      <c r="AA24" s="60">
        <f t="shared" si="13"/>
        <v>2.8579401175621855</v>
      </c>
      <c r="AB24" s="60">
        <f t="shared" si="13"/>
        <v>-3017.7020977998563</v>
      </c>
    </row>
    <row r="25" spans="1:28" ht="12.75">
      <c r="A25" s="12" t="s">
        <v>73</v>
      </c>
      <c r="B25" s="1">
        <f>'DATOS MENSUALES'!E570</f>
        <v>18.015</v>
      </c>
      <c r="C25" s="1">
        <f>'DATOS MENSUALES'!E571</f>
        <v>4.78</v>
      </c>
      <c r="D25" s="1">
        <f>'DATOS MENSUALES'!E572</f>
        <v>10.525</v>
      </c>
      <c r="E25" s="1">
        <f>'DATOS MENSUALES'!E573</f>
        <v>16.924</v>
      </c>
      <c r="F25" s="1">
        <f>'DATOS MENSUALES'!E574</f>
        <v>4.071</v>
      </c>
      <c r="G25" s="1">
        <f>'DATOS MENSUALES'!E575</f>
        <v>2.638</v>
      </c>
      <c r="H25" s="1">
        <f>'DATOS MENSUALES'!E576</f>
        <v>7.748</v>
      </c>
      <c r="I25" s="1">
        <f>'DATOS MENSUALES'!E577</f>
        <v>9.596</v>
      </c>
      <c r="J25" s="1">
        <f>'DATOS MENSUALES'!E578</f>
        <v>7.974</v>
      </c>
      <c r="K25" s="1">
        <f>'DATOS MENSUALES'!E579</f>
        <v>3.439</v>
      </c>
      <c r="L25" s="1">
        <f>'DATOS MENSUALES'!E580</f>
        <v>1.947</v>
      </c>
      <c r="M25" s="1">
        <f>'DATOS MENSUALES'!E581</f>
        <v>1.536</v>
      </c>
      <c r="N25" s="1">
        <f t="shared" si="11"/>
        <v>89.19300000000001</v>
      </c>
      <c r="O25" s="10"/>
      <c r="P25" s="60">
        <f t="shared" si="12"/>
        <v>2626.072887107126</v>
      </c>
      <c r="Q25" s="60">
        <f t="shared" si="13"/>
        <v>-1.2617318478251593</v>
      </c>
      <c r="R25" s="60">
        <f t="shared" si="13"/>
        <v>23.131322546281375</v>
      </c>
      <c r="S25" s="60">
        <f t="shared" si="13"/>
        <v>1255.1013841945835</v>
      </c>
      <c r="T25" s="60">
        <f t="shared" si="13"/>
        <v>-0.06166588778152058</v>
      </c>
      <c r="U25" s="60">
        <f t="shared" si="13"/>
        <v>-10.791043495185187</v>
      </c>
      <c r="V25" s="60">
        <f t="shared" si="13"/>
        <v>16.14189543672218</v>
      </c>
      <c r="W25" s="60">
        <f t="shared" si="13"/>
        <v>173.44668023099632</v>
      </c>
      <c r="X25" s="60">
        <f t="shared" si="13"/>
        <v>208.4142679540173</v>
      </c>
      <c r="Y25" s="60">
        <f t="shared" si="13"/>
        <v>8.158886571784706</v>
      </c>
      <c r="Z25" s="60">
        <f t="shared" si="13"/>
        <v>0.507728855171143</v>
      </c>
      <c r="AA25" s="60">
        <f t="shared" si="13"/>
        <v>-0.0002992117898839333</v>
      </c>
      <c r="AB25" s="60">
        <f t="shared" si="13"/>
        <v>66549.24042226779</v>
      </c>
    </row>
    <row r="26" spans="1:28" ht="12.75">
      <c r="A26" s="12" t="s">
        <v>74</v>
      </c>
      <c r="B26" s="1">
        <f>'DATOS MENSUALES'!E582</f>
        <v>3.375</v>
      </c>
      <c r="C26" s="1">
        <f>'DATOS MENSUALES'!E583</f>
        <v>1.773</v>
      </c>
      <c r="D26" s="1">
        <f>'DATOS MENSUALES'!E584</f>
        <v>1.119</v>
      </c>
      <c r="E26" s="1">
        <f>'DATOS MENSUALES'!E585</f>
        <v>1.111</v>
      </c>
      <c r="F26" s="1">
        <f>'DATOS MENSUALES'!E586</f>
        <v>1.929</v>
      </c>
      <c r="G26" s="1">
        <f>'DATOS MENSUALES'!E587</f>
        <v>2.6</v>
      </c>
      <c r="H26" s="1">
        <f>'DATOS MENSUALES'!E588</f>
        <v>4.267</v>
      </c>
      <c r="I26" s="1">
        <f>'DATOS MENSUALES'!E589</f>
        <v>3.4</v>
      </c>
      <c r="J26" s="1">
        <f>'DATOS MENSUALES'!E590</f>
        <v>1.134</v>
      </c>
      <c r="K26" s="1">
        <f>'DATOS MENSUALES'!E591</f>
        <v>0.914</v>
      </c>
      <c r="L26" s="1">
        <f>'DATOS MENSUALES'!E592</f>
        <v>0.758</v>
      </c>
      <c r="M26" s="1">
        <f>'DATOS MENSUALES'!E593</f>
        <v>0.795</v>
      </c>
      <c r="N26" s="1">
        <f t="shared" si="11"/>
        <v>23.175</v>
      </c>
      <c r="O26" s="10"/>
      <c r="P26" s="60">
        <f t="shared" si="12"/>
        <v>-0.6001437128749993</v>
      </c>
      <c r="Q26" s="60">
        <f t="shared" si="13"/>
        <v>-68.29640060741542</v>
      </c>
      <c r="R26" s="60">
        <f t="shared" si="13"/>
        <v>-281.87856599464465</v>
      </c>
      <c r="S26" s="60">
        <f t="shared" si="13"/>
        <v>-126.9747316005485</v>
      </c>
      <c r="T26" s="60">
        <f t="shared" si="13"/>
        <v>-16.33055351395904</v>
      </c>
      <c r="U26" s="60">
        <f t="shared" si="13"/>
        <v>-11.357361758324238</v>
      </c>
      <c r="V26" s="60">
        <f t="shared" si="13"/>
        <v>-0.8675157777408393</v>
      </c>
      <c r="W26" s="60">
        <f t="shared" si="13"/>
        <v>-0.23735354649476637</v>
      </c>
      <c r="X26" s="60">
        <f t="shared" si="13"/>
        <v>-0.7562495674028216</v>
      </c>
      <c r="Y26" s="60">
        <f t="shared" si="13"/>
        <v>-0.1340967748129268</v>
      </c>
      <c r="Z26" s="60">
        <f t="shared" si="13"/>
        <v>-0.059882374172052714</v>
      </c>
      <c r="AA26" s="60">
        <f t="shared" si="13"/>
        <v>-0.5272881528860378</v>
      </c>
      <c r="AB26" s="60">
        <f t="shared" si="13"/>
        <v>-16569.298288899383</v>
      </c>
    </row>
    <row r="27" spans="1:28" ht="12.75">
      <c r="A27" s="12" t="s">
        <v>75</v>
      </c>
      <c r="B27" s="1">
        <f>'DATOS MENSUALES'!E594</f>
        <v>0.817</v>
      </c>
      <c r="C27" s="1">
        <f>'DATOS MENSUALES'!E595</f>
        <v>13.038</v>
      </c>
      <c r="D27" s="1">
        <f>'DATOS MENSUALES'!E596</f>
        <v>25.532</v>
      </c>
      <c r="E27" s="1">
        <f>'DATOS MENSUALES'!E597</f>
        <v>6.521</v>
      </c>
      <c r="F27" s="1">
        <f>'DATOS MENSUALES'!E598</f>
        <v>3.313</v>
      </c>
      <c r="G27" s="1">
        <f>'DATOS MENSUALES'!E599</f>
        <v>2.087</v>
      </c>
      <c r="H27" s="1">
        <f>'DATOS MENSUALES'!E600</f>
        <v>4.566</v>
      </c>
      <c r="I27" s="1">
        <f>'DATOS MENSUALES'!E601</f>
        <v>2.632</v>
      </c>
      <c r="J27" s="1">
        <f>'DATOS MENSUALES'!E602</f>
        <v>1.801</v>
      </c>
      <c r="K27" s="1">
        <f>'DATOS MENSUALES'!E603</f>
        <v>1.374</v>
      </c>
      <c r="L27" s="1">
        <f>'DATOS MENSUALES'!E604</f>
        <v>1.092</v>
      </c>
      <c r="M27" s="1">
        <f>'DATOS MENSUALES'!E605</f>
        <v>0.911</v>
      </c>
      <c r="N27" s="1">
        <f t="shared" si="11"/>
        <v>63.68400000000001</v>
      </c>
      <c r="O27" s="10"/>
      <c r="P27" s="60">
        <f t="shared" si="12"/>
        <v>-39.35604295337498</v>
      </c>
      <c r="Q27" s="60">
        <f t="shared" si="13"/>
        <v>369.74783531226655</v>
      </c>
      <c r="R27" s="60">
        <f t="shared" si="13"/>
        <v>5693.406283877986</v>
      </c>
      <c r="S27" s="60">
        <f t="shared" si="13"/>
        <v>0.05653807582720785</v>
      </c>
      <c r="T27" s="60">
        <f t="shared" si="13"/>
        <v>-1.5331153841602194</v>
      </c>
      <c r="U27" s="60">
        <f t="shared" si="13"/>
        <v>-21.043039432893757</v>
      </c>
      <c r="V27" s="60">
        <f t="shared" si="13"/>
        <v>-0.2806649972216094</v>
      </c>
      <c r="W27" s="60">
        <f t="shared" si="13"/>
        <v>-2.6691555948734664</v>
      </c>
      <c r="X27" s="60">
        <f t="shared" si="13"/>
        <v>-0.014540527408739151</v>
      </c>
      <c r="Y27" s="60">
        <f t="shared" si="13"/>
        <v>-0.00013936368866636345</v>
      </c>
      <c r="Z27" s="60">
        <f t="shared" si="13"/>
        <v>-0.00018745142649066659</v>
      </c>
      <c r="AA27" s="60">
        <f t="shared" si="13"/>
        <v>-0.3312081550221325</v>
      </c>
      <c r="AB27" s="60">
        <f t="shared" si="13"/>
        <v>3385.2651974783835</v>
      </c>
    </row>
    <row r="28" spans="1:28" ht="12.75">
      <c r="A28" s="12" t="s">
        <v>76</v>
      </c>
      <c r="B28" s="1">
        <f>'DATOS MENSUALES'!E606</f>
        <v>6.437</v>
      </c>
      <c r="C28" s="1">
        <f>'DATOS MENSUALES'!E607</f>
        <v>4.767</v>
      </c>
      <c r="D28" s="1">
        <f>'DATOS MENSUALES'!E608</f>
        <v>1.478</v>
      </c>
      <c r="E28" s="1">
        <f>'DATOS MENSUALES'!E609</f>
        <v>2.131</v>
      </c>
      <c r="F28" s="1">
        <f>'DATOS MENSUALES'!E610</f>
        <v>2.442</v>
      </c>
      <c r="G28" s="1">
        <f>'DATOS MENSUALES'!E611</f>
        <v>15.319</v>
      </c>
      <c r="H28" s="1">
        <f>'DATOS MENSUALES'!E612</f>
        <v>4.973</v>
      </c>
      <c r="I28" s="1">
        <f>'DATOS MENSUALES'!E613</f>
        <v>3.169</v>
      </c>
      <c r="J28" s="1">
        <f>'DATOS MENSUALES'!E614</f>
        <v>1.677</v>
      </c>
      <c r="K28" s="1">
        <f>'DATOS MENSUALES'!E615</f>
        <v>1.252</v>
      </c>
      <c r="L28" s="1">
        <f>'DATOS MENSUALES'!E616</f>
        <v>0.944</v>
      </c>
      <c r="M28" s="1">
        <f>'DATOS MENSUALES'!E617</f>
        <v>1.986</v>
      </c>
      <c r="N28" s="1">
        <f t="shared" si="11"/>
        <v>46.575</v>
      </c>
      <c r="O28" s="10"/>
      <c r="P28" s="60">
        <f t="shared" si="12"/>
        <v>10.91888518162501</v>
      </c>
      <c r="Q28" s="60">
        <f t="shared" si="13"/>
        <v>-1.3078201103059282</v>
      </c>
      <c r="R28" s="60">
        <f t="shared" si="13"/>
        <v>-238.06640807500116</v>
      </c>
      <c r="S28" s="60">
        <f t="shared" si="13"/>
        <v>-64.29769114276746</v>
      </c>
      <c r="T28" s="60">
        <f t="shared" si="13"/>
        <v>-8.292415223621761</v>
      </c>
      <c r="U28" s="60">
        <f t="shared" si="13"/>
        <v>1148.1229731810001</v>
      </c>
      <c r="V28" s="60">
        <f t="shared" si="13"/>
        <v>-0.015203369601786582</v>
      </c>
      <c r="W28" s="60">
        <f t="shared" si="13"/>
        <v>-0.6144585218971337</v>
      </c>
      <c r="X28" s="60">
        <f t="shared" si="13"/>
        <v>-0.0498672902253071</v>
      </c>
      <c r="Y28" s="60">
        <f t="shared" si="13"/>
        <v>-0.005254062812926731</v>
      </c>
      <c r="Z28" s="60">
        <f t="shared" si="13"/>
        <v>-0.00864425199453799</v>
      </c>
      <c r="AA28" s="60">
        <f t="shared" si="13"/>
        <v>0.05623267926041189</v>
      </c>
      <c r="AB28" s="60">
        <f t="shared" si="13"/>
        <v>-9.179317103238352</v>
      </c>
    </row>
    <row r="29" spans="1:28" ht="12.75">
      <c r="A29" s="12" t="s">
        <v>77</v>
      </c>
      <c r="B29" s="1">
        <f>'DATOS MENSUALES'!E618</f>
        <v>1.398</v>
      </c>
      <c r="C29" s="1">
        <f>'DATOS MENSUALES'!E619</f>
        <v>4.457</v>
      </c>
      <c r="D29" s="1">
        <f>'DATOS MENSUALES'!E620</f>
        <v>1.034</v>
      </c>
      <c r="E29" s="1">
        <f>'DATOS MENSUALES'!E621</f>
        <v>1.204</v>
      </c>
      <c r="F29" s="1">
        <f>'DATOS MENSUALES'!E622</f>
        <v>0.882</v>
      </c>
      <c r="G29" s="1">
        <f>'DATOS MENSUALES'!E623</f>
        <v>6.345</v>
      </c>
      <c r="H29" s="1">
        <f>'DATOS MENSUALES'!E624</f>
        <v>3.871</v>
      </c>
      <c r="I29" s="1">
        <f>'DATOS MENSUALES'!E625</f>
        <v>1.983</v>
      </c>
      <c r="J29" s="1">
        <f>'DATOS MENSUALES'!E626</f>
        <v>3.261</v>
      </c>
      <c r="K29" s="1">
        <f>'DATOS MENSUALES'!E627</f>
        <v>1.138</v>
      </c>
      <c r="L29" s="1">
        <f>'DATOS MENSUALES'!E628</f>
        <v>1.338</v>
      </c>
      <c r="M29" s="1">
        <f>'DATOS MENSUALES'!E629</f>
        <v>0.858</v>
      </c>
      <c r="N29" s="1">
        <f t="shared" si="11"/>
        <v>27.769000000000002</v>
      </c>
      <c r="O29" s="10"/>
      <c r="P29" s="60">
        <f t="shared" si="12"/>
        <v>-22.437698715125</v>
      </c>
      <c r="Q29" s="60">
        <f t="shared" si="13"/>
        <v>-2.7650860898473515</v>
      </c>
      <c r="R29" s="60">
        <f t="shared" si="13"/>
        <v>-292.98393044601295</v>
      </c>
      <c r="S29" s="60">
        <f t="shared" si="13"/>
        <v>-120.05607391257661</v>
      </c>
      <c r="T29" s="60">
        <f t="shared" si="13"/>
        <v>-46.03964501131407</v>
      </c>
      <c r="U29" s="60">
        <f t="shared" si="13"/>
        <v>3.356083528902085</v>
      </c>
      <c r="V29" s="60">
        <f t="shared" si="13"/>
        <v>-2.4589032743148054</v>
      </c>
      <c r="W29" s="60">
        <f t="shared" si="13"/>
        <v>-8.441736014110157</v>
      </c>
      <c r="X29" s="60">
        <f t="shared" si="13"/>
        <v>1.797704489277653</v>
      </c>
      <c r="Y29" s="60">
        <f t="shared" si="13"/>
        <v>-0.023849610599909025</v>
      </c>
      <c r="Z29" s="60">
        <f t="shared" si="13"/>
        <v>0.006726569259899891</v>
      </c>
      <c r="AA29" s="60">
        <f t="shared" si="13"/>
        <v>-0.4133015307159196</v>
      </c>
      <c r="AB29" s="60">
        <f t="shared" si="13"/>
        <v>-9129.07699654954</v>
      </c>
    </row>
    <row r="30" spans="1:28" ht="12.75">
      <c r="A30" s="12" t="s">
        <v>78</v>
      </c>
      <c r="B30" s="1">
        <f>'DATOS MENSUALES'!E630</f>
        <v>1.892</v>
      </c>
      <c r="C30" s="1">
        <f>'DATOS MENSUALES'!E631</f>
        <v>1.1</v>
      </c>
      <c r="D30" s="1">
        <f>'DATOS MENSUALES'!E632</f>
        <v>5.356</v>
      </c>
      <c r="E30" s="1">
        <f>'DATOS MENSUALES'!E633</f>
        <v>1.183</v>
      </c>
      <c r="F30" s="1">
        <f>'DATOS MENSUALES'!E634</f>
        <v>2.356</v>
      </c>
      <c r="G30" s="1">
        <f>'DATOS MENSUALES'!E635</f>
        <v>1.34</v>
      </c>
      <c r="H30" s="1">
        <f>'DATOS MENSUALES'!E636</f>
        <v>2.504</v>
      </c>
      <c r="I30" s="1">
        <f>'DATOS MENSUALES'!E637</f>
        <v>10.095</v>
      </c>
      <c r="J30" s="1">
        <f>'DATOS MENSUALES'!E638</f>
        <v>2.098</v>
      </c>
      <c r="K30" s="1">
        <f>'DATOS MENSUALES'!E639</f>
        <v>1.292</v>
      </c>
      <c r="L30" s="1">
        <f>'DATOS MENSUALES'!E640</f>
        <v>1.174</v>
      </c>
      <c r="M30" s="1">
        <f>'DATOS MENSUALES'!E641</f>
        <v>1.862</v>
      </c>
      <c r="N30" s="1">
        <f t="shared" si="11"/>
        <v>32.252</v>
      </c>
      <c r="O30" s="10"/>
      <c r="P30" s="60">
        <f t="shared" si="12"/>
        <v>-12.592419134624997</v>
      </c>
      <c r="Q30" s="60">
        <f t="shared" si="13"/>
        <v>-107.88939583007372</v>
      </c>
      <c r="R30" s="60">
        <f t="shared" si="13"/>
        <v>-12.482821181400595</v>
      </c>
      <c r="S30" s="60">
        <f t="shared" si="13"/>
        <v>-121.59580212671416</v>
      </c>
      <c r="T30" s="60">
        <f t="shared" si="13"/>
        <v>-9.394958445148392</v>
      </c>
      <c r="U30" s="60">
        <f t="shared" si="13"/>
        <v>-43.16257324888635</v>
      </c>
      <c r="V30" s="60">
        <f t="shared" si="13"/>
        <v>-20.05117394730741</v>
      </c>
      <c r="W30" s="60">
        <f t="shared" si="13"/>
        <v>224.29536843388988</v>
      </c>
      <c r="X30" s="60">
        <f t="shared" si="13"/>
        <v>0.0001482297096040067</v>
      </c>
      <c r="Y30" s="60">
        <f t="shared" si="13"/>
        <v>-0.0023978261265361913</v>
      </c>
      <c r="Z30" s="60">
        <f t="shared" si="13"/>
        <v>1.5196289485662463E-05</v>
      </c>
      <c r="AA30" s="60">
        <f t="shared" si="13"/>
        <v>0.01739720969236459</v>
      </c>
      <c r="AB30" s="60">
        <f t="shared" si="13"/>
        <v>-4424.519694444592</v>
      </c>
    </row>
    <row r="31" spans="1:28" ht="12.75">
      <c r="A31" s="12" t="s">
        <v>79</v>
      </c>
      <c r="B31" s="1">
        <f>'DATOS MENSUALES'!E642</f>
        <v>8.688</v>
      </c>
      <c r="C31" s="1">
        <f>'DATOS MENSUALES'!E643</f>
        <v>3.84</v>
      </c>
      <c r="D31" s="1">
        <f>'DATOS MENSUALES'!E644</f>
        <v>4.079</v>
      </c>
      <c r="E31" s="1">
        <f>'DATOS MENSUALES'!E645</f>
        <v>8.73</v>
      </c>
      <c r="F31" s="1">
        <f>'DATOS MENSUALES'!E646</f>
        <v>3.863</v>
      </c>
      <c r="G31" s="1">
        <f>'DATOS MENSUALES'!E647</f>
        <v>2.15</v>
      </c>
      <c r="H31" s="1">
        <f>'DATOS MENSUALES'!E648</f>
        <v>1.752</v>
      </c>
      <c r="I31" s="1">
        <f>'DATOS MENSUALES'!E649</f>
        <v>9.392</v>
      </c>
      <c r="J31" s="1">
        <f>'DATOS MENSUALES'!E650</f>
        <v>1.619</v>
      </c>
      <c r="K31" s="1">
        <f>'DATOS MENSUALES'!E651</f>
        <v>1.27</v>
      </c>
      <c r="L31" s="1">
        <f>'DATOS MENSUALES'!E652</f>
        <v>1.032</v>
      </c>
      <c r="M31" s="1">
        <f>'DATOS MENSUALES'!E653</f>
        <v>1.077</v>
      </c>
      <c r="N31" s="1">
        <f t="shared" si="11"/>
        <v>47.492000000000004</v>
      </c>
      <c r="O31" s="10"/>
      <c r="P31" s="60">
        <f t="shared" si="12"/>
        <v>89.28465500237505</v>
      </c>
      <c r="Q31" s="60">
        <f t="shared" si="13"/>
        <v>-8.249472247973094</v>
      </c>
      <c r="R31" s="60">
        <f t="shared" si="13"/>
        <v>-46.52900770174526</v>
      </c>
      <c r="S31" s="60">
        <f t="shared" si="13"/>
        <v>17.43054311640859</v>
      </c>
      <c r="T31" s="60">
        <f t="shared" si="13"/>
        <v>-0.2193401474738284</v>
      </c>
      <c r="U31" s="60">
        <f t="shared" si="13"/>
        <v>-19.635093150557964</v>
      </c>
      <c r="V31" s="60">
        <f t="shared" si="13"/>
        <v>-41.73609172560328</v>
      </c>
      <c r="W31" s="60">
        <f t="shared" si="13"/>
        <v>155.10050628512644</v>
      </c>
      <c r="X31" s="60">
        <f t="shared" si="13"/>
        <v>-0.07735066263950827</v>
      </c>
      <c r="Y31" s="60">
        <f t="shared" si="13"/>
        <v>-0.003785195073281757</v>
      </c>
      <c r="Z31" s="60">
        <f t="shared" si="13"/>
        <v>-0.0016111087045971694</v>
      </c>
      <c r="AA31" s="60">
        <f t="shared" si="13"/>
        <v>-0.1454358245458012</v>
      </c>
      <c r="AB31" s="60">
        <f t="shared" si="13"/>
        <v>-1.6297331353079396</v>
      </c>
    </row>
    <row r="32" spans="1:28" ht="12.75">
      <c r="A32" s="12" t="s">
        <v>80</v>
      </c>
      <c r="B32" s="1">
        <f>'DATOS MENSUALES'!E654</f>
        <v>2.053</v>
      </c>
      <c r="C32" s="1">
        <f>'DATOS MENSUALES'!E655</f>
        <v>3.714</v>
      </c>
      <c r="D32" s="1">
        <f>'DATOS MENSUALES'!E656</f>
        <v>3.903</v>
      </c>
      <c r="E32" s="1">
        <f>'DATOS MENSUALES'!E657</f>
        <v>4.644</v>
      </c>
      <c r="F32" s="1">
        <f>'DATOS MENSUALES'!E658</f>
        <v>5.311</v>
      </c>
      <c r="G32" s="1">
        <f>'DATOS MENSUALES'!E659</f>
        <v>2.082</v>
      </c>
      <c r="H32" s="1">
        <f>'DATOS MENSUALES'!E660</f>
        <v>1.42</v>
      </c>
      <c r="I32" s="1">
        <f>'DATOS MENSUALES'!E661</f>
        <v>1.63</v>
      </c>
      <c r="J32" s="1">
        <f>'DATOS MENSUALES'!E662</f>
        <v>1.324</v>
      </c>
      <c r="K32" s="1">
        <f>'DATOS MENSUALES'!E663</f>
        <v>1.215</v>
      </c>
      <c r="L32" s="1">
        <f>'DATOS MENSUALES'!E664</f>
        <v>0.779</v>
      </c>
      <c r="M32" s="1">
        <f>'DATOS MENSUALES'!E665</f>
        <v>0.818</v>
      </c>
      <c r="N32" s="1">
        <f t="shared" si="11"/>
        <v>28.893000000000004</v>
      </c>
      <c r="O32" s="10"/>
      <c r="P32" s="60">
        <f t="shared" si="12"/>
        <v>-10.154874586374996</v>
      </c>
      <c r="Q32" s="60">
        <f t="shared" si="13"/>
        <v>-9.89098101824824</v>
      </c>
      <c r="R32" s="60">
        <f t="shared" si="13"/>
        <v>-53.69915381017128</v>
      </c>
      <c r="S32" s="60">
        <f t="shared" si="13"/>
        <v>-3.3292563124582895</v>
      </c>
      <c r="T32" s="60">
        <f t="shared" si="13"/>
        <v>0.6031863649995438</v>
      </c>
      <c r="U32" s="60">
        <f t="shared" si="13"/>
        <v>-21.157577505179265</v>
      </c>
      <c r="V32" s="60">
        <f t="shared" si="13"/>
        <v>-54.90366301133701</v>
      </c>
      <c r="W32" s="60">
        <f t="shared" si="13"/>
        <v>-13.637424186790634</v>
      </c>
      <c r="X32" s="60">
        <f t="shared" si="13"/>
        <v>-0.3749253371069635</v>
      </c>
      <c r="Y32" s="60">
        <f t="shared" si="13"/>
        <v>-0.009373397824761046</v>
      </c>
      <c r="Z32" s="60">
        <f t="shared" si="13"/>
        <v>-0.05074783604779236</v>
      </c>
      <c r="AA32" s="60">
        <f t="shared" si="13"/>
        <v>-0.48352334769816824</v>
      </c>
      <c r="AB32" s="60">
        <f t="shared" si="13"/>
        <v>-7733.973693822373</v>
      </c>
    </row>
    <row r="33" spans="1:28" ht="12.75">
      <c r="A33" s="12" t="s">
        <v>81</v>
      </c>
      <c r="B33" s="1">
        <f>'DATOS MENSUALES'!E666</f>
        <v>1.154</v>
      </c>
      <c r="C33" s="1">
        <f>'DATOS MENSUALES'!E667</f>
        <v>11.208</v>
      </c>
      <c r="D33" s="1">
        <f>'DATOS MENSUALES'!E668</f>
        <v>16.367</v>
      </c>
      <c r="E33" s="1">
        <f>'DATOS MENSUALES'!E669</f>
        <v>34.346</v>
      </c>
      <c r="F33" s="1">
        <f>'DATOS MENSUALES'!E670</f>
        <v>5.158</v>
      </c>
      <c r="G33" s="1">
        <f>'DATOS MENSUALES'!E671</f>
        <v>5.462</v>
      </c>
      <c r="H33" s="1">
        <f>'DATOS MENSUALES'!E672</f>
        <v>3.774</v>
      </c>
      <c r="I33" s="1">
        <f>'DATOS MENSUALES'!E673</f>
        <v>4.782</v>
      </c>
      <c r="J33" s="1">
        <f>'DATOS MENSUALES'!E674</f>
        <v>2.312</v>
      </c>
      <c r="K33" s="1">
        <f>'DATOS MENSUALES'!E675</f>
        <v>1.949</v>
      </c>
      <c r="L33" s="1">
        <f>'DATOS MENSUALES'!E676</f>
        <v>1.712</v>
      </c>
      <c r="M33" s="1">
        <f>'DATOS MENSUALES'!E677</f>
        <v>1.335</v>
      </c>
      <c r="N33" s="1">
        <f t="shared" si="11"/>
        <v>89.55899999999998</v>
      </c>
      <c r="O33" s="10"/>
      <c r="P33" s="60">
        <f t="shared" si="12"/>
        <v>-28.779210586124993</v>
      </c>
      <c r="Q33" s="60">
        <f t="shared" si="13"/>
        <v>152.90920762112748</v>
      </c>
      <c r="R33" s="60">
        <f t="shared" si="13"/>
        <v>656.5224930725038</v>
      </c>
      <c r="S33" s="60">
        <f t="shared" si="13"/>
        <v>22446.78725125811</v>
      </c>
      <c r="T33" s="60">
        <f t="shared" si="13"/>
        <v>0.33126339320664533</v>
      </c>
      <c r="U33" s="60">
        <f t="shared" si="13"/>
        <v>0.23169310982072194</v>
      </c>
      <c r="V33" s="60">
        <f t="shared" si="13"/>
        <v>-3.0280507842156927</v>
      </c>
      <c r="W33" s="60">
        <f t="shared" si="13"/>
        <v>0.44392630778925707</v>
      </c>
      <c r="X33" s="60">
        <f t="shared" si="13"/>
        <v>0.019017716431497522</v>
      </c>
      <c r="Y33" s="60">
        <f t="shared" si="13"/>
        <v>0.1431819482935821</v>
      </c>
      <c r="Z33" s="60">
        <f t="shared" si="13"/>
        <v>0.17823419685753314</v>
      </c>
      <c r="AA33" s="60">
        <f t="shared" si="13"/>
        <v>-0.019223980548759696</v>
      </c>
      <c r="AB33" s="60">
        <f t="shared" si="13"/>
        <v>68368.72158436348</v>
      </c>
    </row>
    <row r="34" spans="1:28" s="24" customFormat="1" ht="12.75">
      <c r="A34" s="21" t="s">
        <v>82</v>
      </c>
      <c r="B34" s="22">
        <f>'DATOS MENSUALES'!E678</f>
        <v>1.247</v>
      </c>
      <c r="C34" s="22">
        <f>'DATOS MENSUALES'!E679</f>
        <v>2.171</v>
      </c>
      <c r="D34" s="22">
        <f>'DATOS MENSUALES'!E680</f>
        <v>9.999</v>
      </c>
      <c r="E34" s="22">
        <f>'DATOS MENSUALES'!E681</f>
        <v>7.69</v>
      </c>
      <c r="F34" s="22">
        <f>'DATOS MENSUALES'!E682</f>
        <v>2.01</v>
      </c>
      <c r="G34" s="22">
        <f>'DATOS MENSUALES'!E683</f>
        <v>1.521</v>
      </c>
      <c r="H34" s="22">
        <f>'DATOS MENSUALES'!E684</f>
        <v>1.229</v>
      </c>
      <c r="I34" s="22">
        <f>'DATOS MENSUALES'!E685</f>
        <v>4.36</v>
      </c>
      <c r="J34" s="22">
        <f>'DATOS MENSUALES'!E686</f>
        <v>2.251</v>
      </c>
      <c r="K34" s="22">
        <f>'DATOS MENSUALES'!E687</f>
        <v>2.628</v>
      </c>
      <c r="L34" s="22">
        <f>'DATOS MENSUALES'!E688</f>
        <v>1.541</v>
      </c>
      <c r="M34" s="22">
        <f>'DATOS MENSUALES'!E689</f>
        <v>1.041</v>
      </c>
      <c r="N34" s="22">
        <f t="shared" si="11"/>
        <v>37.687999999999995</v>
      </c>
      <c r="O34" s="23"/>
      <c r="P34" s="60">
        <f t="shared" si="12"/>
        <v>-26.237787100874993</v>
      </c>
      <c r="Q34" s="60">
        <f aca="true" t="shared" si="14" ref="Q34:Q43">(C34-C$6)^3</f>
        <v>-50.226129008311865</v>
      </c>
      <c r="R34" s="60">
        <f aca="true" t="shared" si="15" ref="R34:R43">(D34-D$6)^3</f>
        <v>12.54003134559202</v>
      </c>
      <c r="S34" s="60">
        <f aca="true" t="shared" si="16" ref="S34:S43">(E34-E$6)^3</f>
        <v>3.744148121023961</v>
      </c>
      <c r="T34" s="60">
        <f aca="true" t="shared" si="17" ref="T34:T43">(F34-F$6)^3</f>
        <v>-14.815826844828868</v>
      </c>
      <c r="U34" s="60">
        <f aca="true" t="shared" si="18" ref="U34:U43">(G34-G$6)^3</f>
        <v>-36.819941231535765</v>
      </c>
      <c r="V34" s="60">
        <f aca="true" t="shared" si="19" ref="V34:V43">(H34-H$6)^3</f>
        <v>-63.603896919755634</v>
      </c>
      <c r="W34" s="60">
        <f aca="true" t="shared" si="20" ref="W34:W43">(I34-I$6)^3</f>
        <v>0.039598177055530176</v>
      </c>
      <c r="X34" s="60">
        <f aca="true" t="shared" si="21" ref="X34:X43">(J34-J$6)^3</f>
        <v>0.008732026733272665</v>
      </c>
      <c r="Y34" s="60">
        <f aca="true" t="shared" si="22" ref="Y34:Y43">(K34-K$6)^3</f>
        <v>1.7373213259681384</v>
      </c>
      <c r="Z34" s="60">
        <f aca="true" t="shared" si="23" ref="Z34:Z43">(L34-L$6)^3</f>
        <v>0.06012996784569872</v>
      </c>
      <c r="AA34" s="60">
        <f aca="true" t="shared" si="24" ref="AA34:AA43">(M34-M$6)^3</f>
        <v>-0.17739501982982492</v>
      </c>
      <c r="AB34" s="60">
        <f aca="true" t="shared" si="25" ref="AB34:AB43">(N34-N$6)^3</f>
        <v>-1324.0453406125685</v>
      </c>
    </row>
    <row r="35" spans="1:28" s="24" customFormat="1" ht="12.75">
      <c r="A35" s="21" t="s">
        <v>83</v>
      </c>
      <c r="B35" s="22">
        <f>'DATOS MENSUALES'!E690</f>
        <v>6.273</v>
      </c>
      <c r="C35" s="22">
        <f>'DATOS MENSUALES'!E691</f>
        <v>13.996</v>
      </c>
      <c r="D35" s="22">
        <f>'DATOS MENSUALES'!E692</f>
        <v>7.109</v>
      </c>
      <c r="E35" s="22">
        <f>'DATOS MENSUALES'!E693</f>
        <v>5.794</v>
      </c>
      <c r="F35" s="22">
        <f>'DATOS MENSUALES'!E694</f>
        <v>2.121</v>
      </c>
      <c r="G35" s="22">
        <f>'DATOS MENSUALES'!E695</f>
        <v>3.511</v>
      </c>
      <c r="H35" s="22">
        <f>'DATOS MENSUALES'!E696</f>
        <v>12.565</v>
      </c>
      <c r="I35" s="22">
        <f>'DATOS MENSUALES'!E697</f>
        <v>6.233</v>
      </c>
      <c r="J35" s="22">
        <f>'DATOS MENSUALES'!E698</f>
        <v>2.033</v>
      </c>
      <c r="K35" s="22">
        <f>'DATOS MENSUALES'!E699</f>
        <v>1.513</v>
      </c>
      <c r="L35" s="22">
        <f>'DATOS MENSUALES'!E700</f>
        <v>1.2</v>
      </c>
      <c r="M35" s="22">
        <f>'DATOS MENSUALES'!E701</f>
        <v>2.296</v>
      </c>
      <c r="N35" s="22">
        <f t="shared" si="11"/>
        <v>64.644</v>
      </c>
      <c r="O35" s="23"/>
      <c r="P35" s="60">
        <f t="shared" si="12"/>
        <v>8.671983378624999</v>
      </c>
      <c r="Q35" s="60">
        <f t="shared" si="14"/>
        <v>538.4438601828494</v>
      </c>
      <c r="R35" s="60">
        <f t="shared" si="15"/>
        <v>-0.1820247220855137</v>
      </c>
      <c r="S35" s="60">
        <f t="shared" si="16"/>
        <v>-0.0404215194849225</v>
      </c>
      <c r="T35" s="60">
        <f t="shared" si="17"/>
        <v>-12.896482672396912</v>
      </c>
      <c r="U35" s="60">
        <f t="shared" si="18"/>
        <v>-2.3889486115209904</v>
      </c>
      <c r="V35" s="60">
        <f t="shared" si="19"/>
        <v>396.13732752932117</v>
      </c>
      <c r="W35" s="60">
        <f t="shared" si="20"/>
        <v>10.85031413381883</v>
      </c>
      <c r="X35" s="60">
        <f t="shared" si="21"/>
        <v>-1.7614442421482953E-06</v>
      </c>
      <c r="Y35" s="60">
        <f t="shared" si="22"/>
        <v>0.0006620025657715012</v>
      </c>
      <c r="Z35" s="60">
        <f t="shared" si="23"/>
        <v>0.0001308584433318171</v>
      </c>
      <c r="AA35" s="60">
        <f t="shared" si="24"/>
        <v>0.33297882471899143</v>
      </c>
      <c r="AB35" s="60">
        <f t="shared" si="25"/>
        <v>4076.977217277197</v>
      </c>
    </row>
    <row r="36" spans="1:28" s="24" customFormat="1" ht="12.75">
      <c r="A36" s="21" t="s">
        <v>84</v>
      </c>
      <c r="B36" s="22">
        <f>'DATOS MENSUALES'!E702</f>
        <v>1.115</v>
      </c>
      <c r="C36" s="22">
        <f>'DATOS MENSUALES'!E703</f>
        <v>1.264</v>
      </c>
      <c r="D36" s="22">
        <f>'DATOS MENSUALES'!E704</f>
        <v>1.641</v>
      </c>
      <c r="E36" s="22">
        <f>'DATOS MENSUALES'!E705</f>
        <v>1.844</v>
      </c>
      <c r="F36" s="22">
        <f>'DATOS MENSUALES'!E706</f>
        <v>0.95</v>
      </c>
      <c r="G36" s="22">
        <f>'DATOS MENSUALES'!E707</f>
        <v>3.121</v>
      </c>
      <c r="H36" s="22">
        <f>'DATOS MENSUALES'!E708</f>
        <v>2.394</v>
      </c>
      <c r="I36" s="22">
        <f>'DATOS MENSUALES'!E709</f>
        <v>3.435</v>
      </c>
      <c r="J36" s="22">
        <f>'DATOS MENSUALES'!E710</f>
        <v>1.052</v>
      </c>
      <c r="K36" s="22">
        <f>'DATOS MENSUALES'!E711</f>
        <v>0.868</v>
      </c>
      <c r="L36" s="22">
        <f>'DATOS MENSUALES'!E712</f>
        <v>0.894</v>
      </c>
      <c r="M36" s="22">
        <f>'DATOS MENSUALES'!E713</f>
        <v>3.768</v>
      </c>
      <c r="N36" s="22">
        <f t="shared" si="11"/>
        <v>22.346</v>
      </c>
      <c r="O36" s="23"/>
      <c r="P36" s="60">
        <f t="shared" si="12"/>
        <v>-29.892018967874982</v>
      </c>
      <c r="Q36" s="60">
        <f t="shared" si="14"/>
        <v>-97.1188647377009</v>
      </c>
      <c r="R36" s="60">
        <f t="shared" si="15"/>
        <v>-219.77267704405585</v>
      </c>
      <c r="S36" s="60">
        <f t="shared" si="16"/>
        <v>-79.12997483849375</v>
      </c>
      <c r="T36" s="60">
        <f t="shared" si="17"/>
        <v>-43.46854498672236</v>
      </c>
      <c r="U36" s="60">
        <f t="shared" si="18"/>
        <v>-5.149107084790219</v>
      </c>
      <c r="V36" s="60">
        <f t="shared" si="19"/>
        <v>-22.586728878150602</v>
      </c>
      <c r="W36" s="60">
        <f t="shared" si="20"/>
        <v>-0.19933415593263598</v>
      </c>
      <c r="X36" s="60">
        <f t="shared" si="21"/>
        <v>-0.9793742243969038</v>
      </c>
      <c r="Y36" s="60">
        <f t="shared" si="22"/>
        <v>-0.17359744515612213</v>
      </c>
      <c r="Z36" s="60">
        <f t="shared" si="23"/>
        <v>-0.016626433059626727</v>
      </c>
      <c r="AA36" s="60">
        <f t="shared" si="24"/>
        <v>10.14946471243496</v>
      </c>
      <c r="AB36" s="60">
        <f t="shared" si="25"/>
        <v>-18238.815612997627</v>
      </c>
    </row>
    <row r="37" spans="1:28" s="24" customFormat="1" ht="12.75">
      <c r="A37" s="21" t="s">
        <v>85</v>
      </c>
      <c r="B37" s="22">
        <f>'DATOS MENSUALES'!E714</f>
        <v>10.144</v>
      </c>
      <c r="C37" s="22">
        <f>'DATOS MENSUALES'!E715</f>
        <v>2.34</v>
      </c>
      <c r="D37" s="22">
        <f>'DATOS MENSUALES'!E716</f>
        <v>2.947</v>
      </c>
      <c r="E37" s="22">
        <f>'DATOS MENSUALES'!E717</f>
        <v>1.377</v>
      </c>
      <c r="F37" s="22">
        <f>'DATOS MENSUALES'!E718</f>
        <v>1.393</v>
      </c>
      <c r="G37" s="22">
        <f>'DATOS MENSUALES'!E719</f>
        <v>1.833</v>
      </c>
      <c r="H37" s="22">
        <f>'DATOS MENSUALES'!E720</f>
        <v>15.675</v>
      </c>
      <c r="I37" s="22">
        <f>'DATOS MENSUALES'!E721</f>
        <v>5.312</v>
      </c>
      <c r="J37" s="22">
        <f>'DATOS MENSUALES'!E722</f>
        <v>1.67</v>
      </c>
      <c r="K37" s="22">
        <f>'DATOS MENSUALES'!E723</f>
        <v>1.293</v>
      </c>
      <c r="L37" s="22">
        <f>'DATOS MENSUALES'!E724</f>
        <v>1.019</v>
      </c>
      <c r="M37" s="22">
        <f>'DATOS MENSUALES'!E725</f>
        <v>0.909</v>
      </c>
      <c r="N37" s="22">
        <f t="shared" si="11"/>
        <v>45.912</v>
      </c>
      <c r="O37" s="23"/>
      <c r="P37" s="60">
        <f t="shared" si="12"/>
        <v>208.05349100637505</v>
      </c>
      <c r="Q37" s="60">
        <f t="shared" si="14"/>
        <v>-43.635656438061865</v>
      </c>
      <c r="R37" s="60">
        <f t="shared" si="15"/>
        <v>-105.73865073805884</v>
      </c>
      <c r="S37" s="60">
        <f t="shared" si="16"/>
        <v>-107.86324822042128</v>
      </c>
      <c r="T37" s="60">
        <f t="shared" si="17"/>
        <v>-29.021529301319998</v>
      </c>
      <c r="U37" s="60">
        <f t="shared" si="18"/>
        <v>-27.40178434892038</v>
      </c>
      <c r="V37" s="60">
        <f t="shared" si="19"/>
        <v>1142.5653284925315</v>
      </c>
      <c r="W37" s="60">
        <f t="shared" si="20"/>
        <v>2.160929226191623</v>
      </c>
      <c r="X37" s="60">
        <f t="shared" si="21"/>
        <v>-0.05276683358033673</v>
      </c>
      <c r="Y37" s="60">
        <f t="shared" si="22"/>
        <v>-0.0023444822862995107</v>
      </c>
      <c r="Z37" s="60">
        <f t="shared" si="23"/>
        <v>-0.002208720781520251</v>
      </c>
      <c r="AA37" s="60">
        <f t="shared" si="24"/>
        <v>-0.33408869156355264</v>
      </c>
      <c r="AB37" s="60">
        <f t="shared" si="25"/>
        <v>-20.95170717829606</v>
      </c>
    </row>
    <row r="38" spans="1:28" s="24" customFormat="1" ht="12.75">
      <c r="A38" s="21" t="s">
        <v>86</v>
      </c>
      <c r="B38" s="22">
        <f>'DATOS MENSUALES'!E726</f>
        <v>1.538</v>
      </c>
      <c r="C38" s="22">
        <f>'DATOS MENSUALES'!E727</f>
        <v>13.181</v>
      </c>
      <c r="D38" s="22">
        <f>'DATOS MENSUALES'!E728</f>
        <v>26.251</v>
      </c>
      <c r="E38" s="22">
        <f>'DATOS MENSUALES'!E729</f>
        <v>21.17</v>
      </c>
      <c r="F38" s="22">
        <f>'DATOS MENSUALES'!E730</f>
        <v>9.145</v>
      </c>
      <c r="G38" s="22">
        <f>'DATOS MENSUALES'!E731</f>
        <v>24.121</v>
      </c>
      <c r="H38" s="22">
        <f>'DATOS MENSUALES'!E732</f>
        <v>4.367</v>
      </c>
      <c r="I38" s="22">
        <f>'DATOS MENSUALES'!E733</f>
        <v>4.399</v>
      </c>
      <c r="J38" s="22">
        <f>'DATOS MENSUALES'!E734</f>
        <v>2.458</v>
      </c>
      <c r="K38" s="22">
        <f>'DATOS MENSUALES'!E735</f>
        <v>2.011</v>
      </c>
      <c r="L38" s="22">
        <f>'DATOS MENSUALES'!E736</f>
        <v>1.59</v>
      </c>
      <c r="M38" s="22">
        <f>'DATOS MENSUALES'!E737</f>
        <v>1.271</v>
      </c>
      <c r="N38" s="22">
        <f t="shared" si="11"/>
        <v>111.502</v>
      </c>
      <c r="O38" s="23"/>
      <c r="P38" s="60">
        <f t="shared" si="12"/>
        <v>-19.259607610124988</v>
      </c>
      <c r="Q38" s="60">
        <f t="shared" si="14"/>
        <v>392.29118036155484</v>
      </c>
      <c r="R38" s="60">
        <f t="shared" si="15"/>
        <v>6409.2225419959905</v>
      </c>
      <c r="S38" s="60">
        <f t="shared" si="16"/>
        <v>3397.1936631304347</v>
      </c>
      <c r="T38" s="60">
        <f t="shared" si="17"/>
        <v>102.4324866818279</v>
      </c>
      <c r="U38" s="60">
        <f t="shared" si="18"/>
        <v>7159.14179878355</v>
      </c>
      <c r="V38" s="60">
        <f t="shared" si="19"/>
        <v>-0.6222469867645088</v>
      </c>
      <c r="W38" s="60">
        <f t="shared" si="20"/>
        <v>0.05480538082476079</v>
      </c>
      <c r="X38" s="60">
        <f t="shared" si="21"/>
        <v>0.07040564225398295</v>
      </c>
      <c r="Y38" s="60">
        <f t="shared" si="22"/>
        <v>0.20035961654210283</v>
      </c>
      <c r="Z38" s="60">
        <f t="shared" si="23"/>
        <v>0.08563155075102427</v>
      </c>
      <c r="AA38" s="60">
        <f t="shared" si="24"/>
        <v>-0.03655622679728044</v>
      </c>
      <c r="AB38" s="60">
        <f t="shared" si="25"/>
        <v>248066.07505467485</v>
      </c>
    </row>
    <row r="39" spans="1:28" s="24" customFormat="1" ht="12.75">
      <c r="A39" s="21" t="s">
        <v>87</v>
      </c>
      <c r="B39" s="22">
        <f>'DATOS MENSUALES'!E738</f>
        <v>2.999</v>
      </c>
      <c r="C39" s="22">
        <f>'DATOS MENSUALES'!E739</f>
        <v>2.043</v>
      </c>
      <c r="D39" s="22">
        <f>'DATOS MENSUALES'!E740</f>
        <v>1.103</v>
      </c>
      <c r="E39" s="22">
        <f>'DATOS MENSUALES'!E741</f>
        <v>3.221</v>
      </c>
      <c r="F39" s="22">
        <f>'DATOS MENSUALES'!E742</f>
        <v>1.562</v>
      </c>
      <c r="G39" s="22">
        <f>'DATOS MENSUALES'!E743</f>
        <v>6.972</v>
      </c>
      <c r="H39" s="22">
        <f>'DATOS MENSUALES'!E744</f>
        <v>1.497</v>
      </c>
      <c r="I39" s="22">
        <f>'DATOS MENSUALES'!E745</f>
        <v>1.632</v>
      </c>
      <c r="J39" s="22">
        <f>'DATOS MENSUALES'!E746</f>
        <v>1.119</v>
      </c>
      <c r="K39" s="22">
        <f>'DATOS MENSUALES'!E747</f>
        <v>0.885</v>
      </c>
      <c r="L39" s="22">
        <f>'DATOS MENSUALES'!E748</f>
        <v>0.712</v>
      </c>
      <c r="M39" s="22">
        <f>'DATOS MENSUALES'!E749</f>
        <v>1.582</v>
      </c>
      <c r="N39" s="22">
        <f t="shared" si="11"/>
        <v>25.327</v>
      </c>
      <c r="O39" s="23"/>
      <c r="P39" s="60">
        <f t="shared" si="12"/>
        <v>-1.8136163148749982</v>
      </c>
      <c r="Q39" s="60">
        <f t="shared" si="14"/>
        <v>-55.63695974781481</v>
      </c>
      <c r="R39" s="60">
        <f t="shared" si="15"/>
        <v>-283.94716014212395</v>
      </c>
      <c r="S39" s="60">
        <f t="shared" si="16"/>
        <v>-24.79981722875857</v>
      </c>
      <c r="T39" s="60">
        <f t="shared" si="17"/>
        <v>-24.492005442319986</v>
      </c>
      <c r="U39" s="60">
        <f t="shared" si="18"/>
        <v>9.584765576581093</v>
      </c>
      <c r="V39" s="60">
        <f t="shared" si="19"/>
        <v>-51.63388701470831</v>
      </c>
      <c r="W39" s="60">
        <f t="shared" si="20"/>
        <v>-13.603204512033244</v>
      </c>
      <c r="X39" s="60">
        <f t="shared" si="21"/>
        <v>-0.7942206715152473</v>
      </c>
      <c r="Y39" s="60">
        <f t="shared" si="22"/>
        <v>-0.15820537587209843</v>
      </c>
      <c r="Z39" s="60">
        <f t="shared" si="23"/>
        <v>-0.08358573213654977</v>
      </c>
      <c r="AA39" s="60">
        <f t="shared" si="24"/>
        <v>-9.109183375056903E-06</v>
      </c>
      <c r="AB39" s="60">
        <f t="shared" si="25"/>
        <v>-12717.550184336931</v>
      </c>
    </row>
    <row r="40" spans="1:28" s="24" customFormat="1" ht="12.75">
      <c r="A40" s="21" t="s">
        <v>88</v>
      </c>
      <c r="B40" s="22">
        <f>'DATOS MENSUALES'!E750</f>
        <v>3.546</v>
      </c>
      <c r="C40" s="22">
        <f>'DATOS MENSUALES'!E751</f>
        <v>7.047</v>
      </c>
      <c r="D40" s="22">
        <f>'DATOS MENSUALES'!E752</f>
        <v>19.9</v>
      </c>
      <c r="E40" s="22">
        <f>'DATOS MENSUALES'!E753</f>
        <v>11.13</v>
      </c>
      <c r="F40" s="22">
        <f>'DATOS MENSUALES'!E754</f>
        <v>9.523</v>
      </c>
      <c r="G40" s="22">
        <f>'DATOS MENSUALES'!E755</f>
        <v>4.884</v>
      </c>
      <c r="H40" s="22">
        <f>'DATOS MENSUALES'!E756</f>
        <v>10.058</v>
      </c>
      <c r="I40" s="22">
        <f>'DATOS MENSUALES'!E757</f>
        <v>2.543</v>
      </c>
      <c r="J40" s="22">
        <f>'DATOS MENSUALES'!E758</f>
        <v>2.206</v>
      </c>
      <c r="K40" s="22">
        <f>'DATOS MENSUALES'!E759</f>
        <v>1.643</v>
      </c>
      <c r="L40" s="22">
        <f>'DATOS MENSUALES'!E760</f>
        <v>1.526</v>
      </c>
      <c r="M40" s="22">
        <f>'DATOS MENSUALES'!E761</f>
        <v>1.37</v>
      </c>
      <c r="N40" s="22">
        <f t="shared" si="11"/>
        <v>75.376</v>
      </c>
      <c r="O40" s="23"/>
      <c r="P40" s="60">
        <f t="shared" si="12"/>
        <v>-0.30414232812499986</v>
      </c>
      <c r="Q40" s="60">
        <f t="shared" si="14"/>
        <v>1.6700087878597496</v>
      </c>
      <c r="R40" s="60">
        <f t="shared" si="15"/>
        <v>1826.7062684551204</v>
      </c>
      <c r="S40" s="60">
        <f t="shared" si="16"/>
        <v>124.46135249037319</v>
      </c>
      <c r="T40" s="60">
        <f t="shared" si="17"/>
        <v>129.31801876376872</v>
      </c>
      <c r="U40" s="60">
        <f t="shared" si="18"/>
        <v>4.7407693502507545E-05</v>
      </c>
      <c r="V40" s="60">
        <f t="shared" si="19"/>
        <v>113.18810253366003</v>
      </c>
      <c r="W40" s="60">
        <f t="shared" si="20"/>
        <v>-3.2165837774237622</v>
      </c>
      <c r="X40" s="60">
        <f t="shared" si="21"/>
        <v>0.0041673020883022495</v>
      </c>
      <c r="Y40" s="60">
        <f t="shared" si="22"/>
        <v>0.01024006179654072</v>
      </c>
      <c r="Z40" s="60">
        <f t="shared" si="23"/>
        <v>0.05348429621847983</v>
      </c>
      <c r="AA40" s="60">
        <f t="shared" si="24"/>
        <v>-0.01263055395852298</v>
      </c>
      <c r="AB40" s="60">
        <f t="shared" si="25"/>
        <v>19049.549116580507</v>
      </c>
    </row>
    <row r="41" spans="1:28" s="24" customFormat="1" ht="12.75">
      <c r="A41" s="21" t="s">
        <v>89</v>
      </c>
      <c r="B41" s="22">
        <f>'DATOS MENSUALES'!E762</f>
        <v>6.009</v>
      </c>
      <c r="C41" s="22">
        <f>'DATOS MENSUALES'!E763</f>
        <v>7.85</v>
      </c>
      <c r="D41" s="22">
        <f>'DATOS MENSUALES'!E764</f>
        <v>7.114</v>
      </c>
      <c r="E41" s="22">
        <f>'DATOS MENSUALES'!E765</f>
        <v>4.105</v>
      </c>
      <c r="F41" s="22">
        <f>'DATOS MENSUALES'!E766</f>
        <v>4.344</v>
      </c>
      <c r="G41" s="22">
        <f>'DATOS MENSUALES'!E767</f>
        <v>2.691</v>
      </c>
      <c r="H41" s="22">
        <f>'DATOS MENSUALES'!E768</f>
        <v>1.911</v>
      </c>
      <c r="I41" s="22">
        <f>'DATOS MENSUALES'!E769</f>
        <v>1.781</v>
      </c>
      <c r="J41" s="22">
        <f>'DATOS MENSUALES'!E770</f>
        <v>1.313</v>
      </c>
      <c r="K41" s="22">
        <f>'DATOS MENSUALES'!E771</f>
        <v>0.997</v>
      </c>
      <c r="L41" s="22">
        <f>'DATOS MENSUALES'!E772</f>
        <v>1.473</v>
      </c>
      <c r="M41" s="22">
        <f>'DATOS MENSUALES'!E773</f>
        <v>0.87</v>
      </c>
      <c r="N41" s="22">
        <f t="shared" si="11"/>
        <v>40.458</v>
      </c>
      <c r="O41" s="23"/>
      <c r="P41" s="60">
        <f t="shared" si="12"/>
        <v>5.740146492625006</v>
      </c>
      <c r="Q41" s="60">
        <f t="shared" si="14"/>
        <v>7.873746967633413</v>
      </c>
      <c r="R41" s="60">
        <f t="shared" si="15"/>
        <v>-0.17724934542131265</v>
      </c>
      <c r="S41" s="60">
        <f t="shared" si="16"/>
        <v>-8.392559122681654</v>
      </c>
      <c r="T41" s="60">
        <f t="shared" si="17"/>
        <v>-0.001819284935366414</v>
      </c>
      <c r="U41" s="60">
        <f t="shared" si="18"/>
        <v>-10.033079911728088</v>
      </c>
      <c r="V41" s="60">
        <f t="shared" si="19"/>
        <v>-36.25584256206629</v>
      </c>
      <c r="W41" s="60">
        <f t="shared" si="20"/>
        <v>-11.211657112761053</v>
      </c>
      <c r="X41" s="60">
        <f t="shared" si="21"/>
        <v>-0.3923468326868453</v>
      </c>
      <c r="Y41" s="60">
        <f t="shared" si="22"/>
        <v>-0.07886867745789722</v>
      </c>
      <c r="Z41" s="60">
        <f t="shared" si="23"/>
        <v>0.03393960005871651</v>
      </c>
      <c r="AA41" s="60">
        <f t="shared" si="24"/>
        <v>-0.39364688162124506</v>
      </c>
      <c r="AB41" s="60">
        <f t="shared" si="25"/>
        <v>-553.5510023875529</v>
      </c>
    </row>
    <row r="42" spans="1:28" s="24" customFormat="1" ht="12.75">
      <c r="A42" s="21" t="s">
        <v>90</v>
      </c>
      <c r="B42" s="22">
        <f>'DATOS MENSUALES'!E774</f>
        <v>4.475</v>
      </c>
      <c r="C42" s="22">
        <f>'DATOS MENSUALES'!E775</f>
        <v>1.379</v>
      </c>
      <c r="D42" s="22">
        <f>'DATOS MENSUALES'!E776</f>
        <v>4.338</v>
      </c>
      <c r="E42" s="22">
        <f>'DATOS MENSUALES'!E777</f>
        <v>1.177</v>
      </c>
      <c r="F42" s="22">
        <f>'DATOS MENSUALES'!E778</f>
        <v>1.174</v>
      </c>
      <c r="G42" s="22">
        <f>'DATOS MENSUALES'!E779</f>
        <v>3.503</v>
      </c>
      <c r="H42" s="22">
        <f>'DATOS MENSUALES'!E780</f>
        <v>3.855</v>
      </c>
      <c r="I42" s="22">
        <f>'DATOS MENSUALES'!E781</f>
        <v>1.454</v>
      </c>
      <c r="J42" s="22">
        <f>'DATOS MENSUALES'!E782</f>
        <v>1.023</v>
      </c>
      <c r="K42" s="22">
        <f>'DATOS MENSUALES'!E783</f>
        <v>0.813</v>
      </c>
      <c r="L42" s="22">
        <f>'DATOS MENSUALES'!E784</f>
        <v>0.647</v>
      </c>
      <c r="M42" s="22">
        <f>'DATOS MENSUALES'!E785</f>
        <v>0.536</v>
      </c>
      <c r="N42" s="22">
        <f>SUM(B42:M42)</f>
        <v>24.374</v>
      </c>
      <c r="O42" s="23"/>
      <c r="P42" s="60">
        <f t="shared" si="12"/>
        <v>0.016875712124999987</v>
      </c>
      <c r="Q42" s="60">
        <f t="shared" si="14"/>
        <v>-90.01037385575569</v>
      </c>
      <c r="R42" s="60">
        <f t="shared" si="15"/>
        <v>-37.18381169307809</v>
      </c>
      <c r="S42" s="60">
        <f t="shared" si="16"/>
        <v>-122.03812978107212</v>
      </c>
      <c r="T42" s="60">
        <f t="shared" si="17"/>
        <v>-35.67877405351527</v>
      </c>
      <c r="U42" s="60">
        <f t="shared" si="18"/>
        <v>-2.4320951059470253</v>
      </c>
      <c r="V42" s="60">
        <f t="shared" si="19"/>
        <v>-2.5473890747171724</v>
      </c>
      <c r="W42" s="60">
        <f t="shared" si="20"/>
        <v>-16.878748872518454</v>
      </c>
      <c r="X42" s="60">
        <f t="shared" si="21"/>
        <v>-1.0677037009116972</v>
      </c>
      <c r="Y42" s="60">
        <f t="shared" si="22"/>
        <v>-0.23017300867683224</v>
      </c>
      <c r="Z42" s="60">
        <f t="shared" si="23"/>
        <v>-0.12668055252116506</v>
      </c>
      <c r="AA42" s="60">
        <f t="shared" si="24"/>
        <v>-1.214373713269174</v>
      </c>
      <c r="AB42" s="60">
        <f t="shared" si="25"/>
        <v>-14339.710947940632</v>
      </c>
    </row>
    <row r="43" spans="1:28" s="24" customFormat="1" ht="12.75">
      <c r="A43" s="21" t="s">
        <v>91</v>
      </c>
      <c r="B43" s="22">
        <f>'DATOS MENSUALES'!E786</f>
        <v>7.149</v>
      </c>
      <c r="C43" s="22">
        <f>'DATOS MENSUALES'!E787</f>
        <v>1.495</v>
      </c>
      <c r="D43" s="22">
        <f>'DATOS MENSUALES'!E788</f>
        <v>3.029</v>
      </c>
      <c r="E43" s="22">
        <f>'DATOS MENSUALES'!E789</f>
        <v>1.422</v>
      </c>
      <c r="F43" s="22">
        <f>'DATOS MENSUALES'!E790</f>
        <v>3.098</v>
      </c>
      <c r="G43" s="22">
        <f>'DATOS MENSUALES'!E791</f>
        <v>8.966</v>
      </c>
      <c r="H43" s="22">
        <f>'DATOS MENSUALES'!E792</f>
        <v>2.536</v>
      </c>
      <c r="I43" s="22">
        <f>'DATOS MENSUALES'!E793</f>
        <v>1.425</v>
      </c>
      <c r="J43" s="22">
        <f>'DATOS MENSUALES'!E794</f>
        <v>1.181</v>
      </c>
      <c r="K43" s="22">
        <f>'DATOS MENSUALES'!E795</f>
        <v>0.951</v>
      </c>
      <c r="L43" s="22">
        <f>'DATOS MENSUALES'!E796</f>
        <v>0.827</v>
      </c>
      <c r="M43" s="22">
        <f>'DATOS MENSUALES'!E797</f>
        <v>2.055</v>
      </c>
      <c r="N43" s="22">
        <f>SUM(B43:M43)</f>
        <v>34.134</v>
      </c>
      <c r="O43" s="23"/>
      <c r="P43" s="60">
        <f t="shared" si="12"/>
        <v>25.166636547625007</v>
      </c>
      <c r="Q43" s="60">
        <f t="shared" si="14"/>
        <v>-83.20030821931186</v>
      </c>
      <c r="R43" s="60">
        <f t="shared" si="15"/>
        <v>-100.33270723391979</v>
      </c>
      <c r="S43" s="60">
        <f t="shared" si="16"/>
        <v>-104.83305210485176</v>
      </c>
      <c r="T43" s="60">
        <f t="shared" si="17"/>
        <v>-2.560539923361405</v>
      </c>
      <c r="U43" s="60">
        <f t="shared" si="18"/>
        <v>69.84251490657812</v>
      </c>
      <c r="V43" s="60">
        <f t="shared" si="19"/>
        <v>-19.35094687327191</v>
      </c>
      <c r="W43" s="60">
        <f t="shared" si="20"/>
        <v>-17.45770638480839</v>
      </c>
      <c r="X43" s="60">
        <f t="shared" si="21"/>
        <v>-0.6451448276454248</v>
      </c>
      <c r="Y43" s="60">
        <f t="shared" si="22"/>
        <v>-0.10706777410878483</v>
      </c>
      <c r="Z43" s="60">
        <f t="shared" si="23"/>
        <v>-0.03345808068684566</v>
      </c>
      <c r="AA43" s="60">
        <f t="shared" si="24"/>
        <v>0.0924161466701753</v>
      </c>
      <c r="AB43" s="60">
        <f t="shared" si="25"/>
        <v>-3070.632697627024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2732.286594597002</v>
      </c>
      <c r="Q44" s="61">
        <f aca="true" t="shared" si="26" ref="Q44:AB44">SUM(Q18:Q43)</f>
        <v>12984.086676261866</v>
      </c>
      <c r="R44" s="61">
        <f t="shared" si="26"/>
        <v>12502.509519844107</v>
      </c>
      <c r="S44" s="61">
        <f t="shared" si="26"/>
        <v>26149.757464139708</v>
      </c>
      <c r="T44" s="61">
        <f t="shared" si="26"/>
        <v>4591.8359173884855</v>
      </c>
      <c r="U44" s="61">
        <f t="shared" si="26"/>
        <v>8131.856790079666</v>
      </c>
      <c r="V44" s="61">
        <f t="shared" si="26"/>
        <v>2971.324851010101</v>
      </c>
      <c r="W44" s="61">
        <f t="shared" si="26"/>
        <v>455.66676040341986</v>
      </c>
      <c r="X44" s="61">
        <f t="shared" si="26"/>
        <v>210.34906816125445</v>
      </c>
      <c r="Y44" s="61">
        <f t="shared" si="26"/>
        <v>9.309086747502958</v>
      </c>
      <c r="Z44" s="61">
        <f t="shared" si="26"/>
        <v>0.5674003672544399</v>
      </c>
      <c r="AA44" s="61">
        <f t="shared" si="26"/>
        <v>43.285243956497034</v>
      </c>
      <c r="AB44" s="61">
        <f t="shared" si="26"/>
        <v>399973.68402209517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2009-04-14T09:47:37Z</dcterms:modified>
  <cp:category/>
  <cp:version/>
  <cp:contentType/>
  <cp:contentStatus/>
</cp:coreProperties>
</file>