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<sst xmlns="http://schemas.openxmlformats.org/spreadsheetml/2006/main" count="1362" uniqueCount="135">
  <si>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</si>
  <si>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</si>
  <si>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</si>
  <si>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</si>
  <si>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</si>
  <si>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</si>
  <si>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</si>
  <si>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</si>
  <si>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</si>
  <si>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</si>
  <si>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</si>
  <si>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</si>
  <si>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</si>
  <si>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</si>
  <si>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</si>
  <si>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</si>
  <si>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</si>
  <si>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</si>
  <si>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</si>
  <si>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</si>
  <si>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</si>
  <si>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</si>
  <si>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</si>
  <si>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</si>
  <si>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</si>
  <si>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</si>
  <si>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</si>
  <si>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</si>
  <si>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</si>
  <si>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</si>
  <si>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</si>
  <si>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</si>
  <si>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</si>
  <si>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</si>
  <si>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</si>
  <si>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</si>
  <si>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</si>
  <si>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</si>
  <si>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</si>
  <si>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</si>
  <si>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</si>
  <si>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</si>
  <si>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</si>
  <si>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</si>
  <si>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</si>
  <si>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</si>
  <si>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</si>
  <si>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</si>
  <si>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</si>
  <si>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</si>
  <si>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</si>
  <si>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</si>
  <si>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</si>
  <si>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</si>
  <si>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</si>
  <si>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</si>
  <si>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</si>
  <si>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</si>
  <si>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</si>
  <si>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</si>
  <si>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</si>
  <si>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</si>
  <si>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</si>
  <si>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</si>
  <si>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</si>
  <si>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</si>
  <si>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</si>
  <si>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</si>
  <si>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</si>
  <si>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</si>
  <si>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</si>
  <si>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</si>
  <si>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</si>
  <si>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</si>
  <si>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</si>
  <si>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</si>
  <si>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</si>
  <si>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</si>
  <si>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</si>
  <si>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</si>
  <si>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</si>
  <si>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</si>
  <si>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</si>
  <si>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</si>
  <si>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</si>
  <si>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</si>
  <si>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</si>
  <si>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</si>
  <si>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</si>
  <si>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</si>
  <si>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</si>
  <si>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</si>
  <si>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</si>
  <si>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</si>
  <si>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</si>
  <si>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</si>
  <si>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</si>
  <si>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</si>
  <si>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</si>
  <si>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</si>
  <si>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</si>
  <si>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</si>
  <si>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</si>
  <si>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</si>
  <si>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</si>
  <si>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</si>
  <si>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</si>
  <si>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</si>
  <si>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</si>
  <si>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</si>
  <si>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</si>
  <si>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</si>
  <si>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</si>
  <si>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</si>
  <si>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</si>
  <si>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</si>
  <si>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</si>
  <si>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</si>
  <si>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</si>
  <si>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</si>
  <si>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</si>
  <si>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</si>
  <si>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</si>
  <si>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</si>
  <si>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</si>
  <si>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</si>
  <si>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</si>
  <si>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</si>
  <si>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</si>
  <si>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</si>
  <si>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</si>
  <si>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</si>
  <si>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</si>
  <si>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262</t>
  </si>
  <si>
    <t xml:space="preserve"> Río Pisuerga desde confluencia con río Carrión hasta aguas abajo de la confluencia con arroyo del Prado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</si>
</sst>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2074632"/>
        <c:axId val="64453961"/>
      </c:lineChart>
      <c:date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 val="autoZero"/>
        <c:auto val="0"/>
        <c:majorUnit val="1"/>
        <c:majorTimeUnit val="years"/>
        <c:noMultiLvlLbl val="0"/>
      </c:dateAx>
      <c:valAx>
        <c:axId val="6445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5896802"/>
        <c:axId val="10418035"/>
      </c:line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653452"/>
        <c:axId val="38554477"/>
      </c:lineChart>
      <c:cat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653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3214738"/>
        <c:axId val="53388323"/>
      </c:lineChart>
      <c:cat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88323"/>
        <c:crosses val="autoZero"/>
        <c:auto val="1"/>
        <c:lblOffset val="100"/>
        <c:noMultiLvlLbl val="0"/>
      </c:catAx>
      <c:valAx>
        <c:axId val="5338832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14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732860"/>
        <c:axId val="29486877"/>
      </c:lineChart>
      <c:date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86877"/>
        <c:crosses val="autoZero"/>
        <c:auto val="0"/>
        <c:majorUnit val="1"/>
        <c:majorTimeUnit val="years"/>
        <c:noMultiLvlLbl val="0"/>
      </c:dateAx>
      <c:valAx>
        <c:axId val="2948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2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05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09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13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57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7391982"/>
        <c:axId val="983519"/>
      </c:lineChart>
      <c:cat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3919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115</v>
      </c>
      <c r="C2" s="5">
        <v>1940</v>
      </c>
      <c r="D2" s="5">
        <v>10</v>
      </c>
      <c r="E2" s="28">
        <v>0.405</v>
      </c>
      <c r="F2" s="28">
        <v>166.6021535999999</v>
      </c>
      <c r="H2" t="s">
        <v>128</v>
      </c>
      <c r="I2" t="s">
        <v>131</v>
      </c>
    </row>
    <row r="3" spans="1:9" ht="12.75">
      <c r="A3" s="30" t="s">
        <v>133</v>
      </c>
      <c r="B3" s="30">
        <v>115</v>
      </c>
      <c r="C3" s="5">
        <v>1940</v>
      </c>
      <c r="D3" s="5">
        <v>11</v>
      </c>
      <c r="E3" s="28">
        <v>0.38</v>
      </c>
      <c r="F3" s="28">
        <v>178.34453699999992</v>
      </c>
      <c r="H3" t="s">
        <v>129</v>
      </c>
      <c r="I3" t="s">
        <v>130</v>
      </c>
    </row>
    <row r="4" spans="1:14" ht="12.75">
      <c r="A4" s="30" t="s">
        <v>133</v>
      </c>
      <c r="B4" s="30">
        <v>115</v>
      </c>
      <c r="C4" s="5">
        <v>1940</v>
      </c>
      <c r="D4" s="5">
        <v>12</v>
      </c>
      <c r="E4" s="28">
        <v>0.345</v>
      </c>
      <c r="F4" s="28">
        <v>124.393308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115</v>
      </c>
      <c r="C5" s="5">
        <v>1941</v>
      </c>
      <c r="D5" s="5">
        <v>1</v>
      </c>
      <c r="E5" s="28">
        <v>0.505</v>
      </c>
      <c r="F5" s="28">
        <v>365.76469599999996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115</v>
      </c>
      <c r="C6" s="5">
        <v>1941</v>
      </c>
      <c r="D6" s="5">
        <v>2</v>
      </c>
      <c r="E6" s="28">
        <v>0.653</v>
      </c>
      <c r="F6" s="28">
        <v>554.8696112000002</v>
      </c>
      <c r="I6" s="26"/>
      <c r="J6" s="36">
        <f>AVERAGE(E2:E793)*12</f>
        <v>6.733530303030298</v>
      </c>
      <c r="K6" s="36">
        <f>AVERAGE(F2:F793)*12</f>
        <v>2410.18081879697</v>
      </c>
      <c r="L6" t="s">
        <v>102</v>
      </c>
    </row>
    <row r="7" spans="1:12" ht="12.75">
      <c r="A7" s="30" t="s">
        <v>133</v>
      </c>
      <c r="B7" s="30">
        <v>115</v>
      </c>
      <c r="C7" s="5">
        <v>1941</v>
      </c>
      <c r="D7" s="5">
        <v>3</v>
      </c>
      <c r="E7" s="28">
        <v>0.893</v>
      </c>
      <c r="F7" s="28">
        <v>617.7132019999998</v>
      </c>
      <c r="J7" s="36">
        <f>AVERAGE(E482:E793)*12</f>
        <v>5.971807692307688</v>
      </c>
      <c r="K7" s="36">
        <f>AVERAGE(F482:F793)*12</f>
        <v>2200.3471380307687</v>
      </c>
      <c r="L7" t="s">
        <v>103</v>
      </c>
    </row>
    <row r="8" spans="1:6" ht="12.75">
      <c r="A8" s="30" t="s">
        <v>133</v>
      </c>
      <c r="B8" s="30">
        <v>115</v>
      </c>
      <c r="C8" s="5">
        <v>1941</v>
      </c>
      <c r="D8" s="5">
        <v>4</v>
      </c>
      <c r="E8" s="28">
        <v>1.113</v>
      </c>
      <c r="F8" s="28">
        <v>440.4077214</v>
      </c>
    </row>
    <row r="9" spans="1:6" ht="12.75">
      <c r="A9" s="30" t="s">
        <v>133</v>
      </c>
      <c r="B9" s="30">
        <v>115</v>
      </c>
      <c r="C9" s="5">
        <v>1941</v>
      </c>
      <c r="D9" s="5">
        <v>5</v>
      </c>
      <c r="E9" s="28">
        <v>2.153</v>
      </c>
      <c r="F9" s="28">
        <v>809.045628</v>
      </c>
    </row>
    <row r="10" spans="1:6" ht="12.75">
      <c r="A10" s="30" t="s">
        <v>133</v>
      </c>
      <c r="B10" s="30">
        <v>115</v>
      </c>
      <c r="C10" s="5">
        <v>1941</v>
      </c>
      <c r="D10" s="5">
        <v>6</v>
      </c>
      <c r="E10" s="28">
        <v>1.312</v>
      </c>
      <c r="F10" s="28">
        <v>395.8403192000002</v>
      </c>
    </row>
    <row r="11" spans="1:11" ht="12.75">
      <c r="A11" s="30" t="s">
        <v>133</v>
      </c>
      <c r="B11" s="30">
        <v>115</v>
      </c>
      <c r="C11" s="5">
        <v>1941</v>
      </c>
      <c r="D11" s="5">
        <v>7</v>
      </c>
      <c r="E11" s="28">
        <v>1.064</v>
      </c>
      <c r="F11" s="28">
        <v>201.75181539999986</v>
      </c>
      <c r="K11" s="34"/>
    </row>
    <row r="12" spans="1:6" ht="12.75">
      <c r="A12" s="30" t="s">
        <v>133</v>
      </c>
      <c r="B12" s="30">
        <v>115</v>
      </c>
      <c r="C12" s="5">
        <v>1941</v>
      </c>
      <c r="D12" s="5">
        <v>8</v>
      </c>
      <c r="E12" s="28">
        <v>0.828</v>
      </c>
      <c r="F12" s="28">
        <v>133.66223890000006</v>
      </c>
    </row>
    <row r="13" spans="1:6" ht="12.75">
      <c r="A13" s="30" t="s">
        <v>133</v>
      </c>
      <c r="B13" s="30">
        <v>115</v>
      </c>
      <c r="C13" s="5">
        <v>1941</v>
      </c>
      <c r="D13" s="5">
        <v>9</v>
      </c>
      <c r="E13" s="28">
        <v>0.673</v>
      </c>
      <c r="F13" s="28">
        <v>110.8736378</v>
      </c>
    </row>
    <row r="14" spans="1:6" ht="12.75">
      <c r="A14" s="30" t="s">
        <v>133</v>
      </c>
      <c r="B14" s="30">
        <v>115</v>
      </c>
      <c r="C14" s="5">
        <v>1941</v>
      </c>
      <c r="D14" s="5">
        <v>10</v>
      </c>
      <c r="E14" s="28">
        <v>0.556</v>
      </c>
      <c r="F14" s="28">
        <v>100.85414000000002</v>
      </c>
    </row>
    <row r="15" spans="1:6" ht="12.75">
      <c r="A15" s="30" t="s">
        <v>133</v>
      </c>
      <c r="B15" s="30">
        <v>115</v>
      </c>
      <c r="C15" s="5">
        <v>1941</v>
      </c>
      <c r="D15" s="5">
        <v>11</v>
      </c>
      <c r="E15" s="28">
        <v>0.565</v>
      </c>
      <c r="F15" s="28">
        <v>186.71991820000005</v>
      </c>
    </row>
    <row r="16" spans="1:6" ht="12.75">
      <c r="A16" s="30" t="s">
        <v>133</v>
      </c>
      <c r="B16" s="30">
        <v>115</v>
      </c>
      <c r="C16" s="5">
        <v>1941</v>
      </c>
      <c r="D16" s="5">
        <v>12</v>
      </c>
      <c r="E16" s="28">
        <v>0.439</v>
      </c>
      <c r="F16" s="28">
        <v>100.26399999999998</v>
      </c>
    </row>
    <row r="17" spans="1:6" ht="12.75">
      <c r="A17" s="30" t="s">
        <v>133</v>
      </c>
      <c r="B17" s="30">
        <v>115</v>
      </c>
      <c r="C17" s="5">
        <v>1942</v>
      </c>
      <c r="D17" s="5">
        <v>1</v>
      </c>
      <c r="E17" s="28">
        <v>0.383</v>
      </c>
      <c r="F17" s="28">
        <v>120.0821933</v>
      </c>
    </row>
    <row r="18" spans="1:6" ht="12.75">
      <c r="A18" s="30" t="s">
        <v>133</v>
      </c>
      <c r="B18" s="30">
        <v>115</v>
      </c>
      <c r="C18" s="5">
        <v>1942</v>
      </c>
      <c r="D18" s="5">
        <v>2</v>
      </c>
      <c r="E18" s="28">
        <v>0.343</v>
      </c>
      <c r="F18" s="28">
        <v>78.258074</v>
      </c>
    </row>
    <row r="19" spans="1:6" ht="12.75">
      <c r="A19" s="30" t="s">
        <v>133</v>
      </c>
      <c r="B19" s="30">
        <v>115</v>
      </c>
      <c r="C19" s="5">
        <v>1942</v>
      </c>
      <c r="D19" s="5">
        <v>3</v>
      </c>
      <c r="E19" s="28">
        <v>0.353</v>
      </c>
      <c r="F19" s="28">
        <v>231.9821219999999</v>
      </c>
    </row>
    <row r="20" spans="1:6" ht="12.75">
      <c r="A20" s="30" t="s">
        <v>133</v>
      </c>
      <c r="B20" s="30">
        <v>115</v>
      </c>
      <c r="C20" s="5">
        <v>1942</v>
      </c>
      <c r="D20" s="5">
        <v>4</v>
      </c>
      <c r="E20" s="28">
        <v>0.707</v>
      </c>
      <c r="F20" s="28">
        <v>293.17495210000004</v>
      </c>
    </row>
    <row r="21" spans="1:6" ht="12.75">
      <c r="A21" s="30" t="s">
        <v>133</v>
      </c>
      <c r="B21" s="30">
        <v>115</v>
      </c>
      <c r="C21" s="5">
        <v>1942</v>
      </c>
      <c r="D21" s="5">
        <v>5</v>
      </c>
      <c r="E21" s="28">
        <v>0.482</v>
      </c>
      <c r="F21" s="28">
        <v>249.51149600000008</v>
      </c>
    </row>
    <row r="22" spans="1:6" ht="12.75">
      <c r="A22" s="30" t="s">
        <v>133</v>
      </c>
      <c r="B22" s="30">
        <v>115</v>
      </c>
      <c r="C22" s="5">
        <v>1942</v>
      </c>
      <c r="D22" s="5">
        <v>6</v>
      </c>
      <c r="E22" s="28">
        <v>0.437</v>
      </c>
      <c r="F22" s="28">
        <v>160.96547699999996</v>
      </c>
    </row>
    <row r="23" spans="1:6" ht="12.75">
      <c r="A23" s="30" t="s">
        <v>133</v>
      </c>
      <c r="B23" s="30">
        <v>115</v>
      </c>
      <c r="C23" s="5">
        <v>1942</v>
      </c>
      <c r="D23" s="5">
        <v>7</v>
      </c>
      <c r="E23" s="28">
        <v>0.379</v>
      </c>
      <c r="F23" s="28">
        <v>91.36701839999999</v>
      </c>
    </row>
    <row r="24" spans="1:6" ht="12.75">
      <c r="A24" s="30" t="s">
        <v>133</v>
      </c>
      <c r="B24" s="30">
        <v>115</v>
      </c>
      <c r="C24" s="5">
        <v>1942</v>
      </c>
      <c r="D24" s="5">
        <v>8</v>
      </c>
      <c r="E24" s="28">
        <v>0.341</v>
      </c>
      <c r="F24" s="28">
        <v>83.34196740000004</v>
      </c>
    </row>
    <row r="25" spans="1:6" ht="12.75">
      <c r="A25" s="30" t="s">
        <v>133</v>
      </c>
      <c r="B25" s="30">
        <v>115</v>
      </c>
      <c r="C25" s="5">
        <v>1942</v>
      </c>
      <c r="D25" s="5">
        <v>9</v>
      </c>
      <c r="E25" s="28">
        <v>0.313</v>
      </c>
      <c r="F25" s="28">
        <v>82.59668000000003</v>
      </c>
    </row>
    <row r="26" spans="1:6" ht="12.75">
      <c r="A26" s="30" t="s">
        <v>133</v>
      </c>
      <c r="B26" s="30">
        <v>115</v>
      </c>
      <c r="C26" s="5">
        <v>1942</v>
      </c>
      <c r="D26" s="5">
        <v>10</v>
      </c>
      <c r="E26" s="28">
        <v>0.289</v>
      </c>
      <c r="F26" s="28">
        <v>113.56098200000002</v>
      </c>
    </row>
    <row r="27" spans="1:6" ht="12.75">
      <c r="A27" s="30" t="s">
        <v>133</v>
      </c>
      <c r="B27" s="30">
        <v>115</v>
      </c>
      <c r="C27" s="5">
        <v>1942</v>
      </c>
      <c r="D27" s="5">
        <v>11</v>
      </c>
      <c r="E27" s="28">
        <v>0.269</v>
      </c>
      <c r="F27" s="28">
        <v>108.12129799999998</v>
      </c>
    </row>
    <row r="28" spans="1:6" ht="12.75">
      <c r="A28" s="30" t="s">
        <v>133</v>
      </c>
      <c r="B28" s="30">
        <v>115</v>
      </c>
      <c r="C28" s="5">
        <v>1942</v>
      </c>
      <c r="D28" s="5">
        <v>12</v>
      </c>
      <c r="E28" s="28">
        <v>0.281</v>
      </c>
      <c r="F28" s="28">
        <v>206.599248</v>
      </c>
    </row>
    <row r="29" spans="1:6" ht="12.75">
      <c r="A29" s="30" t="s">
        <v>133</v>
      </c>
      <c r="B29" s="30">
        <v>115</v>
      </c>
      <c r="C29" s="5">
        <v>1943</v>
      </c>
      <c r="D29" s="5">
        <v>1</v>
      </c>
      <c r="E29" s="28">
        <v>0.393</v>
      </c>
      <c r="F29" s="28">
        <v>456.7690599</v>
      </c>
    </row>
    <row r="30" spans="1:6" ht="12.75">
      <c r="A30" s="30" t="s">
        <v>133</v>
      </c>
      <c r="B30" s="30">
        <v>115</v>
      </c>
      <c r="C30" s="5">
        <v>1943</v>
      </c>
      <c r="D30" s="5">
        <v>2</v>
      </c>
      <c r="E30" s="28">
        <v>0.442</v>
      </c>
      <c r="F30" s="28">
        <v>186.64799999999997</v>
      </c>
    </row>
    <row r="31" spans="1:6" ht="12.75">
      <c r="A31" s="30" t="s">
        <v>133</v>
      </c>
      <c r="B31" s="30">
        <v>115</v>
      </c>
      <c r="C31" s="5">
        <v>1943</v>
      </c>
      <c r="D31" s="5">
        <v>3</v>
      </c>
      <c r="E31" s="28">
        <v>0.419</v>
      </c>
      <c r="F31" s="28">
        <v>147.00985599999996</v>
      </c>
    </row>
    <row r="32" spans="1:6" ht="12.75">
      <c r="A32" s="30" t="s">
        <v>133</v>
      </c>
      <c r="B32" s="30">
        <v>115</v>
      </c>
      <c r="C32" s="5">
        <v>1943</v>
      </c>
      <c r="D32" s="5">
        <v>4</v>
      </c>
      <c r="E32" s="28">
        <v>0.443</v>
      </c>
      <c r="F32" s="28">
        <v>190.32173299999997</v>
      </c>
    </row>
    <row r="33" spans="1:6" ht="12.75">
      <c r="A33" s="30" t="s">
        <v>133</v>
      </c>
      <c r="B33" s="30">
        <v>115</v>
      </c>
      <c r="C33" s="5">
        <v>1943</v>
      </c>
      <c r="D33" s="5">
        <v>5</v>
      </c>
      <c r="E33" s="28">
        <v>0.427</v>
      </c>
      <c r="F33" s="28">
        <v>125.06863099999997</v>
      </c>
    </row>
    <row r="34" spans="1:6" ht="12.75">
      <c r="A34" s="30" t="s">
        <v>133</v>
      </c>
      <c r="B34" s="30">
        <v>115</v>
      </c>
      <c r="C34" s="5">
        <v>1943</v>
      </c>
      <c r="D34" s="5">
        <v>6</v>
      </c>
      <c r="E34" s="28">
        <v>0.365</v>
      </c>
      <c r="F34" s="28">
        <v>90.22843699999999</v>
      </c>
    </row>
    <row r="35" spans="1:6" ht="12.75">
      <c r="A35" s="30" t="s">
        <v>133</v>
      </c>
      <c r="B35" s="30">
        <v>115</v>
      </c>
      <c r="C35" s="5">
        <v>1943</v>
      </c>
      <c r="D35" s="5">
        <v>7</v>
      </c>
      <c r="E35" s="28">
        <v>0.318</v>
      </c>
      <c r="F35" s="28">
        <v>76.45284889999994</v>
      </c>
    </row>
    <row r="36" spans="1:6" ht="12.75">
      <c r="A36" s="30" t="s">
        <v>133</v>
      </c>
      <c r="B36" s="30">
        <v>115</v>
      </c>
      <c r="C36" s="5">
        <v>1943</v>
      </c>
      <c r="D36" s="5">
        <v>8</v>
      </c>
      <c r="E36" s="28">
        <v>0.291</v>
      </c>
      <c r="F36" s="28">
        <v>62.464505999999986</v>
      </c>
    </row>
    <row r="37" spans="1:6" ht="12.75">
      <c r="A37" s="30" t="s">
        <v>133</v>
      </c>
      <c r="B37" s="30">
        <v>115</v>
      </c>
      <c r="C37" s="5">
        <v>1943</v>
      </c>
      <c r="D37" s="5">
        <v>9</v>
      </c>
      <c r="E37" s="28">
        <v>0.289</v>
      </c>
      <c r="F37" s="28">
        <v>79.3302935</v>
      </c>
    </row>
    <row r="38" spans="1:6" ht="12.75">
      <c r="A38" s="30" t="s">
        <v>133</v>
      </c>
      <c r="B38" s="30">
        <v>115</v>
      </c>
      <c r="C38" s="5">
        <v>1943</v>
      </c>
      <c r="D38" s="5">
        <v>10</v>
      </c>
      <c r="E38" s="28">
        <v>0.303</v>
      </c>
      <c r="F38" s="28">
        <v>167.06825899999995</v>
      </c>
    </row>
    <row r="39" spans="1:6" ht="12.75">
      <c r="A39" s="30" t="s">
        <v>133</v>
      </c>
      <c r="B39" s="30">
        <v>115</v>
      </c>
      <c r="C39" s="5">
        <v>1943</v>
      </c>
      <c r="D39" s="5">
        <v>11</v>
      </c>
      <c r="E39" s="28">
        <v>0.309</v>
      </c>
      <c r="F39" s="28">
        <v>174.7526860000001</v>
      </c>
    </row>
    <row r="40" spans="1:6" ht="12.75">
      <c r="A40" s="30" t="s">
        <v>133</v>
      </c>
      <c r="B40" s="30">
        <v>115</v>
      </c>
      <c r="C40" s="5">
        <v>1943</v>
      </c>
      <c r="D40" s="5">
        <v>12</v>
      </c>
      <c r="E40" s="28">
        <v>0.316</v>
      </c>
      <c r="F40" s="28">
        <v>160.48899999999992</v>
      </c>
    </row>
    <row r="41" spans="1:6" ht="12.75">
      <c r="A41" s="30" t="s">
        <v>133</v>
      </c>
      <c r="B41" s="30">
        <v>115</v>
      </c>
      <c r="C41" s="5">
        <v>1944</v>
      </c>
      <c r="D41" s="5">
        <v>1</v>
      </c>
      <c r="E41" s="28">
        <v>0.304</v>
      </c>
      <c r="F41" s="28">
        <v>98.46128699999998</v>
      </c>
    </row>
    <row r="42" spans="1:6" ht="12.75">
      <c r="A42" s="30" t="s">
        <v>133</v>
      </c>
      <c r="B42" s="30">
        <v>115</v>
      </c>
      <c r="C42" s="5">
        <v>1944</v>
      </c>
      <c r="D42" s="5">
        <v>2</v>
      </c>
      <c r="E42" s="28">
        <v>0.271</v>
      </c>
      <c r="F42" s="28">
        <v>74.055098</v>
      </c>
    </row>
    <row r="43" spans="1:6" ht="12.75">
      <c r="A43" s="30" t="s">
        <v>133</v>
      </c>
      <c r="B43" s="30">
        <v>115</v>
      </c>
      <c r="C43" s="5">
        <v>1944</v>
      </c>
      <c r="D43" s="5">
        <v>3</v>
      </c>
      <c r="E43" s="28">
        <v>0.249</v>
      </c>
      <c r="F43" s="28">
        <v>98.25532400000002</v>
      </c>
    </row>
    <row r="44" spans="1:6" ht="12.75">
      <c r="A44" s="30" t="s">
        <v>133</v>
      </c>
      <c r="B44" s="30">
        <v>115</v>
      </c>
      <c r="C44" s="5">
        <v>1944</v>
      </c>
      <c r="D44" s="5">
        <v>4</v>
      </c>
      <c r="E44" s="28">
        <v>0.252</v>
      </c>
      <c r="F44" s="28">
        <v>178.10451399999994</v>
      </c>
    </row>
    <row r="45" spans="1:6" ht="12.75">
      <c r="A45" s="30" t="s">
        <v>133</v>
      </c>
      <c r="B45" s="30">
        <v>115</v>
      </c>
      <c r="C45" s="5">
        <v>1944</v>
      </c>
      <c r="D45" s="5">
        <v>5</v>
      </c>
      <c r="E45" s="28">
        <v>0.255</v>
      </c>
      <c r="F45" s="28">
        <v>128.75256470000002</v>
      </c>
    </row>
    <row r="46" spans="1:6" ht="12.75">
      <c r="A46" s="30" t="s">
        <v>133</v>
      </c>
      <c r="B46" s="30">
        <v>115</v>
      </c>
      <c r="C46" s="5">
        <v>1944</v>
      </c>
      <c r="D46" s="5">
        <v>6</v>
      </c>
      <c r="E46" s="28">
        <v>0.237</v>
      </c>
      <c r="F46" s="28">
        <v>83.14361099999996</v>
      </c>
    </row>
    <row r="47" spans="1:6" ht="12.75">
      <c r="A47" s="30" t="s">
        <v>133</v>
      </c>
      <c r="B47" s="30">
        <v>115</v>
      </c>
      <c r="C47" s="5">
        <v>1944</v>
      </c>
      <c r="D47" s="5">
        <v>7</v>
      </c>
      <c r="E47" s="28">
        <v>0.216</v>
      </c>
      <c r="F47" s="28">
        <v>60.5182761</v>
      </c>
    </row>
    <row r="48" spans="1:6" ht="12.75">
      <c r="A48" s="30" t="s">
        <v>133</v>
      </c>
      <c r="B48" s="30">
        <v>115</v>
      </c>
      <c r="C48" s="5">
        <v>1944</v>
      </c>
      <c r="D48" s="5">
        <v>8</v>
      </c>
      <c r="E48" s="28">
        <v>0.205</v>
      </c>
      <c r="F48" s="28">
        <v>54.19759079999999</v>
      </c>
    </row>
    <row r="49" spans="1:6" ht="12.75">
      <c r="A49" s="30" t="s">
        <v>133</v>
      </c>
      <c r="B49" s="30">
        <v>115</v>
      </c>
      <c r="C49" s="5">
        <v>1944</v>
      </c>
      <c r="D49" s="5">
        <v>9</v>
      </c>
      <c r="E49" s="28">
        <v>0.193</v>
      </c>
      <c r="F49" s="28">
        <v>63.59240099999999</v>
      </c>
    </row>
    <row r="50" spans="1:6" ht="12.75">
      <c r="A50" s="30" t="s">
        <v>133</v>
      </c>
      <c r="B50" s="30">
        <v>115</v>
      </c>
      <c r="C50" s="5">
        <v>1944</v>
      </c>
      <c r="D50" s="5">
        <v>10</v>
      </c>
      <c r="E50" s="28">
        <v>0.178</v>
      </c>
      <c r="F50" s="28">
        <v>94.25502999999996</v>
      </c>
    </row>
    <row r="51" spans="1:6" ht="12.75">
      <c r="A51" s="30" t="s">
        <v>133</v>
      </c>
      <c r="B51" s="30">
        <v>115</v>
      </c>
      <c r="C51" s="5">
        <v>1944</v>
      </c>
      <c r="D51" s="5">
        <v>11</v>
      </c>
      <c r="E51" s="28">
        <v>0.166</v>
      </c>
      <c r="F51" s="28">
        <v>95.42868199999995</v>
      </c>
    </row>
    <row r="52" spans="1:6" ht="12.75">
      <c r="A52" s="30" t="s">
        <v>133</v>
      </c>
      <c r="B52" s="30">
        <v>115</v>
      </c>
      <c r="C52" s="5">
        <v>1944</v>
      </c>
      <c r="D52" s="5">
        <v>12</v>
      </c>
      <c r="E52" s="28">
        <v>0.165</v>
      </c>
      <c r="F52" s="28">
        <v>135.52191299999993</v>
      </c>
    </row>
    <row r="53" spans="1:6" ht="12.75">
      <c r="A53" s="30" t="s">
        <v>133</v>
      </c>
      <c r="B53" s="30">
        <v>115</v>
      </c>
      <c r="C53" s="5">
        <v>1945</v>
      </c>
      <c r="D53" s="5">
        <v>1</v>
      </c>
      <c r="E53" s="28">
        <v>0.178</v>
      </c>
      <c r="F53" s="28">
        <v>79.5101208</v>
      </c>
    </row>
    <row r="54" spans="1:6" ht="12.75">
      <c r="A54" s="30" t="s">
        <v>133</v>
      </c>
      <c r="B54" s="30">
        <v>115</v>
      </c>
      <c r="C54" s="5">
        <v>1945</v>
      </c>
      <c r="D54" s="5">
        <v>2</v>
      </c>
      <c r="E54" s="28">
        <v>0.18</v>
      </c>
      <c r="F54" s="28">
        <v>148.75532499999989</v>
      </c>
    </row>
    <row r="55" spans="1:6" ht="12.75">
      <c r="A55" s="30" t="s">
        <v>133</v>
      </c>
      <c r="B55" s="30">
        <v>115</v>
      </c>
      <c r="C55" s="5">
        <v>1945</v>
      </c>
      <c r="D55" s="5">
        <v>3</v>
      </c>
      <c r="E55" s="28">
        <v>0.172</v>
      </c>
      <c r="F55" s="28">
        <v>145.40946199999996</v>
      </c>
    </row>
    <row r="56" spans="1:6" ht="12.75">
      <c r="A56" s="30" t="s">
        <v>133</v>
      </c>
      <c r="B56" s="30">
        <v>115</v>
      </c>
      <c r="C56" s="5">
        <v>1945</v>
      </c>
      <c r="D56" s="5">
        <v>4</v>
      </c>
      <c r="E56" s="28">
        <v>0.163</v>
      </c>
      <c r="F56" s="28">
        <v>110.23143410000004</v>
      </c>
    </row>
    <row r="57" spans="1:6" ht="12.75">
      <c r="A57" s="30" t="s">
        <v>133</v>
      </c>
      <c r="B57" s="30">
        <v>115</v>
      </c>
      <c r="C57" s="5">
        <v>1945</v>
      </c>
      <c r="D57" s="5">
        <v>5</v>
      </c>
      <c r="E57" s="28">
        <v>0.153</v>
      </c>
      <c r="F57" s="28">
        <v>96.59395130000004</v>
      </c>
    </row>
    <row r="58" spans="1:6" ht="12.75">
      <c r="A58" s="30" t="s">
        <v>133</v>
      </c>
      <c r="B58" s="30">
        <v>115</v>
      </c>
      <c r="C58" s="5">
        <v>1945</v>
      </c>
      <c r="D58" s="5">
        <v>6</v>
      </c>
      <c r="E58" s="28">
        <v>0.147</v>
      </c>
      <c r="F58" s="28">
        <v>69.09317770000001</v>
      </c>
    </row>
    <row r="59" spans="1:6" ht="12.75">
      <c r="A59" s="30" t="s">
        <v>133</v>
      </c>
      <c r="B59" s="30">
        <v>115</v>
      </c>
      <c r="C59" s="5">
        <v>1945</v>
      </c>
      <c r="D59" s="5">
        <v>7</v>
      </c>
      <c r="E59" s="28">
        <v>0.144</v>
      </c>
      <c r="F59" s="28">
        <v>52.1486018</v>
      </c>
    </row>
    <row r="60" spans="1:6" ht="12.75">
      <c r="A60" s="30" t="s">
        <v>133</v>
      </c>
      <c r="B60" s="30">
        <v>115</v>
      </c>
      <c r="C60" s="5">
        <v>1945</v>
      </c>
      <c r="D60" s="5">
        <v>8</v>
      </c>
      <c r="E60" s="28">
        <v>0.139</v>
      </c>
      <c r="F60" s="28">
        <v>64.31948300000002</v>
      </c>
    </row>
    <row r="61" spans="1:6" ht="12.75">
      <c r="A61" s="30" t="s">
        <v>133</v>
      </c>
      <c r="B61" s="30">
        <v>115</v>
      </c>
      <c r="C61" s="5">
        <v>1945</v>
      </c>
      <c r="D61" s="5">
        <v>9</v>
      </c>
      <c r="E61" s="28">
        <v>0.129</v>
      </c>
      <c r="F61" s="28">
        <v>41.28689500000001</v>
      </c>
    </row>
    <row r="62" spans="1:6" ht="12.75">
      <c r="A62" s="30" t="s">
        <v>133</v>
      </c>
      <c r="B62" s="30">
        <v>115</v>
      </c>
      <c r="C62" s="5">
        <v>1945</v>
      </c>
      <c r="D62" s="5">
        <v>10</v>
      </c>
      <c r="E62" s="28">
        <v>0.118</v>
      </c>
      <c r="F62" s="28">
        <v>64.25500499999998</v>
      </c>
    </row>
    <row r="63" spans="1:6" ht="12.75">
      <c r="A63" s="30" t="s">
        <v>133</v>
      </c>
      <c r="B63" s="30">
        <v>115</v>
      </c>
      <c r="C63" s="5">
        <v>1945</v>
      </c>
      <c r="D63" s="5">
        <v>11</v>
      </c>
      <c r="E63" s="28">
        <v>0.136</v>
      </c>
      <c r="F63" s="28">
        <v>74.73775269999999</v>
      </c>
    </row>
    <row r="64" spans="1:6" ht="12.75">
      <c r="A64" s="30" t="s">
        <v>133</v>
      </c>
      <c r="B64" s="30">
        <v>115</v>
      </c>
      <c r="C64" s="5">
        <v>1945</v>
      </c>
      <c r="D64" s="5">
        <v>12</v>
      </c>
      <c r="E64" s="28">
        <v>0.272</v>
      </c>
      <c r="F64" s="28">
        <v>252.32220600000002</v>
      </c>
    </row>
    <row r="65" spans="1:6" ht="12.75">
      <c r="A65" s="30" t="s">
        <v>133</v>
      </c>
      <c r="B65" s="30">
        <v>115</v>
      </c>
      <c r="C65" s="5">
        <v>1946</v>
      </c>
      <c r="D65" s="5">
        <v>1</v>
      </c>
      <c r="E65" s="28">
        <v>0.277</v>
      </c>
      <c r="F65" s="28">
        <v>108.73216099999996</v>
      </c>
    </row>
    <row r="66" spans="1:6" ht="12.75">
      <c r="A66" s="30" t="s">
        <v>133</v>
      </c>
      <c r="B66" s="30">
        <v>115</v>
      </c>
      <c r="C66" s="5">
        <v>1946</v>
      </c>
      <c r="D66" s="5">
        <v>2</v>
      </c>
      <c r="E66" s="28">
        <v>0.249</v>
      </c>
      <c r="F66" s="28">
        <v>91.13271820000003</v>
      </c>
    </row>
    <row r="67" spans="1:6" ht="12.75">
      <c r="A67" s="30" t="s">
        <v>133</v>
      </c>
      <c r="B67" s="30">
        <v>115</v>
      </c>
      <c r="C67" s="5">
        <v>1946</v>
      </c>
      <c r="D67" s="5">
        <v>3</v>
      </c>
      <c r="E67" s="28">
        <v>0.331</v>
      </c>
      <c r="F67" s="28">
        <v>167.2759949999999</v>
      </c>
    </row>
    <row r="68" spans="1:6" ht="12.75">
      <c r="A68" s="30" t="s">
        <v>133</v>
      </c>
      <c r="B68" s="30">
        <v>115</v>
      </c>
      <c r="C68" s="5">
        <v>1946</v>
      </c>
      <c r="D68" s="5">
        <v>4</v>
      </c>
      <c r="E68" s="28">
        <v>0.738</v>
      </c>
      <c r="F68" s="28">
        <v>408.404843</v>
      </c>
    </row>
    <row r="69" spans="1:6" ht="12.75">
      <c r="A69" s="30" t="s">
        <v>133</v>
      </c>
      <c r="B69" s="30">
        <v>115</v>
      </c>
      <c r="C69" s="5">
        <v>1946</v>
      </c>
      <c r="D69" s="5">
        <v>5</v>
      </c>
      <c r="E69" s="28">
        <v>1.518</v>
      </c>
      <c r="F69" s="28">
        <v>541.8172209999998</v>
      </c>
    </row>
    <row r="70" spans="1:6" ht="12.75">
      <c r="A70" s="30" t="s">
        <v>133</v>
      </c>
      <c r="B70" s="30">
        <v>115</v>
      </c>
      <c r="C70" s="5">
        <v>1946</v>
      </c>
      <c r="D70" s="5">
        <v>6</v>
      </c>
      <c r="E70" s="28">
        <v>0.988</v>
      </c>
      <c r="F70" s="28">
        <v>219.9344793</v>
      </c>
    </row>
    <row r="71" spans="1:6" ht="12.75">
      <c r="A71" s="30" t="s">
        <v>133</v>
      </c>
      <c r="B71" s="30">
        <v>115</v>
      </c>
      <c r="C71" s="5">
        <v>1946</v>
      </c>
      <c r="D71" s="5">
        <v>7</v>
      </c>
      <c r="E71" s="28">
        <v>0.814</v>
      </c>
      <c r="F71" s="28">
        <v>119.34673489999997</v>
      </c>
    </row>
    <row r="72" spans="1:6" ht="12.75">
      <c r="A72" s="30" t="s">
        <v>133</v>
      </c>
      <c r="B72" s="30">
        <v>115</v>
      </c>
      <c r="C72" s="5">
        <v>1946</v>
      </c>
      <c r="D72" s="5">
        <v>8</v>
      </c>
      <c r="E72" s="28">
        <v>0.69</v>
      </c>
      <c r="F72" s="28">
        <v>92.56959989999994</v>
      </c>
    </row>
    <row r="73" spans="1:6" ht="12.75">
      <c r="A73" s="30" t="s">
        <v>133</v>
      </c>
      <c r="B73" s="30">
        <v>115</v>
      </c>
      <c r="C73" s="5">
        <v>1946</v>
      </c>
      <c r="D73" s="5">
        <v>9</v>
      </c>
      <c r="E73" s="28">
        <v>0.591</v>
      </c>
      <c r="F73" s="28">
        <v>78.97299999999998</v>
      </c>
    </row>
    <row r="74" spans="1:6" ht="12.75">
      <c r="A74" s="30" t="s">
        <v>133</v>
      </c>
      <c r="B74" s="30">
        <v>115</v>
      </c>
      <c r="C74" s="5">
        <v>1946</v>
      </c>
      <c r="D74" s="5">
        <v>10</v>
      </c>
      <c r="E74" s="28">
        <v>0.502</v>
      </c>
      <c r="F74" s="28">
        <v>89.0863148</v>
      </c>
    </row>
    <row r="75" spans="1:6" ht="12.75">
      <c r="A75" s="30" t="s">
        <v>133</v>
      </c>
      <c r="B75" s="30">
        <v>115</v>
      </c>
      <c r="C75" s="5">
        <v>1946</v>
      </c>
      <c r="D75" s="5">
        <v>11</v>
      </c>
      <c r="E75" s="28">
        <v>0.438</v>
      </c>
      <c r="F75" s="28">
        <v>118.10731819999992</v>
      </c>
    </row>
    <row r="76" spans="1:6" ht="12.75">
      <c r="A76" s="30" t="s">
        <v>133</v>
      </c>
      <c r="B76" s="30">
        <v>115</v>
      </c>
      <c r="C76" s="5">
        <v>1946</v>
      </c>
      <c r="D76" s="5">
        <v>12</v>
      </c>
      <c r="E76" s="28">
        <v>0.405</v>
      </c>
      <c r="F76" s="28">
        <v>145.865788</v>
      </c>
    </row>
    <row r="77" spans="1:6" ht="12.75">
      <c r="A77" s="30" t="s">
        <v>133</v>
      </c>
      <c r="B77" s="30">
        <v>115</v>
      </c>
      <c r="C77" s="5">
        <v>1947</v>
      </c>
      <c r="D77" s="5">
        <v>1</v>
      </c>
      <c r="E77" s="28">
        <v>0.387</v>
      </c>
      <c r="F77" s="28">
        <v>110.853545</v>
      </c>
    </row>
    <row r="78" spans="1:6" ht="12.75">
      <c r="A78" s="30" t="s">
        <v>133</v>
      </c>
      <c r="B78" s="30">
        <v>115</v>
      </c>
      <c r="C78" s="5">
        <v>1947</v>
      </c>
      <c r="D78" s="5">
        <v>2</v>
      </c>
      <c r="E78" s="28">
        <v>1.335</v>
      </c>
      <c r="F78" s="28">
        <v>544.299491</v>
      </c>
    </row>
    <row r="79" spans="1:6" ht="12.75">
      <c r="A79" s="30" t="s">
        <v>133</v>
      </c>
      <c r="B79" s="30">
        <v>115</v>
      </c>
      <c r="C79" s="5">
        <v>1947</v>
      </c>
      <c r="D79" s="5">
        <v>3</v>
      </c>
      <c r="E79" s="28">
        <v>2.679</v>
      </c>
      <c r="F79" s="28">
        <v>984.1596130000003</v>
      </c>
    </row>
    <row r="80" spans="1:6" ht="12.75">
      <c r="A80" s="30" t="s">
        <v>133</v>
      </c>
      <c r="B80" s="30">
        <v>115</v>
      </c>
      <c r="C80" s="5">
        <v>1947</v>
      </c>
      <c r="D80" s="5">
        <v>4</v>
      </c>
      <c r="E80" s="28">
        <v>1.416</v>
      </c>
      <c r="F80" s="28">
        <v>387.0256555999999</v>
      </c>
    </row>
    <row r="81" spans="1:6" ht="12.75">
      <c r="A81" s="30" t="s">
        <v>133</v>
      </c>
      <c r="B81" s="30">
        <v>115</v>
      </c>
      <c r="C81" s="5">
        <v>1947</v>
      </c>
      <c r="D81" s="5">
        <v>5</v>
      </c>
      <c r="E81" s="28">
        <v>1.25</v>
      </c>
      <c r="F81" s="28">
        <v>347.39338499999985</v>
      </c>
    </row>
    <row r="82" spans="1:6" ht="12.75">
      <c r="A82" s="30" t="s">
        <v>133</v>
      </c>
      <c r="B82" s="30">
        <v>115</v>
      </c>
      <c r="C82" s="5">
        <v>1947</v>
      </c>
      <c r="D82" s="5">
        <v>6</v>
      </c>
      <c r="E82" s="28">
        <v>0.991</v>
      </c>
      <c r="F82" s="28">
        <v>217.33932399999992</v>
      </c>
    </row>
    <row r="83" spans="1:6" ht="12.75">
      <c r="A83" s="30" t="s">
        <v>133</v>
      </c>
      <c r="B83" s="30">
        <v>115</v>
      </c>
      <c r="C83" s="5">
        <v>1947</v>
      </c>
      <c r="D83" s="5">
        <v>7</v>
      </c>
      <c r="E83" s="28">
        <v>0.818</v>
      </c>
      <c r="F83" s="28">
        <v>126.80351650000006</v>
      </c>
    </row>
    <row r="84" spans="1:6" ht="12.75">
      <c r="A84" s="30" t="s">
        <v>133</v>
      </c>
      <c r="B84" s="30">
        <v>115</v>
      </c>
      <c r="C84" s="5">
        <v>1947</v>
      </c>
      <c r="D84" s="5">
        <v>8</v>
      </c>
      <c r="E84" s="28">
        <v>0.687</v>
      </c>
      <c r="F84" s="28">
        <v>103.50448299999992</v>
      </c>
    </row>
    <row r="85" spans="1:6" ht="12.75">
      <c r="A85" s="30" t="s">
        <v>133</v>
      </c>
      <c r="B85" s="30">
        <v>115</v>
      </c>
      <c r="C85" s="5">
        <v>1947</v>
      </c>
      <c r="D85" s="5">
        <v>9</v>
      </c>
      <c r="E85" s="28">
        <v>0.59</v>
      </c>
      <c r="F85" s="28">
        <v>104.79650140000001</v>
      </c>
    </row>
    <row r="86" spans="1:6" ht="12.75">
      <c r="A86" s="30" t="s">
        <v>133</v>
      </c>
      <c r="B86" s="30">
        <v>115</v>
      </c>
      <c r="C86" s="5">
        <v>1947</v>
      </c>
      <c r="D86" s="5">
        <v>10</v>
      </c>
      <c r="E86" s="28">
        <v>0.505</v>
      </c>
      <c r="F86" s="28">
        <v>99.08675750000005</v>
      </c>
    </row>
    <row r="87" spans="1:6" ht="12.75">
      <c r="A87" s="30" t="s">
        <v>133</v>
      </c>
      <c r="B87" s="30">
        <v>115</v>
      </c>
      <c r="C87" s="5">
        <v>1947</v>
      </c>
      <c r="D87" s="5">
        <v>11</v>
      </c>
      <c r="E87" s="28">
        <v>0.435</v>
      </c>
      <c r="F87" s="28">
        <v>113.47261079999993</v>
      </c>
    </row>
    <row r="88" spans="1:6" ht="12.75">
      <c r="A88" s="30" t="s">
        <v>133</v>
      </c>
      <c r="B88" s="30">
        <v>115</v>
      </c>
      <c r="C88" s="5">
        <v>1947</v>
      </c>
      <c r="D88" s="5">
        <v>12</v>
      </c>
      <c r="E88" s="28">
        <v>0.393</v>
      </c>
      <c r="F88" s="28">
        <v>147.77970809999994</v>
      </c>
    </row>
    <row r="89" spans="1:6" ht="12.75">
      <c r="A89" s="30" t="s">
        <v>133</v>
      </c>
      <c r="B89" s="30">
        <v>115</v>
      </c>
      <c r="C89" s="5">
        <v>1948</v>
      </c>
      <c r="D89" s="5">
        <v>1</v>
      </c>
      <c r="E89" s="28">
        <v>0.818</v>
      </c>
      <c r="F89" s="28">
        <v>696.9184459999999</v>
      </c>
    </row>
    <row r="90" spans="1:6" ht="12.75">
      <c r="A90" s="30" t="s">
        <v>133</v>
      </c>
      <c r="B90" s="30">
        <v>115</v>
      </c>
      <c r="C90" s="5">
        <v>1948</v>
      </c>
      <c r="D90" s="5">
        <v>2</v>
      </c>
      <c r="E90" s="28">
        <v>0.723</v>
      </c>
      <c r="F90" s="28">
        <v>252.94493460000004</v>
      </c>
    </row>
    <row r="91" spans="1:6" ht="12.75">
      <c r="A91" s="30" t="s">
        <v>133</v>
      </c>
      <c r="B91" s="30">
        <v>115</v>
      </c>
      <c r="C91" s="5">
        <v>1948</v>
      </c>
      <c r="D91" s="5">
        <v>3</v>
      </c>
      <c r="E91" s="28">
        <v>0.636</v>
      </c>
      <c r="F91" s="28">
        <v>208.55517700000004</v>
      </c>
    </row>
    <row r="92" spans="1:6" ht="12.75">
      <c r="A92" s="30" t="s">
        <v>133</v>
      </c>
      <c r="B92" s="30">
        <v>115</v>
      </c>
      <c r="C92" s="5">
        <v>1948</v>
      </c>
      <c r="D92" s="5">
        <v>4</v>
      </c>
      <c r="E92" s="28">
        <v>0.58</v>
      </c>
      <c r="F92" s="28">
        <v>218.7824986</v>
      </c>
    </row>
    <row r="93" spans="1:6" ht="12.75">
      <c r="A93" s="30" t="s">
        <v>133</v>
      </c>
      <c r="B93" s="30">
        <v>115</v>
      </c>
      <c r="C93" s="5">
        <v>1948</v>
      </c>
      <c r="D93" s="5">
        <v>5</v>
      </c>
      <c r="E93" s="28">
        <v>0.585</v>
      </c>
      <c r="F93" s="28">
        <v>256.16524649999985</v>
      </c>
    </row>
    <row r="94" spans="1:6" ht="12.75">
      <c r="A94" s="30" t="s">
        <v>133</v>
      </c>
      <c r="B94" s="30">
        <v>115</v>
      </c>
      <c r="C94" s="5">
        <v>1948</v>
      </c>
      <c r="D94" s="5">
        <v>6</v>
      </c>
      <c r="E94" s="28">
        <v>0.547</v>
      </c>
      <c r="F94" s="28">
        <v>129.2324038</v>
      </c>
    </row>
    <row r="95" spans="1:6" ht="12.75">
      <c r="A95" s="30" t="s">
        <v>133</v>
      </c>
      <c r="B95" s="30">
        <v>115</v>
      </c>
      <c r="C95" s="5">
        <v>1948</v>
      </c>
      <c r="D95" s="5">
        <v>7</v>
      </c>
      <c r="E95" s="28">
        <v>0.46</v>
      </c>
      <c r="F95" s="28">
        <v>83.84899269999998</v>
      </c>
    </row>
    <row r="96" spans="1:6" ht="12.75">
      <c r="A96" s="30" t="s">
        <v>133</v>
      </c>
      <c r="B96" s="30">
        <v>115</v>
      </c>
      <c r="C96" s="5">
        <v>1948</v>
      </c>
      <c r="D96" s="5">
        <v>8</v>
      </c>
      <c r="E96" s="28">
        <v>0.4</v>
      </c>
      <c r="F96" s="28">
        <v>69.65353</v>
      </c>
    </row>
    <row r="97" spans="1:6" ht="12.75">
      <c r="A97" s="30" t="s">
        <v>133</v>
      </c>
      <c r="B97" s="30">
        <v>115</v>
      </c>
      <c r="C97" s="5">
        <v>1948</v>
      </c>
      <c r="D97" s="5">
        <v>9</v>
      </c>
      <c r="E97" s="28">
        <v>0.349</v>
      </c>
      <c r="F97" s="28">
        <v>59.37828899999999</v>
      </c>
    </row>
    <row r="98" spans="1:6" ht="12.75">
      <c r="A98" s="30" t="s">
        <v>133</v>
      </c>
      <c r="B98" s="30">
        <v>115</v>
      </c>
      <c r="C98" s="5">
        <v>1948</v>
      </c>
      <c r="D98" s="5">
        <v>10</v>
      </c>
      <c r="E98" s="28">
        <v>0.304</v>
      </c>
      <c r="F98" s="28">
        <v>75.47102819999998</v>
      </c>
    </row>
    <row r="99" spans="1:6" ht="12.75">
      <c r="A99" s="30" t="s">
        <v>133</v>
      </c>
      <c r="B99" s="30">
        <v>115</v>
      </c>
      <c r="C99" s="5">
        <v>1948</v>
      </c>
      <c r="D99" s="5">
        <v>11</v>
      </c>
      <c r="E99" s="28">
        <v>0.268</v>
      </c>
      <c r="F99" s="28">
        <v>61.0672814</v>
      </c>
    </row>
    <row r="100" spans="1:6" ht="12.75">
      <c r="A100" s="30" t="s">
        <v>133</v>
      </c>
      <c r="B100" s="30">
        <v>115</v>
      </c>
      <c r="C100" s="5">
        <v>1948</v>
      </c>
      <c r="D100" s="5">
        <v>12</v>
      </c>
      <c r="E100" s="28">
        <v>0.272</v>
      </c>
      <c r="F100" s="28">
        <v>139.34681840000005</v>
      </c>
    </row>
    <row r="101" spans="1:6" ht="12.75">
      <c r="A101" s="30" t="s">
        <v>133</v>
      </c>
      <c r="B101" s="30">
        <v>115</v>
      </c>
      <c r="C101" s="5">
        <v>1949</v>
      </c>
      <c r="D101" s="5">
        <v>1</v>
      </c>
      <c r="E101" s="28">
        <v>0.268</v>
      </c>
      <c r="F101" s="28">
        <v>78.36533799999998</v>
      </c>
    </row>
    <row r="102" spans="1:6" ht="12.75">
      <c r="A102" s="30" t="s">
        <v>133</v>
      </c>
      <c r="B102" s="30">
        <v>115</v>
      </c>
      <c r="C102" s="5">
        <v>1949</v>
      </c>
      <c r="D102" s="5">
        <v>2</v>
      </c>
      <c r="E102" s="28">
        <v>0.244</v>
      </c>
      <c r="F102" s="28">
        <v>65.60707399999994</v>
      </c>
    </row>
    <row r="103" spans="1:6" ht="12.75">
      <c r="A103" s="30" t="s">
        <v>133</v>
      </c>
      <c r="B103" s="30">
        <v>115</v>
      </c>
      <c r="C103" s="5">
        <v>1949</v>
      </c>
      <c r="D103" s="5">
        <v>3</v>
      </c>
      <c r="E103" s="28">
        <v>0.235</v>
      </c>
      <c r="F103" s="28">
        <v>101.22110359999999</v>
      </c>
    </row>
    <row r="104" spans="1:6" ht="12.75">
      <c r="A104" s="30" t="s">
        <v>133</v>
      </c>
      <c r="B104" s="30">
        <v>115</v>
      </c>
      <c r="C104" s="5">
        <v>1949</v>
      </c>
      <c r="D104" s="5">
        <v>4</v>
      </c>
      <c r="E104" s="28">
        <v>0.223</v>
      </c>
      <c r="F104" s="28">
        <v>92.34541029999998</v>
      </c>
    </row>
    <row r="105" spans="1:6" ht="12.75">
      <c r="A105" s="30" t="s">
        <v>133</v>
      </c>
      <c r="B105" s="30">
        <v>115</v>
      </c>
      <c r="C105" s="5">
        <v>1949</v>
      </c>
      <c r="D105" s="5">
        <v>5</v>
      </c>
      <c r="E105" s="28">
        <v>0.202</v>
      </c>
      <c r="F105" s="28">
        <v>84.6954891</v>
      </c>
    </row>
    <row r="106" spans="1:6" ht="12.75">
      <c r="A106" s="30" t="s">
        <v>133</v>
      </c>
      <c r="B106" s="30">
        <v>115</v>
      </c>
      <c r="C106" s="5">
        <v>1949</v>
      </c>
      <c r="D106" s="5">
        <v>6</v>
      </c>
      <c r="E106" s="28">
        <v>0.186</v>
      </c>
      <c r="F106" s="28">
        <v>70.23770339999999</v>
      </c>
    </row>
    <row r="107" spans="1:6" ht="12.75">
      <c r="A107" s="30" t="s">
        <v>133</v>
      </c>
      <c r="B107" s="30">
        <v>115</v>
      </c>
      <c r="C107" s="5">
        <v>1949</v>
      </c>
      <c r="D107" s="5">
        <v>7</v>
      </c>
      <c r="E107" s="28">
        <v>0.179</v>
      </c>
      <c r="F107" s="28">
        <v>55.39099129999999</v>
      </c>
    </row>
    <row r="108" spans="1:6" ht="12.75">
      <c r="A108" s="30" t="s">
        <v>133</v>
      </c>
      <c r="B108" s="30">
        <v>115</v>
      </c>
      <c r="C108" s="5">
        <v>1949</v>
      </c>
      <c r="D108" s="5">
        <v>8</v>
      </c>
      <c r="E108" s="28">
        <v>0.174</v>
      </c>
      <c r="F108" s="28">
        <v>48.000095</v>
      </c>
    </row>
    <row r="109" spans="1:6" ht="12.75">
      <c r="A109" s="30" t="s">
        <v>133</v>
      </c>
      <c r="B109" s="30">
        <v>115</v>
      </c>
      <c r="C109" s="5">
        <v>1949</v>
      </c>
      <c r="D109" s="5">
        <v>9</v>
      </c>
      <c r="E109" s="28">
        <v>0.208</v>
      </c>
      <c r="F109" s="28">
        <v>121.68010499999998</v>
      </c>
    </row>
    <row r="110" spans="1:6" ht="12.75">
      <c r="A110" s="30" t="s">
        <v>133</v>
      </c>
      <c r="B110" s="30">
        <v>115</v>
      </c>
      <c r="C110" s="5">
        <v>1949</v>
      </c>
      <c r="D110" s="5">
        <v>10</v>
      </c>
      <c r="E110" s="28">
        <v>0.189</v>
      </c>
      <c r="F110" s="28">
        <v>75.15096000000001</v>
      </c>
    </row>
    <row r="111" spans="1:6" ht="12.75">
      <c r="A111" s="30" t="s">
        <v>133</v>
      </c>
      <c r="B111" s="30">
        <v>115</v>
      </c>
      <c r="C111" s="5">
        <v>1949</v>
      </c>
      <c r="D111" s="5">
        <v>11</v>
      </c>
      <c r="E111" s="28">
        <v>0.181</v>
      </c>
      <c r="F111" s="28">
        <v>116.09498700000003</v>
      </c>
    </row>
    <row r="112" spans="1:6" ht="12.75">
      <c r="A112" s="30" t="s">
        <v>133</v>
      </c>
      <c r="B112" s="30">
        <v>115</v>
      </c>
      <c r="C112" s="5">
        <v>1949</v>
      </c>
      <c r="D112" s="5">
        <v>12</v>
      </c>
      <c r="E112" s="28">
        <v>0.185</v>
      </c>
      <c r="F112" s="28">
        <v>99.60639999999998</v>
      </c>
    </row>
    <row r="113" spans="1:6" ht="12.75">
      <c r="A113" s="30" t="s">
        <v>133</v>
      </c>
      <c r="B113" s="30">
        <v>115</v>
      </c>
      <c r="C113" s="5">
        <v>1950</v>
      </c>
      <c r="D113" s="5">
        <v>1</v>
      </c>
      <c r="E113" s="28">
        <v>0.178</v>
      </c>
      <c r="F113" s="28">
        <v>75.049</v>
      </c>
    </row>
    <row r="114" spans="1:6" ht="12.75">
      <c r="A114" s="30" t="s">
        <v>133</v>
      </c>
      <c r="B114" s="30">
        <v>115</v>
      </c>
      <c r="C114" s="5">
        <v>1950</v>
      </c>
      <c r="D114" s="5">
        <v>2</v>
      </c>
      <c r="E114" s="28">
        <v>0.19</v>
      </c>
      <c r="F114" s="28">
        <v>158.230812</v>
      </c>
    </row>
    <row r="115" spans="1:6" ht="12.75">
      <c r="A115" s="30" t="s">
        <v>133</v>
      </c>
      <c r="B115" s="30">
        <v>115</v>
      </c>
      <c r="C115" s="5">
        <v>1950</v>
      </c>
      <c r="D115" s="5">
        <v>3</v>
      </c>
      <c r="E115" s="28">
        <v>0.207</v>
      </c>
      <c r="F115" s="28">
        <v>105.268</v>
      </c>
    </row>
    <row r="116" spans="1:6" ht="12.75">
      <c r="A116" s="30" t="s">
        <v>133</v>
      </c>
      <c r="B116" s="30">
        <v>115</v>
      </c>
      <c r="C116" s="5">
        <v>1950</v>
      </c>
      <c r="D116" s="5">
        <v>4</v>
      </c>
      <c r="E116" s="28">
        <v>0.199</v>
      </c>
      <c r="F116" s="28">
        <v>108.3061363</v>
      </c>
    </row>
    <row r="117" spans="1:6" ht="12.75">
      <c r="A117" s="30" t="s">
        <v>133</v>
      </c>
      <c r="B117" s="30">
        <v>115</v>
      </c>
      <c r="C117" s="5">
        <v>1950</v>
      </c>
      <c r="D117" s="5">
        <v>5</v>
      </c>
      <c r="E117" s="28">
        <v>0.223</v>
      </c>
      <c r="F117" s="28">
        <v>218.60899629999997</v>
      </c>
    </row>
    <row r="118" spans="1:6" ht="12.75">
      <c r="A118" s="30" t="s">
        <v>133</v>
      </c>
      <c r="B118" s="30">
        <v>115</v>
      </c>
      <c r="C118" s="5">
        <v>1950</v>
      </c>
      <c r="D118" s="5">
        <v>6</v>
      </c>
      <c r="E118" s="28">
        <v>0.249</v>
      </c>
      <c r="F118" s="28">
        <v>139.86723500000002</v>
      </c>
    </row>
    <row r="119" spans="1:6" ht="12.75">
      <c r="A119" s="30" t="s">
        <v>133</v>
      </c>
      <c r="B119" s="30">
        <v>115</v>
      </c>
      <c r="C119" s="5">
        <v>1950</v>
      </c>
      <c r="D119" s="5">
        <v>7</v>
      </c>
      <c r="E119" s="28">
        <v>0.232</v>
      </c>
      <c r="F119" s="28">
        <v>77.206144</v>
      </c>
    </row>
    <row r="120" spans="1:6" ht="12.75">
      <c r="A120" s="30" t="s">
        <v>133</v>
      </c>
      <c r="B120" s="30">
        <v>115</v>
      </c>
      <c r="C120" s="5">
        <v>1950</v>
      </c>
      <c r="D120" s="5">
        <v>8</v>
      </c>
      <c r="E120" s="28">
        <v>0.209</v>
      </c>
      <c r="F120" s="28">
        <v>59.34518639999997</v>
      </c>
    </row>
    <row r="121" spans="1:6" ht="12.75">
      <c r="A121" s="30" t="s">
        <v>133</v>
      </c>
      <c r="B121" s="30">
        <v>115</v>
      </c>
      <c r="C121" s="5">
        <v>1950</v>
      </c>
      <c r="D121" s="5">
        <v>9</v>
      </c>
      <c r="E121" s="28">
        <v>0.183</v>
      </c>
      <c r="F121" s="28">
        <v>49.893095000000024</v>
      </c>
    </row>
    <row r="122" spans="1:6" ht="12.75">
      <c r="A122" s="30" t="s">
        <v>133</v>
      </c>
      <c r="B122" s="30">
        <v>115</v>
      </c>
      <c r="C122" s="5">
        <v>1950</v>
      </c>
      <c r="D122" s="5">
        <v>10</v>
      </c>
      <c r="E122" s="28">
        <v>0.163</v>
      </c>
      <c r="F122" s="28">
        <v>61.06027299999998</v>
      </c>
    </row>
    <row r="123" spans="1:6" ht="12.75">
      <c r="A123" s="30" t="s">
        <v>133</v>
      </c>
      <c r="B123" s="30">
        <v>115</v>
      </c>
      <c r="C123" s="5">
        <v>1950</v>
      </c>
      <c r="D123" s="5">
        <v>11</v>
      </c>
      <c r="E123" s="28">
        <v>0.157</v>
      </c>
      <c r="F123" s="28">
        <v>87.59290899999998</v>
      </c>
    </row>
    <row r="124" spans="1:6" ht="12.75">
      <c r="A124" s="30" t="s">
        <v>133</v>
      </c>
      <c r="B124" s="30">
        <v>115</v>
      </c>
      <c r="C124" s="5">
        <v>1950</v>
      </c>
      <c r="D124" s="5">
        <v>12</v>
      </c>
      <c r="E124" s="28">
        <v>0.163</v>
      </c>
      <c r="F124" s="28">
        <v>114.1909139</v>
      </c>
    </row>
    <row r="125" spans="1:6" ht="12.75">
      <c r="A125" s="30" t="s">
        <v>133</v>
      </c>
      <c r="B125" s="30">
        <v>115</v>
      </c>
      <c r="C125" s="5">
        <v>1951</v>
      </c>
      <c r="D125" s="5">
        <v>1</v>
      </c>
      <c r="E125" s="28">
        <v>0.212</v>
      </c>
      <c r="F125" s="28">
        <v>193.38468500000002</v>
      </c>
    </row>
    <row r="126" spans="1:6" ht="12.75">
      <c r="A126" s="30" t="s">
        <v>133</v>
      </c>
      <c r="B126" s="30">
        <v>115</v>
      </c>
      <c r="C126" s="5">
        <v>1951</v>
      </c>
      <c r="D126" s="5">
        <v>2</v>
      </c>
      <c r="E126" s="28">
        <v>0.356</v>
      </c>
      <c r="F126" s="28">
        <v>337.5964161999999</v>
      </c>
    </row>
    <row r="127" spans="1:6" ht="12.75">
      <c r="A127" s="30" t="s">
        <v>133</v>
      </c>
      <c r="B127" s="30">
        <v>115</v>
      </c>
      <c r="C127" s="5">
        <v>1951</v>
      </c>
      <c r="D127" s="5">
        <v>3</v>
      </c>
      <c r="E127" s="28">
        <v>0.661</v>
      </c>
      <c r="F127" s="28">
        <v>525.7926282</v>
      </c>
    </row>
    <row r="128" spans="1:6" ht="12.75">
      <c r="A128" s="30" t="s">
        <v>133</v>
      </c>
      <c r="B128" s="30">
        <v>115</v>
      </c>
      <c r="C128" s="5">
        <v>1951</v>
      </c>
      <c r="D128" s="5">
        <v>4</v>
      </c>
      <c r="E128" s="28">
        <v>0.613</v>
      </c>
      <c r="F128" s="28">
        <v>278.66232520000005</v>
      </c>
    </row>
    <row r="129" spans="1:6" ht="12.75">
      <c r="A129" s="30" t="s">
        <v>133</v>
      </c>
      <c r="B129" s="30">
        <v>115</v>
      </c>
      <c r="C129" s="5">
        <v>1951</v>
      </c>
      <c r="D129" s="5">
        <v>5</v>
      </c>
      <c r="E129" s="28">
        <v>0.55</v>
      </c>
      <c r="F129" s="28">
        <v>277.57216100000005</v>
      </c>
    </row>
    <row r="130" spans="1:6" ht="12.75">
      <c r="A130" s="30" t="s">
        <v>133</v>
      </c>
      <c r="B130" s="30">
        <v>115</v>
      </c>
      <c r="C130" s="5">
        <v>1951</v>
      </c>
      <c r="D130" s="5">
        <v>6</v>
      </c>
      <c r="E130" s="28">
        <v>0.487</v>
      </c>
      <c r="F130" s="28">
        <v>214.81171990000007</v>
      </c>
    </row>
    <row r="131" spans="1:6" ht="12.75">
      <c r="A131" s="30" t="s">
        <v>133</v>
      </c>
      <c r="B131" s="30">
        <v>115</v>
      </c>
      <c r="C131" s="5">
        <v>1951</v>
      </c>
      <c r="D131" s="5">
        <v>7</v>
      </c>
      <c r="E131" s="28">
        <v>0.418</v>
      </c>
      <c r="F131" s="28">
        <v>121.63311799999995</v>
      </c>
    </row>
    <row r="132" spans="1:6" ht="12.75">
      <c r="A132" s="30" t="s">
        <v>133</v>
      </c>
      <c r="B132" s="30">
        <v>115</v>
      </c>
      <c r="C132" s="5">
        <v>1951</v>
      </c>
      <c r="D132" s="5">
        <v>8</v>
      </c>
      <c r="E132" s="28">
        <v>0.353</v>
      </c>
      <c r="F132" s="28">
        <v>81.68031999999998</v>
      </c>
    </row>
    <row r="133" spans="1:6" ht="12.75">
      <c r="A133" s="30" t="s">
        <v>133</v>
      </c>
      <c r="B133" s="30">
        <v>115</v>
      </c>
      <c r="C133" s="5">
        <v>1951</v>
      </c>
      <c r="D133" s="5">
        <v>9</v>
      </c>
      <c r="E133" s="28">
        <v>0.299</v>
      </c>
      <c r="F133" s="28">
        <v>67.49454199999998</v>
      </c>
    </row>
    <row r="134" spans="1:6" ht="12.75">
      <c r="A134" s="30" t="s">
        <v>133</v>
      </c>
      <c r="B134" s="30">
        <v>115</v>
      </c>
      <c r="C134" s="5">
        <v>1951</v>
      </c>
      <c r="D134" s="5">
        <v>10</v>
      </c>
      <c r="E134" s="28">
        <v>0.258</v>
      </c>
      <c r="F134" s="28">
        <v>82.33989180000002</v>
      </c>
    </row>
    <row r="135" spans="1:6" ht="12.75">
      <c r="A135" s="30" t="s">
        <v>133</v>
      </c>
      <c r="B135" s="30">
        <v>115</v>
      </c>
      <c r="C135" s="5">
        <v>1951</v>
      </c>
      <c r="D135" s="5">
        <v>11</v>
      </c>
      <c r="E135" s="28">
        <v>0.9</v>
      </c>
      <c r="F135" s="28">
        <v>418.68099999999987</v>
      </c>
    </row>
    <row r="136" spans="1:6" ht="12.75">
      <c r="A136" s="30" t="s">
        <v>133</v>
      </c>
      <c r="B136" s="30">
        <v>115</v>
      </c>
      <c r="C136" s="5">
        <v>1951</v>
      </c>
      <c r="D136" s="5">
        <v>12</v>
      </c>
      <c r="E136" s="28">
        <v>0.463</v>
      </c>
      <c r="F136" s="28">
        <v>183.3448685</v>
      </c>
    </row>
    <row r="137" spans="1:6" ht="12.75">
      <c r="A137" s="30" t="s">
        <v>133</v>
      </c>
      <c r="B137" s="30">
        <v>115</v>
      </c>
      <c r="C137" s="5">
        <v>1952</v>
      </c>
      <c r="D137" s="5">
        <v>1</v>
      </c>
      <c r="E137" s="28">
        <v>0.422</v>
      </c>
      <c r="F137" s="28">
        <v>150.19985200000008</v>
      </c>
    </row>
    <row r="138" spans="1:6" ht="12.75">
      <c r="A138" s="30" t="s">
        <v>133</v>
      </c>
      <c r="B138" s="30">
        <v>115</v>
      </c>
      <c r="C138" s="5">
        <v>1952</v>
      </c>
      <c r="D138" s="5">
        <v>2</v>
      </c>
      <c r="E138" s="28">
        <v>0.383</v>
      </c>
      <c r="F138" s="28">
        <v>142.15710340000004</v>
      </c>
    </row>
    <row r="139" spans="1:6" ht="12.75">
      <c r="A139" s="30" t="s">
        <v>133</v>
      </c>
      <c r="B139" s="30">
        <v>115</v>
      </c>
      <c r="C139" s="5">
        <v>1952</v>
      </c>
      <c r="D139" s="5">
        <v>3</v>
      </c>
      <c r="E139" s="28">
        <v>0.58</v>
      </c>
      <c r="F139" s="28">
        <v>427.9662830000001</v>
      </c>
    </row>
    <row r="140" spans="1:6" ht="12.75">
      <c r="A140" s="30" t="s">
        <v>133</v>
      </c>
      <c r="B140" s="30">
        <v>115</v>
      </c>
      <c r="C140" s="5">
        <v>1952</v>
      </c>
      <c r="D140" s="5">
        <v>4</v>
      </c>
      <c r="E140" s="28">
        <v>0.599</v>
      </c>
      <c r="F140" s="28">
        <v>353.1414330000002</v>
      </c>
    </row>
    <row r="141" spans="1:6" ht="12.75">
      <c r="A141" s="30" t="s">
        <v>133</v>
      </c>
      <c r="B141" s="30">
        <v>115</v>
      </c>
      <c r="C141" s="5">
        <v>1952</v>
      </c>
      <c r="D141" s="5">
        <v>5</v>
      </c>
      <c r="E141" s="28">
        <v>0.583</v>
      </c>
      <c r="F141" s="28">
        <v>281.1725710000001</v>
      </c>
    </row>
    <row r="142" spans="1:6" ht="12.75">
      <c r="A142" s="30" t="s">
        <v>133</v>
      </c>
      <c r="B142" s="30">
        <v>115</v>
      </c>
      <c r="C142" s="5">
        <v>1952</v>
      </c>
      <c r="D142" s="5">
        <v>6</v>
      </c>
      <c r="E142" s="28">
        <v>0.539</v>
      </c>
      <c r="F142" s="28">
        <v>152.71421649999996</v>
      </c>
    </row>
    <row r="143" spans="1:6" ht="12.75">
      <c r="A143" s="30" t="s">
        <v>133</v>
      </c>
      <c r="B143" s="30">
        <v>115</v>
      </c>
      <c r="C143" s="5">
        <v>1952</v>
      </c>
      <c r="D143" s="5">
        <v>7</v>
      </c>
      <c r="E143" s="28">
        <v>0.478</v>
      </c>
      <c r="F143" s="28">
        <v>160.652719</v>
      </c>
    </row>
    <row r="144" spans="1:6" ht="12.75">
      <c r="A144" s="30" t="s">
        <v>133</v>
      </c>
      <c r="B144" s="30">
        <v>115</v>
      </c>
      <c r="C144" s="5">
        <v>1952</v>
      </c>
      <c r="D144" s="5">
        <v>8</v>
      </c>
      <c r="E144" s="28">
        <v>0.422</v>
      </c>
      <c r="F144" s="28">
        <v>102.404783</v>
      </c>
    </row>
    <row r="145" spans="1:6" ht="12.75">
      <c r="A145" s="30" t="s">
        <v>133</v>
      </c>
      <c r="B145" s="30">
        <v>115</v>
      </c>
      <c r="C145" s="5">
        <v>1952</v>
      </c>
      <c r="D145" s="5">
        <v>9</v>
      </c>
      <c r="E145" s="28">
        <v>0.366</v>
      </c>
      <c r="F145" s="28">
        <v>80.61347099999998</v>
      </c>
    </row>
    <row r="146" spans="1:6" ht="12.75">
      <c r="A146" s="30" t="s">
        <v>133</v>
      </c>
      <c r="B146" s="30">
        <v>115</v>
      </c>
      <c r="C146" s="5">
        <v>1952</v>
      </c>
      <c r="D146" s="5">
        <v>10</v>
      </c>
      <c r="E146" s="28">
        <v>0.328</v>
      </c>
      <c r="F146" s="28">
        <v>100.78421349999999</v>
      </c>
    </row>
    <row r="147" spans="1:6" ht="12.75">
      <c r="A147" s="30" t="s">
        <v>133</v>
      </c>
      <c r="B147" s="30">
        <v>115</v>
      </c>
      <c r="C147" s="5">
        <v>1952</v>
      </c>
      <c r="D147" s="5">
        <v>11</v>
      </c>
      <c r="E147" s="28">
        <v>0.335</v>
      </c>
      <c r="F147" s="28">
        <v>163.170658</v>
      </c>
    </row>
    <row r="148" spans="1:6" ht="12.75">
      <c r="A148" s="30" t="s">
        <v>133</v>
      </c>
      <c r="B148" s="30">
        <v>115</v>
      </c>
      <c r="C148" s="5">
        <v>1952</v>
      </c>
      <c r="D148" s="5">
        <v>12</v>
      </c>
      <c r="E148" s="28">
        <v>0.374</v>
      </c>
      <c r="F148" s="28">
        <v>295.7604876000001</v>
      </c>
    </row>
    <row r="149" spans="1:6" ht="12.75">
      <c r="A149" s="30" t="s">
        <v>133</v>
      </c>
      <c r="B149" s="30">
        <v>115</v>
      </c>
      <c r="C149" s="5">
        <v>1953</v>
      </c>
      <c r="D149" s="5">
        <v>1</v>
      </c>
      <c r="E149" s="28">
        <v>0.375</v>
      </c>
      <c r="F149" s="28">
        <v>145.78839499999995</v>
      </c>
    </row>
    <row r="150" spans="1:6" ht="12.75">
      <c r="A150" s="30" t="s">
        <v>133</v>
      </c>
      <c r="B150" s="30">
        <v>115</v>
      </c>
      <c r="C150" s="5">
        <v>1953</v>
      </c>
      <c r="D150" s="5">
        <v>2</v>
      </c>
      <c r="E150" s="28">
        <v>0.35</v>
      </c>
      <c r="F150" s="28">
        <v>163.9020359000001</v>
      </c>
    </row>
    <row r="151" spans="1:6" ht="12.75">
      <c r="A151" s="30" t="s">
        <v>133</v>
      </c>
      <c r="B151" s="30">
        <v>115</v>
      </c>
      <c r="C151" s="5">
        <v>1953</v>
      </c>
      <c r="D151" s="5">
        <v>3</v>
      </c>
      <c r="E151" s="28">
        <v>0.329</v>
      </c>
      <c r="F151" s="28">
        <v>161.531782</v>
      </c>
    </row>
    <row r="152" spans="1:6" ht="12.75">
      <c r="A152" s="30" t="s">
        <v>133</v>
      </c>
      <c r="B152" s="30">
        <v>115</v>
      </c>
      <c r="C152" s="5">
        <v>1953</v>
      </c>
      <c r="D152" s="5">
        <v>4</v>
      </c>
      <c r="E152" s="28">
        <v>0.338</v>
      </c>
      <c r="F152" s="28">
        <v>242.93606279999997</v>
      </c>
    </row>
    <row r="153" spans="1:6" ht="12.75">
      <c r="A153" s="30" t="s">
        <v>133</v>
      </c>
      <c r="B153" s="30">
        <v>115</v>
      </c>
      <c r="C153" s="5">
        <v>1953</v>
      </c>
      <c r="D153" s="5">
        <v>5</v>
      </c>
      <c r="E153" s="28">
        <v>0.342</v>
      </c>
      <c r="F153" s="28">
        <v>153.62971139999996</v>
      </c>
    </row>
    <row r="154" spans="1:6" ht="12.75">
      <c r="A154" s="30" t="s">
        <v>133</v>
      </c>
      <c r="B154" s="30">
        <v>115</v>
      </c>
      <c r="C154" s="5">
        <v>1953</v>
      </c>
      <c r="D154" s="5">
        <v>6</v>
      </c>
      <c r="E154" s="28">
        <v>0.335</v>
      </c>
      <c r="F154" s="28">
        <v>166.50549030000002</v>
      </c>
    </row>
    <row r="155" spans="1:6" ht="12.75">
      <c r="A155" s="30" t="s">
        <v>133</v>
      </c>
      <c r="B155" s="30">
        <v>115</v>
      </c>
      <c r="C155" s="5">
        <v>1953</v>
      </c>
      <c r="D155" s="5">
        <v>7</v>
      </c>
      <c r="E155" s="28">
        <v>0.313</v>
      </c>
      <c r="F155" s="28">
        <v>90.79187800000008</v>
      </c>
    </row>
    <row r="156" spans="1:6" ht="12.75">
      <c r="A156" s="30" t="s">
        <v>133</v>
      </c>
      <c r="B156" s="30">
        <v>115</v>
      </c>
      <c r="C156" s="5">
        <v>1953</v>
      </c>
      <c r="D156" s="5">
        <v>8</v>
      </c>
      <c r="E156" s="28">
        <v>0.281</v>
      </c>
      <c r="F156" s="28">
        <v>68.26640560000004</v>
      </c>
    </row>
    <row r="157" spans="1:6" ht="12.75">
      <c r="A157" s="30" t="s">
        <v>133</v>
      </c>
      <c r="B157" s="30">
        <v>115</v>
      </c>
      <c r="C157" s="5">
        <v>1953</v>
      </c>
      <c r="D157" s="5">
        <v>9</v>
      </c>
      <c r="E157" s="28">
        <v>0.251</v>
      </c>
      <c r="F157" s="28">
        <v>62.653665</v>
      </c>
    </row>
    <row r="158" spans="1:6" ht="12.75">
      <c r="A158" s="30" t="s">
        <v>133</v>
      </c>
      <c r="B158" s="30">
        <v>115</v>
      </c>
      <c r="C158" s="5">
        <v>1953</v>
      </c>
      <c r="D158" s="5">
        <v>10</v>
      </c>
      <c r="E158" s="28">
        <v>0.253</v>
      </c>
      <c r="F158" s="28">
        <v>117.19239999999999</v>
      </c>
    </row>
    <row r="159" spans="1:6" ht="12.75">
      <c r="A159" s="30" t="s">
        <v>133</v>
      </c>
      <c r="B159" s="30">
        <v>115</v>
      </c>
      <c r="C159" s="5">
        <v>1953</v>
      </c>
      <c r="D159" s="5">
        <v>11</v>
      </c>
      <c r="E159" s="28">
        <v>0.24</v>
      </c>
      <c r="F159" s="28">
        <v>81.048125</v>
      </c>
    </row>
    <row r="160" spans="1:6" ht="12.75">
      <c r="A160" s="30" t="s">
        <v>133</v>
      </c>
      <c r="B160" s="30">
        <v>115</v>
      </c>
      <c r="C160" s="5">
        <v>1953</v>
      </c>
      <c r="D160" s="5">
        <v>12</v>
      </c>
      <c r="E160" s="28">
        <v>0.227</v>
      </c>
      <c r="F160" s="28">
        <v>123.45905480000003</v>
      </c>
    </row>
    <row r="161" spans="1:6" ht="12.75">
      <c r="A161" s="30" t="s">
        <v>133</v>
      </c>
      <c r="B161" s="30">
        <v>115</v>
      </c>
      <c r="C161" s="5">
        <v>1954</v>
      </c>
      <c r="D161" s="5">
        <v>1</v>
      </c>
      <c r="E161" s="28">
        <v>0.228</v>
      </c>
      <c r="F161" s="28">
        <v>126.70590199999998</v>
      </c>
    </row>
    <row r="162" spans="1:6" ht="12.75">
      <c r="A162" s="30" t="s">
        <v>133</v>
      </c>
      <c r="B162" s="30">
        <v>115</v>
      </c>
      <c r="C162" s="5">
        <v>1954</v>
      </c>
      <c r="D162" s="5">
        <v>2</v>
      </c>
      <c r="E162" s="28">
        <v>0.237</v>
      </c>
      <c r="F162" s="28">
        <v>202.03410939999995</v>
      </c>
    </row>
    <row r="163" spans="1:6" ht="12.75">
      <c r="A163" s="30" t="s">
        <v>133</v>
      </c>
      <c r="B163" s="30">
        <v>115</v>
      </c>
      <c r="C163" s="5">
        <v>1954</v>
      </c>
      <c r="D163" s="5">
        <v>3</v>
      </c>
      <c r="E163" s="28">
        <v>0.273</v>
      </c>
      <c r="F163" s="28">
        <v>316.357057</v>
      </c>
    </row>
    <row r="164" spans="1:6" ht="12.75">
      <c r="A164" s="30" t="s">
        <v>133</v>
      </c>
      <c r="B164" s="30">
        <v>115</v>
      </c>
      <c r="C164" s="5">
        <v>1954</v>
      </c>
      <c r="D164" s="5">
        <v>4</v>
      </c>
      <c r="E164" s="28">
        <v>0.293</v>
      </c>
      <c r="F164" s="28">
        <v>196.3444600000001</v>
      </c>
    </row>
    <row r="165" spans="1:6" ht="12.75">
      <c r="A165" s="30" t="s">
        <v>133</v>
      </c>
      <c r="B165" s="30">
        <v>115</v>
      </c>
      <c r="C165" s="5">
        <v>1954</v>
      </c>
      <c r="D165" s="5">
        <v>5</v>
      </c>
      <c r="E165" s="28">
        <v>0.289</v>
      </c>
      <c r="F165" s="28">
        <v>243.92</v>
      </c>
    </row>
    <row r="166" spans="1:6" ht="12.75">
      <c r="A166" s="30" t="s">
        <v>133</v>
      </c>
      <c r="B166" s="30">
        <v>115</v>
      </c>
      <c r="C166" s="5">
        <v>1954</v>
      </c>
      <c r="D166" s="5">
        <v>6</v>
      </c>
      <c r="E166" s="28">
        <v>0.274</v>
      </c>
      <c r="F166" s="28">
        <v>150.51501659999994</v>
      </c>
    </row>
    <row r="167" spans="1:6" ht="12.75">
      <c r="A167" s="30" t="s">
        <v>133</v>
      </c>
      <c r="B167" s="30">
        <v>115</v>
      </c>
      <c r="C167" s="5">
        <v>1954</v>
      </c>
      <c r="D167" s="5">
        <v>7</v>
      </c>
      <c r="E167" s="28">
        <v>0.239</v>
      </c>
      <c r="F167" s="28">
        <v>88.89471320000004</v>
      </c>
    </row>
    <row r="168" spans="1:6" ht="12.75">
      <c r="A168" s="30" t="s">
        <v>133</v>
      </c>
      <c r="B168" s="30">
        <v>115</v>
      </c>
      <c r="C168" s="5">
        <v>1954</v>
      </c>
      <c r="D168" s="5">
        <v>8</v>
      </c>
      <c r="E168" s="28">
        <v>0.211</v>
      </c>
      <c r="F168" s="28">
        <v>70.28462499999998</v>
      </c>
    </row>
    <row r="169" spans="1:6" ht="12.75">
      <c r="A169" s="30" t="s">
        <v>133</v>
      </c>
      <c r="B169" s="30">
        <v>115</v>
      </c>
      <c r="C169" s="5">
        <v>1954</v>
      </c>
      <c r="D169" s="5">
        <v>9</v>
      </c>
      <c r="E169" s="28">
        <v>0.187</v>
      </c>
      <c r="F169" s="28">
        <v>60.941080000000014</v>
      </c>
    </row>
    <row r="170" spans="1:6" ht="12.75">
      <c r="A170" s="30" t="s">
        <v>133</v>
      </c>
      <c r="B170" s="30">
        <v>115</v>
      </c>
      <c r="C170" s="5">
        <v>1954</v>
      </c>
      <c r="D170" s="5">
        <v>10</v>
      </c>
      <c r="E170" s="28">
        <v>0.169</v>
      </c>
      <c r="F170" s="28">
        <v>60.28100000000002</v>
      </c>
    </row>
    <row r="171" spans="1:6" ht="12.75">
      <c r="A171" s="30" t="s">
        <v>133</v>
      </c>
      <c r="B171" s="30">
        <v>115</v>
      </c>
      <c r="C171" s="5">
        <v>1954</v>
      </c>
      <c r="D171" s="5">
        <v>11</v>
      </c>
      <c r="E171" s="28">
        <v>0.222</v>
      </c>
      <c r="F171" s="28">
        <v>158.94996299999997</v>
      </c>
    </row>
    <row r="172" spans="1:6" ht="12.75">
      <c r="A172" s="30" t="s">
        <v>133</v>
      </c>
      <c r="B172" s="30">
        <v>115</v>
      </c>
      <c r="C172" s="5">
        <v>1954</v>
      </c>
      <c r="D172" s="5">
        <v>12</v>
      </c>
      <c r="E172" s="28">
        <v>0.236</v>
      </c>
      <c r="F172" s="28">
        <v>104.37699999999997</v>
      </c>
    </row>
    <row r="173" spans="1:6" ht="12.75">
      <c r="A173" s="30" t="s">
        <v>133</v>
      </c>
      <c r="B173" s="30">
        <v>115</v>
      </c>
      <c r="C173" s="5">
        <v>1955</v>
      </c>
      <c r="D173" s="5">
        <v>1</v>
      </c>
      <c r="E173" s="28">
        <v>0.398</v>
      </c>
      <c r="F173" s="28">
        <v>380.0524399999999</v>
      </c>
    </row>
    <row r="174" spans="1:6" ht="12.75">
      <c r="A174" s="30" t="s">
        <v>133</v>
      </c>
      <c r="B174" s="30">
        <v>115</v>
      </c>
      <c r="C174" s="5">
        <v>1955</v>
      </c>
      <c r="D174" s="5">
        <v>2</v>
      </c>
      <c r="E174" s="28">
        <v>0.741</v>
      </c>
      <c r="F174" s="28">
        <v>418.7008979999998</v>
      </c>
    </row>
    <row r="175" spans="1:6" ht="12.75">
      <c r="A175" s="30" t="s">
        <v>133</v>
      </c>
      <c r="B175" s="30">
        <v>115</v>
      </c>
      <c r="C175" s="5">
        <v>1955</v>
      </c>
      <c r="D175" s="5">
        <v>3</v>
      </c>
      <c r="E175" s="28">
        <v>0.805</v>
      </c>
      <c r="F175" s="28">
        <v>334.61632839999993</v>
      </c>
    </row>
    <row r="176" spans="1:6" ht="12.75">
      <c r="A176" s="30" t="s">
        <v>133</v>
      </c>
      <c r="B176" s="30">
        <v>115</v>
      </c>
      <c r="C176" s="5">
        <v>1955</v>
      </c>
      <c r="D176" s="5">
        <v>4</v>
      </c>
      <c r="E176" s="28">
        <v>0.771</v>
      </c>
      <c r="F176" s="28">
        <v>258.5894387</v>
      </c>
    </row>
    <row r="177" spans="1:6" ht="12.75">
      <c r="A177" s="30" t="s">
        <v>133</v>
      </c>
      <c r="B177" s="30">
        <v>115</v>
      </c>
      <c r="C177" s="5">
        <v>1955</v>
      </c>
      <c r="D177" s="5">
        <v>5</v>
      </c>
      <c r="E177" s="28">
        <v>0.697</v>
      </c>
      <c r="F177" s="28">
        <v>157.50447999999994</v>
      </c>
    </row>
    <row r="178" spans="1:6" ht="12.75">
      <c r="A178" s="30" t="s">
        <v>133</v>
      </c>
      <c r="B178" s="30">
        <v>115</v>
      </c>
      <c r="C178" s="5">
        <v>1955</v>
      </c>
      <c r="D178" s="5">
        <v>6</v>
      </c>
      <c r="E178" s="28">
        <v>0.592</v>
      </c>
      <c r="F178" s="28">
        <v>149.6423011000001</v>
      </c>
    </row>
    <row r="179" spans="1:6" ht="12.75">
      <c r="A179" s="30" t="s">
        <v>133</v>
      </c>
      <c r="B179" s="30">
        <v>115</v>
      </c>
      <c r="C179" s="5">
        <v>1955</v>
      </c>
      <c r="D179" s="5">
        <v>7</v>
      </c>
      <c r="E179" s="28">
        <v>0.509</v>
      </c>
      <c r="F179" s="28">
        <v>105.62800000000004</v>
      </c>
    </row>
    <row r="180" spans="1:6" ht="12.75">
      <c r="A180" s="30" t="s">
        <v>133</v>
      </c>
      <c r="B180" s="30">
        <v>115</v>
      </c>
      <c r="C180" s="5">
        <v>1955</v>
      </c>
      <c r="D180" s="5">
        <v>8</v>
      </c>
      <c r="E180" s="28">
        <v>0.44</v>
      </c>
      <c r="F180" s="28">
        <v>79.63894600000003</v>
      </c>
    </row>
    <row r="181" spans="1:6" ht="12.75">
      <c r="A181" s="30" t="s">
        <v>133</v>
      </c>
      <c r="B181" s="30">
        <v>115</v>
      </c>
      <c r="C181" s="5">
        <v>1955</v>
      </c>
      <c r="D181" s="5">
        <v>9</v>
      </c>
      <c r="E181" s="28">
        <v>0.38</v>
      </c>
      <c r="F181" s="28">
        <v>71.10562700000001</v>
      </c>
    </row>
    <row r="182" spans="1:6" ht="12.75">
      <c r="A182" s="30" t="s">
        <v>133</v>
      </c>
      <c r="B182" s="30">
        <v>115</v>
      </c>
      <c r="C182" s="5">
        <v>1955</v>
      </c>
      <c r="D182" s="5">
        <v>10</v>
      </c>
      <c r="E182" s="28">
        <v>0.338</v>
      </c>
      <c r="F182" s="28">
        <v>84.3320446</v>
      </c>
    </row>
    <row r="183" spans="1:6" ht="12.75">
      <c r="A183" s="30" t="s">
        <v>133</v>
      </c>
      <c r="B183" s="30">
        <v>115</v>
      </c>
      <c r="C183" s="5">
        <v>1955</v>
      </c>
      <c r="D183" s="5">
        <v>11</v>
      </c>
      <c r="E183" s="28">
        <v>0.604</v>
      </c>
      <c r="F183" s="28">
        <v>205.97767719999993</v>
      </c>
    </row>
    <row r="184" spans="1:6" ht="12.75">
      <c r="A184" s="30" t="s">
        <v>133</v>
      </c>
      <c r="B184" s="30">
        <v>115</v>
      </c>
      <c r="C184" s="5">
        <v>1955</v>
      </c>
      <c r="D184" s="5">
        <v>12</v>
      </c>
      <c r="E184" s="28">
        <v>0.963</v>
      </c>
      <c r="F184" s="28">
        <v>454.82944150000014</v>
      </c>
    </row>
    <row r="185" spans="1:6" ht="12.75">
      <c r="A185" s="30" t="s">
        <v>133</v>
      </c>
      <c r="B185" s="30">
        <v>115</v>
      </c>
      <c r="C185" s="5">
        <v>1956</v>
      </c>
      <c r="D185" s="5">
        <v>1</v>
      </c>
      <c r="E185" s="28">
        <v>1.332</v>
      </c>
      <c r="F185" s="28">
        <v>440.8588179999998</v>
      </c>
    </row>
    <row r="186" spans="1:6" ht="12.75">
      <c r="A186" s="30" t="s">
        <v>133</v>
      </c>
      <c r="B186" s="30">
        <v>115</v>
      </c>
      <c r="C186" s="5">
        <v>1956</v>
      </c>
      <c r="D186" s="5">
        <v>2</v>
      </c>
      <c r="E186" s="28">
        <v>1.052</v>
      </c>
      <c r="F186" s="28">
        <v>211.90907530000007</v>
      </c>
    </row>
    <row r="187" spans="1:6" ht="12.75">
      <c r="A187" s="30" t="s">
        <v>133</v>
      </c>
      <c r="B187" s="30">
        <v>115</v>
      </c>
      <c r="C187" s="5">
        <v>1956</v>
      </c>
      <c r="D187" s="5">
        <v>3</v>
      </c>
      <c r="E187" s="28">
        <v>3.309</v>
      </c>
      <c r="F187" s="28">
        <v>820.0835249000003</v>
      </c>
    </row>
    <row r="188" spans="1:6" ht="12.75">
      <c r="A188" s="30" t="s">
        <v>133</v>
      </c>
      <c r="B188" s="30">
        <v>115</v>
      </c>
      <c r="C188" s="5">
        <v>1956</v>
      </c>
      <c r="D188" s="5">
        <v>4</v>
      </c>
      <c r="E188" s="28">
        <v>2.367</v>
      </c>
      <c r="F188" s="28">
        <v>685.3619625000001</v>
      </c>
    </row>
    <row r="189" spans="1:6" ht="12.75">
      <c r="A189" s="30" t="s">
        <v>133</v>
      </c>
      <c r="B189" s="30">
        <v>115</v>
      </c>
      <c r="C189" s="5">
        <v>1956</v>
      </c>
      <c r="D189" s="5">
        <v>5</v>
      </c>
      <c r="E189" s="28">
        <v>2.025</v>
      </c>
      <c r="F189" s="28">
        <v>474.70610180000017</v>
      </c>
    </row>
    <row r="190" spans="1:6" ht="12.75">
      <c r="A190" s="30" t="s">
        <v>133</v>
      </c>
      <c r="B190" s="30">
        <v>115</v>
      </c>
      <c r="C190" s="5">
        <v>1956</v>
      </c>
      <c r="D190" s="5">
        <v>6</v>
      </c>
      <c r="E190" s="28">
        <v>1.645</v>
      </c>
      <c r="F190" s="28">
        <v>263.8861785999998</v>
      </c>
    </row>
    <row r="191" spans="1:6" ht="12.75">
      <c r="A191" s="30" t="s">
        <v>133</v>
      </c>
      <c r="B191" s="30">
        <v>115</v>
      </c>
      <c r="C191" s="5">
        <v>1956</v>
      </c>
      <c r="D191" s="5">
        <v>7</v>
      </c>
      <c r="E191" s="28">
        <v>1.354</v>
      </c>
      <c r="F191" s="28">
        <v>167.05896299999992</v>
      </c>
    </row>
    <row r="192" spans="1:6" ht="12.75">
      <c r="A192" s="30" t="s">
        <v>133</v>
      </c>
      <c r="B192" s="30">
        <v>115</v>
      </c>
      <c r="C192" s="5">
        <v>1956</v>
      </c>
      <c r="D192" s="5">
        <v>8</v>
      </c>
      <c r="E192" s="28">
        <v>1.133</v>
      </c>
      <c r="F192" s="28">
        <v>123.66649279999999</v>
      </c>
    </row>
    <row r="193" spans="1:6" ht="12.75">
      <c r="A193" s="30" t="s">
        <v>133</v>
      </c>
      <c r="B193" s="30">
        <v>115</v>
      </c>
      <c r="C193" s="5">
        <v>1956</v>
      </c>
      <c r="D193" s="5">
        <v>9</v>
      </c>
      <c r="E193" s="28">
        <v>0.958</v>
      </c>
      <c r="F193" s="28">
        <v>119.92739819999993</v>
      </c>
    </row>
    <row r="194" spans="1:6" ht="12.75">
      <c r="A194" s="30" t="s">
        <v>133</v>
      </c>
      <c r="B194" s="30">
        <v>115</v>
      </c>
      <c r="C194" s="5">
        <v>1956</v>
      </c>
      <c r="D194" s="5">
        <v>10</v>
      </c>
      <c r="E194" s="28">
        <v>0.814</v>
      </c>
      <c r="F194" s="28">
        <v>109.31875579999998</v>
      </c>
    </row>
    <row r="195" spans="1:6" ht="12.75">
      <c r="A195" s="30" t="s">
        <v>133</v>
      </c>
      <c r="B195" s="30">
        <v>115</v>
      </c>
      <c r="C195" s="5">
        <v>1956</v>
      </c>
      <c r="D195" s="5">
        <v>11</v>
      </c>
      <c r="E195" s="28">
        <v>0.7</v>
      </c>
      <c r="F195" s="28">
        <v>113.74269760000001</v>
      </c>
    </row>
    <row r="196" spans="1:6" ht="12.75">
      <c r="A196" s="30" t="s">
        <v>133</v>
      </c>
      <c r="B196" s="30">
        <v>115</v>
      </c>
      <c r="C196" s="5">
        <v>1956</v>
      </c>
      <c r="D196" s="5">
        <v>12</v>
      </c>
      <c r="E196" s="28">
        <v>0.61</v>
      </c>
      <c r="F196" s="28">
        <v>92.43773769999991</v>
      </c>
    </row>
    <row r="197" spans="1:6" ht="12.75">
      <c r="A197" s="30" t="s">
        <v>133</v>
      </c>
      <c r="B197" s="30">
        <v>115</v>
      </c>
      <c r="C197" s="5">
        <v>1957</v>
      </c>
      <c r="D197" s="5">
        <v>1</v>
      </c>
      <c r="E197" s="28">
        <v>0.53</v>
      </c>
      <c r="F197" s="28">
        <v>68.76544899999996</v>
      </c>
    </row>
    <row r="198" spans="1:6" ht="12.75">
      <c r="A198" s="30" t="s">
        <v>133</v>
      </c>
      <c r="B198" s="30">
        <v>115</v>
      </c>
      <c r="C198" s="5">
        <v>1957</v>
      </c>
      <c r="D198" s="5">
        <v>2</v>
      </c>
      <c r="E198" s="28">
        <v>0.484</v>
      </c>
      <c r="F198" s="28">
        <v>185.33409750000007</v>
      </c>
    </row>
    <row r="199" spans="1:6" ht="12.75">
      <c r="A199" s="30" t="s">
        <v>133</v>
      </c>
      <c r="B199" s="30">
        <v>115</v>
      </c>
      <c r="C199" s="5">
        <v>1957</v>
      </c>
      <c r="D199" s="5">
        <v>3</v>
      </c>
      <c r="E199" s="28">
        <v>0.457</v>
      </c>
      <c r="F199" s="28">
        <v>144.66088399999995</v>
      </c>
    </row>
    <row r="200" spans="1:6" ht="12.75">
      <c r="A200" s="30" t="s">
        <v>133</v>
      </c>
      <c r="B200" s="30">
        <v>115</v>
      </c>
      <c r="C200" s="5">
        <v>1957</v>
      </c>
      <c r="D200" s="5">
        <v>4</v>
      </c>
      <c r="E200" s="28">
        <v>0.423</v>
      </c>
      <c r="F200" s="28">
        <v>108.97141599999999</v>
      </c>
    </row>
    <row r="201" spans="1:6" ht="12.75">
      <c r="A201" s="30" t="s">
        <v>133</v>
      </c>
      <c r="B201" s="30">
        <v>115</v>
      </c>
      <c r="C201" s="5">
        <v>1957</v>
      </c>
      <c r="D201" s="5">
        <v>5</v>
      </c>
      <c r="E201" s="28">
        <v>0.392</v>
      </c>
      <c r="F201" s="28">
        <v>132.65692130000002</v>
      </c>
    </row>
    <row r="202" spans="1:6" ht="12.75">
      <c r="A202" s="30" t="s">
        <v>133</v>
      </c>
      <c r="B202" s="30">
        <v>115</v>
      </c>
      <c r="C202" s="5">
        <v>1957</v>
      </c>
      <c r="D202" s="5">
        <v>6</v>
      </c>
      <c r="E202" s="28">
        <v>0.372</v>
      </c>
      <c r="F202" s="28">
        <v>117.09931399999996</v>
      </c>
    </row>
    <row r="203" spans="1:6" ht="12.75">
      <c r="A203" s="30" t="s">
        <v>133</v>
      </c>
      <c r="B203" s="30">
        <v>115</v>
      </c>
      <c r="C203" s="5">
        <v>1957</v>
      </c>
      <c r="D203" s="5">
        <v>7</v>
      </c>
      <c r="E203" s="28">
        <v>0.352</v>
      </c>
      <c r="F203" s="28">
        <v>80.47778159999997</v>
      </c>
    </row>
    <row r="204" spans="1:6" ht="12.75">
      <c r="A204" s="30" t="s">
        <v>133</v>
      </c>
      <c r="B204" s="30">
        <v>115</v>
      </c>
      <c r="C204" s="5">
        <v>1957</v>
      </c>
      <c r="D204" s="5">
        <v>8</v>
      </c>
      <c r="E204" s="28">
        <v>0.323</v>
      </c>
      <c r="F204" s="28">
        <v>64.71604600000002</v>
      </c>
    </row>
    <row r="205" spans="1:6" ht="12.75">
      <c r="A205" s="30" t="s">
        <v>133</v>
      </c>
      <c r="B205" s="30">
        <v>115</v>
      </c>
      <c r="C205" s="5">
        <v>1957</v>
      </c>
      <c r="D205" s="5">
        <v>9</v>
      </c>
      <c r="E205" s="28">
        <v>0.291</v>
      </c>
      <c r="F205" s="28">
        <v>56.6870265</v>
      </c>
    </row>
    <row r="206" spans="1:6" ht="12.75">
      <c r="A206" s="30" t="s">
        <v>133</v>
      </c>
      <c r="B206" s="30">
        <v>115</v>
      </c>
      <c r="C206" s="5">
        <v>1957</v>
      </c>
      <c r="D206" s="5">
        <v>10</v>
      </c>
      <c r="E206" s="28">
        <v>0.262</v>
      </c>
      <c r="F206" s="28">
        <v>64.72236099999996</v>
      </c>
    </row>
    <row r="207" spans="1:6" ht="12.75">
      <c r="A207" s="30" t="s">
        <v>133</v>
      </c>
      <c r="B207" s="30">
        <v>115</v>
      </c>
      <c r="C207" s="5">
        <v>1957</v>
      </c>
      <c r="D207" s="5">
        <v>11</v>
      </c>
      <c r="E207" s="28">
        <v>0.241</v>
      </c>
      <c r="F207" s="28">
        <v>85.80699999999995</v>
      </c>
    </row>
    <row r="208" spans="1:6" ht="12.75">
      <c r="A208" s="30" t="s">
        <v>133</v>
      </c>
      <c r="B208" s="30">
        <v>115</v>
      </c>
      <c r="C208" s="5">
        <v>1957</v>
      </c>
      <c r="D208" s="5">
        <v>12</v>
      </c>
      <c r="E208" s="28">
        <v>0.229</v>
      </c>
      <c r="F208" s="28">
        <v>82.57599999999998</v>
      </c>
    </row>
    <row r="209" spans="1:6" ht="12.75">
      <c r="A209" s="30" t="s">
        <v>133</v>
      </c>
      <c r="B209" s="30">
        <v>115</v>
      </c>
      <c r="C209" s="5">
        <v>1958</v>
      </c>
      <c r="D209" s="5">
        <v>1</v>
      </c>
      <c r="E209" s="28">
        <v>0.258</v>
      </c>
      <c r="F209" s="28">
        <v>145.954354</v>
      </c>
    </row>
    <row r="210" spans="1:6" ht="12.75">
      <c r="A210" s="30" t="s">
        <v>133</v>
      </c>
      <c r="B210" s="30">
        <v>115</v>
      </c>
      <c r="C210" s="5">
        <v>1958</v>
      </c>
      <c r="D210" s="5">
        <v>2</v>
      </c>
      <c r="E210" s="28">
        <v>0.299</v>
      </c>
      <c r="F210" s="28">
        <v>239.1832202999999</v>
      </c>
    </row>
    <row r="211" spans="1:6" ht="12.75">
      <c r="A211" s="30" t="s">
        <v>133</v>
      </c>
      <c r="B211" s="30">
        <v>115</v>
      </c>
      <c r="C211" s="5">
        <v>1958</v>
      </c>
      <c r="D211" s="5">
        <v>3</v>
      </c>
      <c r="E211" s="28">
        <v>0.419</v>
      </c>
      <c r="F211" s="28">
        <v>446.55</v>
      </c>
    </row>
    <row r="212" spans="1:6" ht="12.75">
      <c r="A212" s="30" t="s">
        <v>133</v>
      </c>
      <c r="B212" s="30">
        <v>115</v>
      </c>
      <c r="C212" s="5">
        <v>1958</v>
      </c>
      <c r="D212" s="5">
        <v>4</v>
      </c>
      <c r="E212" s="28">
        <v>0.472</v>
      </c>
      <c r="F212" s="28">
        <v>261.7626253</v>
      </c>
    </row>
    <row r="213" spans="1:6" ht="12.75">
      <c r="A213" s="30" t="s">
        <v>133</v>
      </c>
      <c r="B213" s="30">
        <v>115</v>
      </c>
      <c r="C213" s="5">
        <v>1958</v>
      </c>
      <c r="D213" s="5">
        <v>5</v>
      </c>
      <c r="E213" s="28">
        <v>0.454</v>
      </c>
      <c r="F213" s="28">
        <v>289.08418620000015</v>
      </c>
    </row>
    <row r="214" spans="1:6" ht="12.75">
      <c r="A214" s="30" t="s">
        <v>133</v>
      </c>
      <c r="B214" s="30">
        <v>115</v>
      </c>
      <c r="C214" s="5">
        <v>1958</v>
      </c>
      <c r="D214" s="5">
        <v>6</v>
      </c>
      <c r="E214" s="28">
        <v>0.459</v>
      </c>
      <c r="F214" s="28">
        <v>208.48642150000003</v>
      </c>
    </row>
    <row r="215" spans="1:6" ht="12.75">
      <c r="A215" s="30" t="s">
        <v>133</v>
      </c>
      <c r="B215" s="30">
        <v>115</v>
      </c>
      <c r="C215" s="5">
        <v>1958</v>
      </c>
      <c r="D215" s="5">
        <v>7</v>
      </c>
      <c r="E215" s="28">
        <v>0.417</v>
      </c>
      <c r="F215" s="28">
        <v>127.07745600000003</v>
      </c>
    </row>
    <row r="216" spans="1:6" ht="12.75">
      <c r="A216" s="30" t="s">
        <v>133</v>
      </c>
      <c r="B216" s="30">
        <v>115</v>
      </c>
      <c r="C216" s="5">
        <v>1958</v>
      </c>
      <c r="D216" s="5">
        <v>8</v>
      </c>
      <c r="E216" s="28">
        <v>0.361</v>
      </c>
      <c r="F216" s="28">
        <v>92.4117457</v>
      </c>
    </row>
    <row r="217" spans="1:6" ht="12.75">
      <c r="A217" s="30" t="s">
        <v>133</v>
      </c>
      <c r="B217" s="30">
        <v>115</v>
      </c>
      <c r="C217" s="5">
        <v>1958</v>
      </c>
      <c r="D217" s="5">
        <v>9</v>
      </c>
      <c r="E217" s="28">
        <v>0.318</v>
      </c>
      <c r="F217" s="28">
        <v>80.05202840000001</v>
      </c>
    </row>
    <row r="218" spans="1:6" ht="12.75">
      <c r="A218" s="30" t="s">
        <v>133</v>
      </c>
      <c r="B218" s="30">
        <v>115</v>
      </c>
      <c r="C218" s="5">
        <v>1958</v>
      </c>
      <c r="D218" s="5">
        <v>10</v>
      </c>
      <c r="E218" s="28">
        <v>0.296</v>
      </c>
      <c r="F218" s="28">
        <v>85.26831490000005</v>
      </c>
    </row>
    <row r="219" spans="1:6" ht="12.75">
      <c r="A219" s="30" t="s">
        <v>133</v>
      </c>
      <c r="B219" s="30">
        <v>115</v>
      </c>
      <c r="C219" s="5">
        <v>1958</v>
      </c>
      <c r="D219" s="5">
        <v>11</v>
      </c>
      <c r="E219" s="28">
        <v>0.261</v>
      </c>
      <c r="F219" s="28">
        <v>67.30979680000002</v>
      </c>
    </row>
    <row r="220" spans="1:6" ht="12.75">
      <c r="A220" s="30" t="s">
        <v>133</v>
      </c>
      <c r="B220" s="30">
        <v>115</v>
      </c>
      <c r="C220" s="5">
        <v>1958</v>
      </c>
      <c r="D220" s="5">
        <v>12</v>
      </c>
      <c r="E220" s="28">
        <v>0.408</v>
      </c>
      <c r="F220" s="28">
        <v>361.62460599999997</v>
      </c>
    </row>
    <row r="221" spans="1:6" ht="12.75">
      <c r="A221" s="30" t="s">
        <v>133</v>
      </c>
      <c r="B221" s="30">
        <v>115</v>
      </c>
      <c r="C221" s="5">
        <v>1959</v>
      </c>
      <c r="D221" s="5">
        <v>1</v>
      </c>
      <c r="E221" s="28">
        <v>0.453</v>
      </c>
      <c r="F221" s="28">
        <v>212.56736200000003</v>
      </c>
    </row>
    <row r="222" spans="1:6" ht="12.75">
      <c r="A222" s="30" t="s">
        <v>133</v>
      </c>
      <c r="B222" s="30">
        <v>115</v>
      </c>
      <c r="C222" s="5">
        <v>1959</v>
      </c>
      <c r="D222" s="5">
        <v>2</v>
      </c>
      <c r="E222" s="28">
        <v>0.415</v>
      </c>
      <c r="F222" s="28">
        <v>108.28476999999998</v>
      </c>
    </row>
    <row r="223" spans="1:6" ht="12.75">
      <c r="A223" s="30" t="s">
        <v>133</v>
      </c>
      <c r="B223" s="30">
        <v>115</v>
      </c>
      <c r="C223" s="5">
        <v>1959</v>
      </c>
      <c r="D223" s="5">
        <v>3</v>
      </c>
      <c r="E223" s="28">
        <v>0.418</v>
      </c>
      <c r="F223" s="28">
        <v>301.72918699999997</v>
      </c>
    </row>
    <row r="224" spans="1:6" ht="12.75">
      <c r="A224" s="30" t="s">
        <v>133</v>
      </c>
      <c r="B224" s="30">
        <v>115</v>
      </c>
      <c r="C224" s="5">
        <v>1959</v>
      </c>
      <c r="D224" s="5">
        <v>4</v>
      </c>
      <c r="E224" s="28">
        <v>0.459</v>
      </c>
      <c r="F224" s="28">
        <v>251.1840375</v>
      </c>
    </row>
    <row r="225" spans="1:6" ht="12.75">
      <c r="A225" s="30" t="s">
        <v>133</v>
      </c>
      <c r="B225" s="30">
        <v>115</v>
      </c>
      <c r="C225" s="5">
        <v>1959</v>
      </c>
      <c r="D225" s="5">
        <v>5</v>
      </c>
      <c r="E225" s="28">
        <v>0.465</v>
      </c>
      <c r="F225" s="28">
        <v>231.78077790000003</v>
      </c>
    </row>
    <row r="226" spans="1:6" ht="12.75">
      <c r="A226" s="30" t="s">
        <v>133</v>
      </c>
      <c r="B226" s="30">
        <v>115</v>
      </c>
      <c r="C226" s="5">
        <v>1959</v>
      </c>
      <c r="D226" s="5">
        <v>6</v>
      </c>
      <c r="E226" s="28">
        <v>0.47</v>
      </c>
      <c r="F226" s="28">
        <v>163.311419</v>
      </c>
    </row>
    <row r="227" spans="1:6" ht="12.75">
      <c r="A227" s="30" t="s">
        <v>133</v>
      </c>
      <c r="B227" s="30">
        <v>115</v>
      </c>
      <c r="C227" s="5">
        <v>1959</v>
      </c>
      <c r="D227" s="5">
        <v>7</v>
      </c>
      <c r="E227" s="28">
        <v>0.435</v>
      </c>
      <c r="F227" s="28">
        <v>101.74414600000003</v>
      </c>
    </row>
    <row r="228" spans="1:6" ht="12.75">
      <c r="A228" s="30" t="s">
        <v>133</v>
      </c>
      <c r="B228" s="30">
        <v>115</v>
      </c>
      <c r="C228" s="5">
        <v>1959</v>
      </c>
      <c r="D228" s="5">
        <v>8</v>
      </c>
      <c r="E228" s="28">
        <v>0.378</v>
      </c>
      <c r="F228" s="28">
        <v>85.46663779999999</v>
      </c>
    </row>
    <row r="229" spans="1:6" ht="12.75">
      <c r="A229" s="30" t="s">
        <v>133</v>
      </c>
      <c r="B229" s="30">
        <v>115</v>
      </c>
      <c r="C229" s="5">
        <v>1959</v>
      </c>
      <c r="D229" s="5">
        <v>9</v>
      </c>
      <c r="E229" s="28">
        <v>0.363</v>
      </c>
      <c r="F229" s="28">
        <v>139.19599999999997</v>
      </c>
    </row>
    <row r="230" spans="1:6" ht="12.75">
      <c r="A230" s="30" t="s">
        <v>133</v>
      </c>
      <c r="B230" s="30">
        <v>115</v>
      </c>
      <c r="C230" s="5">
        <v>1959</v>
      </c>
      <c r="D230" s="5">
        <v>10</v>
      </c>
      <c r="E230" s="28">
        <v>0.35</v>
      </c>
      <c r="F230" s="28">
        <v>167.37599999999998</v>
      </c>
    </row>
    <row r="231" spans="1:6" ht="12.75">
      <c r="A231" s="30" t="s">
        <v>133</v>
      </c>
      <c r="B231" s="30">
        <v>115</v>
      </c>
      <c r="C231" s="5">
        <v>1959</v>
      </c>
      <c r="D231" s="5">
        <v>11</v>
      </c>
      <c r="E231" s="28">
        <v>0.404</v>
      </c>
      <c r="F231" s="28">
        <v>372.18383930000005</v>
      </c>
    </row>
    <row r="232" spans="1:6" ht="12.75">
      <c r="A232" s="30" t="s">
        <v>133</v>
      </c>
      <c r="B232" s="30">
        <v>115</v>
      </c>
      <c r="C232" s="5">
        <v>1959</v>
      </c>
      <c r="D232" s="5">
        <v>12</v>
      </c>
      <c r="E232" s="28">
        <v>0.692</v>
      </c>
      <c r="F232" s="28">
        <v>869.1569579000002</v>
      </c>
    </row>
    <row r="233" spans="1:6" ht="12.75">
      <c r="A233" s="30" t="s">
        <v>133</v>
      </c>
      <c r="B233" s="30">
        <v>115</v>
      </c>
      <c r="C233" s="5">
        <v>1960</v>
      </c>
      <c r="D233" s="5">
        <v>1</v>
      </c>
      <c r="E233" s="28">
        <v>0.939</v>
      </c>
      <c r="F233" s="28">
        <v>603.3350289999998</v>
      </c>
    </row>
    <row r="234" spans="1:6" ht="12.75">
      <c r="A234" s="30" t="s">
        <v>133</v>
      </c>
      <c r="B234" s="30">
        <v>115</v>
      </c>
      <c r="C234" s="5">
        <v>1960</v>
      </c>
      <c r="D234" s="5">
        <v>2</v>
      </c>
      <c r="E234" s="28">
        <v>1.532</v>
      </c>
      <c r="F234" s="28">
        <v>851.3138040000002</v>
      </c>
    </row>
    <row r="235" spans="1:6" ht="12.75">
      <c r="A235" s="30" t="s">
        <v>133</v>
      </c>
      <c r="B235" s="30">
        <v>115</v>
      </c>
      <c r="C235" s="5">
        <v>1960</v>
      </c>
      <c r="D235" s="5">
        <v>3</v>
      </c>
      <c r="E235" s="28">
        <v>1.987</v>
      </c>
      <c r="F235" s="28">
        <v>764.0509962</v>
      </c>
    </row>
    <row r="236" spans="1:6" ht="12.75">
      <c r="A236" s="30" t="s">
        <v>133</v>
      </c>
      <c r="B236" s="30">
        <v>115</v>
      </c>
      <c r="C236" s="5">
        <v>1960</v>
      </c>
      <c r="D236" s="5">
        <v>4</v>
      </c>
      <c r="E236" s="28">
        <v>1.614</v>
      </c>
      <c r="F236" s="28">
        <v>348.5306940000001</v>
      </c>
    </row>
    <row r="237" spans="1:6" ht="12.75">
      <c r="A237" s="30" t="s">
        <v>133</v>
      </c>
      <c r="B237" s="30">
        <v>115</v>
      </c>
      <c r="C237" s="5">
        <v>1960</v>
      </c>
      <c r="D237" s="5">
        <v>5</v>
      </c>
      <c r="E237" s="28">
        <v>1.409</v>
      </c>
      <c r="F237" s="28">
        <v>382.7962939999998</v>
      </c>
    </row>
    <row r="238" spans="1:6" ht="12.75">
      <c r="A238" s="30" t="s">
        <v>133</v>
      </c>
      <c r="B238" s="30">
        <v>115</v>
      </c>
      <c r="C238" s="5">
        <v>1960</v>
      </c>
      <c r="D238" s="5">
        <v>6</v>
      </c>
      <c r="E238" s="28">
        <v>1.177</v>
      </c>
      <c r="F238" s="28">
        <v>205.38000199999993</v>
      </c>
    </row>
    <row r="239" spans="1:6" ht="12.75">
      <c r="A239" s="30" t="s">
        <v>133</v>
      </c>
      <c r="B239" s="30">
        <v>115</v>
      </c>
      <c r="C239" s="5">
        <v>1960</v>
      </c>
      <c r="D239" s="5">
        <v>7</v>
      </c>
      <c r="E239" s="28">
        <v>0.962</v>
      </c>
      <c r="F239" s="28">
        <v>130.69772300000002</v>
      </c>
    </row>
    <row r="240" spans="1:6" ht="12.75">
      <c r="A240" s="30" t="s">
        <v>133</v>
      </c>
      <c r="B240" s="30">
        <v>115</v>
      </c>
      <c r="C240" s="5">
        <v>1960</v>
      </c>
      <c r="D240" s="5">
        <v>8</v>
      </c>
      <c r="E240" s="28">
        <v>0.799</v>
      </c>
      <c r="F240" s="28">
        <v>106.62874309999997</v>
      </c>
    </row>
    <row r="241" spans="1:6" ht="12.75">
      <c r="A241" s="30" t="s">
        <v>133</v>
      </c>
      <c r="B241" s="30">
        <v>115</v>
      </c>
      <c r="C241" s="5">
        <v>1960</v>
      </c>
      <c r="D241" s="5">
        <v>9</v>
      </c>
      <c r="E241" s="28">
        <v>0.673</v>
      </c>
      <c r="F241" s="28">
        <v>96.181939</v>
      </c>
    </row>
    <row r="242" spans="1:6" ht="12.75">
      <c r="A242" s="30" t="s">
        <v>133</v>
      </c>
      <c r="B242" s="30">
        <v>115</v>
      </c>
      <c r="C242" s="5">
        <v>1960</v>
      </c>
      <c r="D242" s="5">
        <v>10</v>
      </c>
      <c r="E242" s="28">
        <v>1.602</v>
      </c>
      <c r="F242" s="28">
        <v>655.2169809999997</v>
      </c>
    </row>
    <row r="243" spans="1:6" ht="12.75">
      <c r="A243" s="30" t="s">
        <v>133</v>
      </c>
      <c r="B243" s="30">
        <v>115</v>
      </c>
      <c r="C243" s="5">
        <v>1960</v>
      </c>
      <c r="D243" s="5">
        <v>11</v>
      </c>
      <c r="E243" s="28">
        <v>2.559</v>
      </c>
      <c r="F243" s="28">
        <v>595.4370949999999</v>
      </c>
    </row>
    <row r="244" spans="1:6" ht="12.75">
      <c r="A244" s="30" t="s">
        <v>133</v>
      </c>
      <c r="B244" s="30">
        <v>115</v>
      </c>
      <c r="C244" s="5">
        <v>1960</v>
      </c>
      <c r="D244" s="5">
        <v>12</v>
      </c>
      <c r="E244" s="28">
        <v>1.545</v>
      </c>
      <c r="F244" s="28">
        <v>489.2089746</v>
      </c>
    </row>
    <row r="245" spans="1:6" ht="12.75">
      <c r="A245" s="30" t="s">
        <v>133</v>
      </c>
      <c r="B245" s="30">
        <v>115</v>
      </c>
      <c r="C245" s="5">
        <v>1961</v>
      </c>
      <c r="D245" s="5">
        <v>1</v>
      </c>
      <c r="E245" s="28">
        <v>1.652</v>
      </c>
      <c r="F245" s="28">
        <v>415.37308639999986</v>
      </c>
    </row>
    <row r="246" spans="1:6" ht="12.75">
      <c r="A246" s="30" t="s">
        <v>133</v>
      </c>
      <c r="B246" s="30">
        <v>115</v>
      </c>
      <c r="C246" s="5">
        <v>1961</v>
      </c>
      <c r="D246" s="5">
        <v>2</v>
      </c>
      <c r="E246" s="28">
        <v>1.511</v>
      </c>
      <c r="F246" s="28">
        <v>357.6289030000001</v>
      </c>
    </row>
    <row r="247" spans="1:6" ht="12.75">
      <c r="A247" s="30" t="s">
        <v>133</v>
      </c>
      <c r="B247" s="30">
        <v>115</v>
      </c>
      <c r="C247" s="5">
        <v>1961</v>
      </c>
      <c r="D247" s="5">
        <v>3</v>
      </c>
      <c r="E247" s="28">
        <v>1.279</v>
      </c>
      <c r="F247" s="28">
        <v>253.10732999999993</v>
      </c>
    </row>
    <row r="248" spans="1:6" ht="12.75">
      <c r="A248" s="30" t="s">
        <v>133</v>
      </c>
      <c r="B248" s="30">
        <v>115</v>
      </c>
      <c r="C248" s="5">
        <v>1961</v>
      </c>
      <c r="D248" s="5">
        <v>4</v>
      </c>
      <c r="E248" s="28">
        <v>1.101</v>
      </c>
      <c r="F248" s="28">
        <v>237.29824129999997</v>
      </c>
    </row>
    <row r="249" spans="1:6" ht="12.75">
      <c r="A249" s="30" t="s">
        <v>133</v>
      </c>
      <c r="B249" s="30">
        <v>115</v>
      </c>
      <c r="C249" s="5">
        <v>1961</v>
      </c>
      <c r="D249" s="5">
        <v>5</v>
      </c>
      <c r="E249" s="28">
        <v>1.111</v>
      </c>
      <c r="F249" s="28">
        <v>254.6229856</v>
      </c>
    </row>
    <row r="250" spans="1:6" ht="12.75">
      <c r="A250" s="30" t="s">
        <v>133</v>
      </c>
      <c r="B250" s="30">
        <v>115</v>
      </c>
      <c r="C250" s="5">
        <v>1961</v>
      </c>
      <c r="D250" s="5">
        <v>6</v>
      </c>
      <c r="E250" s="28">
        <v>1.016</v>
      </c>
      <c r="F250" s="28">
        <v>149.36190299999996</v>
      </c>
    </row>
    <row r="251" spans="1:6" ht="12.75">
      <c r="A251" s="30" t="s">
        <v>133</v>
      </c>
      <c r="B251" s="30">
        <v>115</v>
      </c>
      <c r="C251" s="5">
        <v>1961</v>
      </c>
      <c r="D251" s="5">
        <v>7</v>
      </c>
      <c r="E251" s="28">
        <v>0.875</v>
      </c>
      <c r="F251" s="28">
        <v>113.86449799999995</v>
      </c>
    </row>
    <row r="252" spans="1:6" ht="12.75">
      <c r="A252" s="30" t="s">
        <v>133</v>
      </c>
      <c r="B252" s="30">
        <v>115</v>
      </c>
      <c r="C252" s="5">
        <v>1961</v>
      </c>
      <c r="D252" s="5">
        <v>8</v>
      </c>
      <c r="E252" s="28">
        <v>0.755</v>
      </c>
      <c r="F252" s="28">
        <v>99.76572100000003</v>
      </c>
    </row>
    <row r="253" spans="1:6" ht="12.75">
      <c r="A253" s="30" t="s">
        <v>133</v>
      </c>
      <c r="B253" s="30">
        <v>115</v>
      </c>
      <c r="C253" s="5">
        <v>1961</v>
      </c>
      <c r="D253" s="5">
        <v>9</v>
      </c>
      <c r="E253" s="28">
        <v>0.669</v>
      </c>
      <c r="F253" s="28">
        <v>103.14735309999996</v>
      </c>
    </row>
    <row r="254" spans="1:6" ht="12.75">
      <c r="A254" s="30" t="s">
        <v>133</v>
      </c>
      <c r="B254" s="30">
        <v>115</v>
      </c>
      <c r="C254" s="5">
        <v>1961</v>
      </c>
      <c r="D254" s="5">
        <v>10</v>
      </c>
      <c r="E254" s="28">
        <v>0.614</v>
      </c>
      <c r="F254" s="28">
        <v>152.84596299999998</v>
      </c>
    </row>
    <row r="255" spans="1:6" ht="12.75">
      <c r="A255" s="30" t="s">
        <v>133</v>
      </c>
      <c r="B255" s="30">
        <v>115</v>
      </c>
      <c r="C255" s="5">
        <v>1961</v>
      </c>
      <c r="D255" s="5">
        <v>11</v>
      </c>
      <c r="E255" s="28">
        <v>0.739</v>
      </c>
      <c r="F255" s="28">
        <v>528.6439459999999</v>
      </c>
    </row>
    <row r="256" spans="1:6" ht="12.75">
      <c r="A256" s="30" t="s">
        <v>133</v>
      </c>
      <c r="B256" s="30">
        <v>115</v>
      </c>
      <c r="C256" s="5">
        <v>1961</v>
      </c>
      <c r="D256" s="5">
        <v>12</v>
      </c>
      <c r="E256" s="28">
        <v>1.116</v>
      </c>
      <c r="F256" s="28">
        <v>695.169421</v>
      </c>
    </row>
    <row r="257" spans="1:6" ht="12.75">
      <c r="A257" s="30" t="s">
        <v>133</v>
      </c>
      <c r="B257" s="30">
        <v>115</v>
      </c>
      <c r="C257" s="5">
        <v>1962</v>
      </c>
      <c r="D257" s="5">
        <v>1</v>
      </c>
      <c r="E257" s="28">
        <v>1.881</v>
      </c>
      <c r="F257" s="28">
        <v>705.7794265999997</v>
      </c>
    </row>
    <row r="258" spans="1:6" ht="12.75">
      <c r="A258" s="30" t="s">
        <v>133</v>
      </c>
      <c r="B258" s="30">
        <v>115</v>
      </c>
      <c r="C258" s="5">
        <v>1962</v>
      </c>
      <c r="D258" s="5">
        <v>2</v>
      </c>
      <c r="E258" s="28">
        <v>1.676</v>
      </c>
      <c r="F258" s="28">
        <v>377.1249299999998</v>
      </c>
    </row>
    <row r="259" spans="1:6" ht="12.75">
      <c r="A259" s="30" t="s">
        <v>133</v>
      </c>
      <c r="B259" s="30">
        <v>115</v>
      </c>
      <c r="C259" s="5">
        <v>1962</v>
      </c>
      <c r="D259" s="5">
        <v>3</v>
      </c>
      <c r="E259" s="28">
        <v>2.606</v>
      </c>
      <c r="F259" s="28">
        <v>858.1957939999999</v>
      </c>
    </row>
    <row r="260" spans="1:6" ht="12.75">
      <c r="A260" s="30" t="s">
        <v>133</v>
      </c>
      <c r="B260" s="30">
        <v>115</v>
      </c>
      <c r="C260" s="5">
        <v>1962</v>
      </c>
      <c r="D260" s="5">
        <v>4</v>
      </c>
      <c r="E260" s="28">
        <v>2.337</v>
      </c>
      <c r="F260" s="28">
        <v>461.14998800000006</v>
      </c>
    </row>
    <row r="261" spans="1:6" ht="12.75">
      <c r="A261" s="30" t="s">
        <v>133</v>
      </c>
      <c r="B261" s="30">
        <v>115</v>
      </c>
      <c r="C261" s="5">
        <v>1962</v>
      </c>
      <c r="D261" s="5">
        <v>5</v>
      </c>
      <c r="E261" s="28">
        <v>1.822</v>
      </c>
      <c r="F261" s="28">
        <v>306.2529599999999</v>
      </c>
    </row>
    <row r="262" spans="1:6" ht="12.75">
      <c r="A262" s="30" t="s">
        <v>133</v>
      </c>
      <c r="B262" s="30">
        <v>115</v>
      </c>
      <c r="C262" s="5">
        <v>1962</v>
      </c>
      <c r="D262" s="5">
        <v>6</v>
      </c>
      <c r="E262" s="28">
        <v>1.496</v>
      </c>
      <c r="F262" s="28">
        <v>195.0026817</v>
      </c>
    </row>
    <row r="263" spans="1:6" ht="12.75">
      <c r="A263" s="30" t="s">
        <v>133</v>
      </c>
      <c r="B263" s="30">
        <v>115</v>
      </c>
      <c r="C263" s="5">
        <v>1962</v>
      </c>
      <c r="D263" s="5">
        <v>7</v>
      </c>
      <c r="E263" s="28">
        <v>1.24</v>
      </c>
      <c r="F263" s="28">
        <v>141.20321099999998</v>
      </c>
    </row>
    <row r="264" spans="1:6" ht="12.75">
      <c r="A264" s="30" t="s">
        <v>133</v>
      </c>
      <c r="B264" s="30">
        <v>115</v>
      </c>
      <c r="C264" s="5">
        <v>1962</v>
      </c>
      <c r="D264" s="5">
        <v>8</v>
      </c>
      <c r="E264" s="28">
        <v>1.05</v>
      </c>
      <c r="F264" s="28">
        <v>113.03102200000001</v>
      </c>
    </row>
    <row r="265" spans="1:6" ht="12.75">
      <c r="A265" s="30" t="s">
        <v>133</v>
      </c>
      <c r="B265" s="30">
        <v>115</v>
      </c>
      <c r="C265" s="5">
        <v>1962</v>
      </c>
      <c r="D265" s="5">
        <v>9</v>
      </c>
      <c r="E265" s="28">
        <v>0.899</v>
      </c>
      <c r="F265" s="28">
        <v>98.704142</v>
      </c>
    </row>
    <row r="266" spans="1:6" ht="12.75">
      <c r="A266" s="30" t="s">
        <v>133</v>
      </c>
      <c r="B266" s="30">
        <v>115</v>
      </c>
      <c r="C266" s="5">
        <v>1962</v>
      </c>
      <c r="D266" s="5">
        <v>10</v>
      </c>
      <c r="E266" s="28">
        <v>0.767</v>
      </c>
      <c r="F266" s="28">
        <v>81.23069299999999</v>
      </c>
    </row>
    <row r="267" spans="1:6" ht="12.75">
      <c r="A267" s="30" t="s">
        <v>133</v>
      </c>
      <c r="B267" s="30">
        <v>115</v>
      </c>
      <c r="C267" s="5">
        <v>1962</v>
      </c>
      <c r="D267" s="5">
        <v>11</v>
      </c>
      <c r="E267" s="28">
        <v>0.664</v>
      </c>
      <c r="F267" s="28">
        <v>93.005</v>
      </c>
    </row>
    <row r="268" spans="1:6" ht="12.75">
      <c r="A268" s="30" t="s">
        <v>133</v>
      </c>
      <c r="B268" s="30">
        <v>115</v>
      </c>
      <c r="C268" s="5">
        <v>1962</v>
      </c>
      <c r="D268" s="5">
        <v>12</v>
      </c>
      <c r="E268" s="28">
        <v>0.593</v>
      </c>
      <c r="F268" s="28">
        <v>112.78556489999998</v>
      </c>
    </row>
    <row r="269" spans="1:6" ht="12.75">
      <c r="A269" s="30" t="s">
        <v>133</v>
      </c>
      <c r="B269" s="30">
        <v>115</v>
      </c>
      <c r="C269" s="5">
        <v>1963</v>
      </c>
      <c r="D269" s="5">
        <v>1</v>
      </c>
      <c r="E269" s="28">
        <v>0.679</v>
      </c>
      <c r="F269" s="28">
        <v>398.11718099999996</v>
      </c>
    </row>
    <row r="270" spans="1:6" ht="12.75">
      <c r="A270" s="30" t="s">
        <v>133</v>
      </c>
      <c r="B270" s="30">
        <v>115</v>
      </c>
      <c r="C270" s="5">
        <v>1963</v>
      </c>
      <c r="D270" s="5">
        <v>2</v>
      </c>
      <c r="E270" s="28">
        <v>0.837</v>
      </c>
      <c r="F270" s="28">
        <v>234.73901689999983</v>
      </c>
    </row>
    <row r="271" spans="1:6" ht="12.75">
      <c r="A271" s="30" t="s">
        <v>133</v>
      </c>
      <c r="B271" s="30">
        <v>115</v>
      </c>
      <c r="C271" s="5">
        <v>1963</v>
      </c>
      <c r="D271" s="5">
        <v>3</v>
      </c>
      <c r="E271" s="28">
        <v>0.876</v>
      </c>
      <c r="F271" s="28">
        <v>500.1790542000001</v>
      </c>
    </row>
    <row r="272" spans="1:6" ht="12.75">
      <c r="A272" s="30" t="s">
        <v>133</v>
      </c>
      <c r="B272" s="30">
        <v>115</v>
      </c>
      <c r="C272" s="5">
        <v>1963</v>
      </c>
      <c r="D272" s="5">
        <v>4</v>
      </c>
      <c r="E272" s="28">
        <v>0.915</v>
      </c>
      <c r="F272" s="28">
        <v>402.7420999000002</v>
      </c>
    </row>
    <row r="273" spans="1:6" ht="12.75">
      <c r="A273" s="30" t="s">
        <v>133</v>
      </c>
      <c r="B273" s="30">
        <v>115</v>
      </c>
      <c r="C273" s="5">
        <v>1963</v>
      </c>
      <c r="D273" s="5">
        <v>5</v>
      </c>
      <c r="E273" s="28">
        <v>0.857</v>
      </c>
      <c r="F273" s="28">
        <v>220.8301997</v>
      </c>
    </row>
    <row r="274" spans="1:6" ht="12.75">
      <c r="A274" s="30" t="s">
        <v>133</v>
      </c>
      <c r="B274" s="30">
        <v>115</v>
      </c>
      <c r="C274" s="5">
        <v>1963</v>
      </c>
      <c r="D274" s="5">
        <v>6</v>
      </c>
      <c r="E274" s="28">
        <v>0.743</v>
      </c>
      <c r="F274" s="28">
        <v>210.03687100000005</v>
      </c>
    </row>
    <row r="275" spans="1:6" ht="12.75">
      <c r="A275" s="30" t="s">
        <v>133</v>
      </c>
      <c r="B275" s="30">
        <v>115</v>
      </c>
      <c r="C275" s="5">
        <v>1963</v>
      </c>
      <c r="D275" s="5">
        <v>7</v>
      </c>
      <c r="E275" s="28">
        <v>0.647</v>
      </c>
      <c r="F275" s="28">
        <v>129.64472599999996</v>
      </c>
    </row>
    <row r="276" spans="1:6" ht="12.75">
      <c r="A276" s="30" t="s">
        <v>133</v>
      </c>
      <c r="B276" s="30">
        <v>115</v>
      </c>
      <c r="C276" s="5">
        <v>1963</v>
      </c>
      <c r="D276" s="5">
        <v>8</v>
      </c>
      <c r="E276" s="28">
        <v>0.555</v>
      </c>
      <c r="F276" s="28">
        <v>100.05591600000004</v>
      </c>
    </row>
    <row r="277" spans="1:6" ht="12.75">
      <c r="A277" s="30" t="s">
        <v>133</v>
      </c>
      <c r="B277" s="30">
        <v>115</v>
      </c>
      <c r="C277" s="5">
        <v>1963</v>
      </c>
      <c r="D277" s="5">
        <v>9</v>
      </c>
      <c r="E277" s="28">
        <v>0.496</v>
      </c>
      <c r="F277" s="28">
        <v>110.11681100000003</v>
      </c>
    </row>
    <row r="278" spans="1:6" ht="12.75">
      <c r="A278" s="30" t="s">
        <v>133</v>
      </c>
      <c r="B278" s="30">
        <v>115</v>
      </c>
      <c r="C278" s="5">
        <v>1963</v>
      </c>
      <c r="D278" s="5">
        <v>10</v>
      </c>
      <c r="E278" s="28">
        <v>0.422</v>
      </c>
      <c r="F278" s="28">
        <v>89.64666219999997</v>
      </c>
    </row>
    <row r="279" spans="1:6" ht="12.75">
      <c r="A279" s="30" t="s">
        <v>133</v>
      </c>
      <c r="B279" s="30">
        <v>115</v>
      </c>
      <c r="C279" s="5">
        <v>1963</v>
      </c>
      <c r="D279" s="5">
        <v>11</v>
      </c>
      <c r="E279" s="28">
        <v>0.814</v>
      </c>
      <c r="F279" s="28">
        <v>474.7868729999998</v>
      </c>
    </row>
    <row r="280" spans="1:6" ht="12.75">
      <c r="A280" s="30" t="s">
        <v>133</v>
      </c>
      <c r="B280" s="30">
        <v>115</v>
      </c>
      <c r="C280" s="5">
        <v>1963</v>
      </c>
      <c r="D280" s="5">
        <v>12</v>
      </c>
      <c r="E280" s="28">
        <v>0.827</v>
      </c>
      <c r="F280" s="28">
        <v>263.61326360000004</v>
      </c>
    </row>
    <row r="281" spans="1:6" ht="12.75">
      <c r="A281" s="30" t="s">
        <v>133</v>
      </c>
      <c r="B281" s="30">
        <v>115</v>
      </c>
      <c r="C281" s="5">
        <v>1964</v>
      </c>
      <c r="D281" s="5">
        <v>1</v>
      </c>
      <c r="E281" s="28">
        <v>0.805</v>
      </c>
      <c r="F281" s="28">
        <v>143.45649799999995</v>
      </c>
    </row>
    <row r="282" spans="1:6" ht="12.75">
      <c r="A282" s="30" t="s">
        <v>133</v>
      </c>
      <c r="B282" s="30">
        <v>115</v>
      </c>
      <c r="C282" s="5">
        <v>1964</v>
      </c>
      <c r="D282" s="5">
        <v>2</v>
      </c>
      <c r="E282" s="28">
        <v>1.386</v>
      </c>
      <c r="F282" s="28">
        <v>591.2721076</v>
      </c>
    </row>
    <row r="283" spans="1:6" ht="12.75">
      <c r="A283" s="30" t="s">
        <v>133</v>
      </c>
      <c r="B283" s="30">
        <v>115</v>
      </c>
      <c r="C283" s="5">
        <v>1964</v>
      </c>
      <c r="D283" s="5">
        <v>3</v>
      </c>
      <c r="E283" s="28">
        <v>1.743</v>
      </c>
      <c r="F283" s="28">
        <v>660.6111800000001</v>
      </c>
    </row>
    <row r="284" spans="1:6" ht="12.75">
      <c r="A284" s="30" t="s">
        <v>133</v>
      </c>
      <c r="B284" s="30">
        <v>115</v>
      </c>
      <c r="C284" s="5">
        <v>1964</v>
      </c>
      <c r="D284" s="5">
        <v>4</v>
      </c>
      <c r="E284" s="28">
        <v>1.526</v>
      </c>
      <c r="F284" s="28">
        <v>379.79666109999994</v>
      </c>
    </row>
    <row r="285" spans="1:6" ht="12.75">
      <c r="A285" s="30" t="s">
        <v>133</v>
      </c>
      <c r="B285" s="30">
        <v>115</v>
      </c>
      <c r="C285" s="5">
        <v>1964</v>
      </c>
      <c r="D285" s="5">
        <v>5</v>
      </c>
      <c r="E285" s="28">
        <v>1.313</v>
      </c>
      <c r="F285" s="28">
        <v>236.16055629999994</v>
      </c>
    </row>
    <row r="286" spans="1:6" ht="12.75">
      <c r="A286" s="30" t="s">
        <v>133</v>
      </c>
      <c r="B286" s="30">
        <v>115</v>
      </c>
      <c r="C286" s="5">
        <v>1964</v>
      </c>
      <c r="D286" s="5">
        <v>6</v>
      </c>
      <c r="E286" s="28">
        <v>1.109</v>
      </c>
      <c r="F286" s="28">
        <v>186.09689270000007</v>
      </c>
    </row>
    <row r="287" spans="1:6" ht="12.75">
      <c r="A287" s="30" t="s">
        <v>133</v>
      </c>
      <c r="B287" s="30">
        <v>115</v>
      </c>
      <c r="C287" s="5">
        <v>1964</v>
      </c>
      <c r="D287" s="5">
        <v>7</v>
      </c>
      <c r="E287" s="28">
        <v>0.942</v>
      </c>
      <c r="F287" s="28">
        <v>134.32731869999995</v>
      </c>
    </row>
    <row r="288" spans="1:6" ht="12.75">
      <c r="A288" s="30" t="s">
        <v>133</v>
      </c>
      <c r="B288" s="30">
        <v>115</v>
      </c>
      <c r="C288" s="5">
        <v>1964</v>
      </c>
      <c r="D288" s="5">
        <v>8</v>
      </c>
      <c r="E288" s="28">
        <v>0.798</v>
      </c>
      <c r="F288" s="28">
        <v>97.31587600000002</v>
      </c>
    </row>
    <row r="289" spans="1:6" ht="12.75">
      <c r="A289" s="30" t="s">
        <v>133</v>
      </c>
      <c r="B289" s="30">
        <v>115</v>
      </c>
      <c r="C289" s="5">
        <v>1964</v>
      </c>
      <c r="D289" s="5">
        <v>9</v>
      </c>
      <c r="E289" s="28">
        <v>0.682</v>
      </c>
      <c r="F289" s="28">
        <v>88.78389100000004</v>
      </c>
    </row>
    <row r="290" spans="1:6" ht="12.75">
      <c r="A290" s="30" t="s">
        <v>133</v>
      </c>
      <c r="B290" s="30">
        <v>115</v>
      </c>
      <c r="C290" s="5">
        <v>1964</v>
      </c>
      <c r="D290" s="5">
        <v>10</v>
      </c>
      <c r="E290" s="28">
        <v>0.588</v>
      </c>
      <c r="F290" s="28">
        <v>90.06027240000003</v>
      </c>
    </row>
    <row r="291" spans="1:6" ht="12.75">
      <c r="A291" s="30" t="s">
        <v>133</v>
      </c>
      <c r="B291" s="30">
        <v>115</v>
      </c>
      <c r="C291" s="5">
        <v>1964</v>
      </c>
      <c r="D291" s="5">
        <v>11</v>
      </c>
      <c r="E291" s="28">
        <v>0.51</v>
      </c>
      <c r="F291" s="28">
        <v>76.49743999999997</v>
      </c>
    </row>
    <row r="292" spans="1:6" ht="12.75">
      <c r="A292" s="30" t="s">
        <v>133</v>
      </c>
      <c r="B292" s="30">
        <v>115</v>
      </c>
      <c r="C292" s="5">
        <v>1964</v>
      </c>
      <c r="D292" s="5">
        <v>12</v>
      </c>
      <c r="E292" s="28">
        <v>0.449</v>
      </c>
      <c r="F292" s="28">
        <v>70.7488467</v>
      </c>
    </row>
    <row r="293" spans="1:6" ht="12.75">
      <c r="A293" s="30" t="s">
        <v>133</v>
      </c>
      <c r="B293" s="30">
        <v>115</v>
      </c>
      <c r="C293" s="5">
        <v>1965</v>
      </c>
      <c r="D293" s="5">
        <v>1</v>
      </c>
      <c r="E293" s="28">
        <v>0.422</v>
      </c>
      <c r="F293" s="28">
        <v>123.04686110000002</v>
      </c>
    </row>
    <row r="294" spans="1:6" ht="12.75">
      <c r="A294" s="30" t="s">
        <v>133</v>
      </c>
      <c r="B294" s="30">
        <v>115</v>
      </c>
      <c r="C294" s="5">
        <v>1965</v>
      </c>
      <c r="D294" s="5">
        <v>2</v>
      </c>
      <c r="E294" s="28">
        <v>0.406</v>
      </c>
      <c r="F294" s="28">
        <v>107.67126500000005</v>
      </c>
    </row>
    <row r="295" spans="1:6" ht="12.75">
      <c r="A295" s="30" t="s">
        <v>133</v>
      </c>
      <c r="B295" s="30">
        <v>115</v>
      </c>
      <c r="C295" s="5">
        <v>1965</v>
      </c>
      <c r="D295" s="5">
        <v>3</v>
      </c>
      <c r="E295" s="28">
        <v>0.423</v>
      </c>
      <c r="F295" s="28">
        <v>333.4116759000001</v>
      </c>
    </row>
    <row r="296" spans="1:6" ht="12.75">
      <c r="A296" s="30" t="s">
        <v>133</v>
      </c>
      <c r="B296" s="30">
        <v>115</v>
      </c>
      <c r="C296" s="5">
        <v>1965</v>
      </c>
      <c r="D296" s="5">
        <v>4</v>
      </c>
      <c r="E296" s="28">
        <v>0.42</v>
      </c>
      <c r="F296" s="28">
        <v>164.9397164000001</v>
      </c>
    </row>
    <row r="297" spans="1:6" ht="12.75">
      <c r="A297" s="30" t="s">
        <v>133</v>
      </c>
      <c r="B297" s="30">
        <v>115</v>
      </c>
      <c r="C297" s="5">
        <v>1965</v>
      </c>
      <c r="D297" s="5">
        <v>5</v>
      </c>
      <c r="E297" s="28">
        <v>0.371</v>
      </c>
      <c r="F297" s="28">
        <v>121.1016378</v>
      </c>
    </row>
    <row r="298" spans="1:6" ht="12.75">
      <c r="A298" s="30" t="s">
        <v>133</v>
      </c>
      <c r="B298" s="30">
        <v>115</v>
      </c>
      <c r="C298" s="5">
        <v>1965</v>
      </c>
      <c r="D298" s="5">
        <v>6</v>
      </c>
      <c r="E298" s="28">
        <v>0.324</v>
      </c>
      <c r="F298" s="28">
        <v>75.06041470000002</v>
      </c>
    </row>
    <row r="299" spans="1:6" ht="12.75">
      <c r="A299" s="30" t="s">
        <v>133</v>
      </c>
      <c r="B299" s="30">
        <v>115</v>
      </c>
      <c r="C299" s="5">
        <v>1965</v>
      </c>
      <c r="D299" s="5">
        <v>7</v>
      </c>
      <c r="E299" s="28">
        <v>0.286</v>
      </c>
      <c r="F299" s="28">
        <v>50.67026379999999</v>
      </c>
    </row>
    <row r="300" spans="1:6" ht="12.75">
      <c r="A300" s="30" t="s">
        <v>133</v>
      </c>
      <c r="B300" s="30">
        <v>115</v>
      </c>
      <c r="C300" s="5">
        <v>1965</v>
      </c>
      <c r="D300" s="5">
        <v>8</v>
      </c>
      <c r="E300" s="28">
        <v>0.255</v>
      </c>
      <c r="F300" s="28">
        <v>35.4836923</v>
      </c>
    </row>
    <row r="301" spans="1:6" ht="12.75">
      <c r="A301" s="30" t="s">
        <v>133</v>
      </c>
      <c r="B301" s="30">
        <v>115</v>
      </c>
      <c r="C301" s="5">
        <v>1965</v>
      </c>
      <c r="D301" s="5">
        <v>9</v>
      </c>
      <c r="E301" s="28">
        <v>0.245</v>
      </c>
      <c r="F301" s="28">
        <v>97.78875999999994</v>
      </c>
    </row>
    <row r="302" spans="1:6" ht="12.75">
      <c r="A302" s="30" t="s">
        <v>133</v>
      </c>
      <c r="B302" s="30">
        <v>115</v>
      </c>
      <c r="C302" s="5">
        <v>1965</v>
      </c>
      <c r="D302" s="5">
        <v>10</v>
      </c>
      <c r="E302" s="28">
        <v>0.246</v>
      </c>
      <c r="F302" s="28">
        <v>127.30307399999998</v>
      </c>
    </row>
    <row r="303" spans="1:6" ht="12.75">
      <c r="A303" s="30" t="s">
        <v>133</v>
      </c>
      <c r="B303" s="30">
        <v>115</v>
      </c>
      <c r="C303" s="5">
        <v>1965</v>
      </c>
      <c r="D303" s="5">
        <v>11</v>
      </c>
      <c r="E303" s="28">
        <v>0.291</v>
      </c>
      <c r="F303" s="28">
        <v>333.83449220000006</v>
      </c>
    </row>
    <row r="304" spans="1:6" ht="12.75">
      <c r="A304" s="30" t="s">
        <v>133</v>
      </c>
      <c r="B304" s="30">
        <v>115</v>
      </c>
      <c r="C304" s="5">
        <v>1965</v>
      </c>
      <c r="D304" s="5">
        <v>12</v>
      </c>
      <c r="E304" s="28">
        <v>0.39</v>
      </c>
      <c r="F304" s="28">
        <v>408.34257499999995</v>
      </c>
    </row>
    <row r="305" spans="1:6" ht="12.75">
      <c r="A305" s="30" t="s">
        <v>133</v>
      </c>
      <c r="B305" s="30">
        <v>115</v>
      </c>
      <c r="C305" s="5">
        <v>1966</v>
      </c>
      <c r="D305" s="5">
        <v>1</v>
      </c>
      <c r="E305" s="28">
        <v>1.216</v>
      </c>
      <c r="F305" s="28">
        <v>701.0329912000002</v>
      </c>
    </row>
    <row r="306" spans="1:6" ht="12.75">
      <c r="A306" s="30" t="s">
        <v>133</v>
      </c>
      <c r="B306" s="30">
        <v>115</v>
      </c>
      <c r="C306" s="5">
        <v>1966</v>
      </c>
      <c r="D306" s="5">
        <v>2</v>
      </c>
      <c r="E306" s="28">
        <v>2.87</v>
      </c>
      <c r="F306" s="28">
        <v>1366.1149940000003</v>
      </c>
    </row>
    <row r="307" spans="1:6" ht="12.75">
      <c r="A307" s="30" t="s">
        <v>133</v>
      </c>
      <c r="B307" s="30">
        <v>115</v>
      </c>
      <c r="C307" s="5">
        <v>1966</v>
      </c>
      <c r="D307" s="5">
        <v>3</v>
      </c>
      <c r="E307" s="28">
        <v>1.855</v>
      </c>
      <c r="F307" s="28">
        <v>366.82108030000006</v>
      </c>
    </row>
    <row r="308" spans="1:6" ht="12.75">
      <c r="A308" s="30" t="s">
        <v>133</v>
      </c>
      <c r="B308" s="30">
        <v>115</v>
      </c>
      <c r="C308" s="5">
        <v>1966</v>
      </c>
      <c r="D308" s="5">
        <v>4</v>
      </c>
      <c r="E308" s="28">
        <v>1.963</v>
      </c>
      <c r="F308" s="28">
        <v>562.926</v>
      </c>
    </row>
    <row r="309" spans="1:6" ht="12.75">
      <c r="A309" s="30" t="s">
        <v>133</v>
      </c>
      <c r="B309" s="30">
        <v>115</v>
      </c>
      <c r="C309" s="5">
        <v>1966</v>
      </c>
      <c r="D309" s="5">
        <v>5</v>
      </c>
      <c r="E309" s="28">
        <v>1.594</v>
      </c>
      <c r="F309" s="28">
        <v>303.52422099999995</v>
      </c>
    </row>
    <row r="310" spans="1:6" ht="12.75">
      <c r="A310" s="30" t="s">
        <v>133</v>
      </c>
      <c r="B310" s="30">
        <v>115</v>
      </c>
      <c r="C310" s="5">
        <v>1966</v>
      </c>
      <c r="D310" s="5">
        <v>6</v>
      </c>
      <c r="E310" s="28">
        <v>1.318</v>
      </c>
      <c r="F310" s="28">
        <v>230.20123900000007</v>
      </c>
    </row>
    <row r="311" spans="1:6" ht="12.75">
      <c r="A311" s="30" t="s">
        <v>133</v>
      </c>
      <c r="B311" s="30">
        <v>115</v>
      </c>
      <c r="C311" s="5">
        <v>1966</v>
      </c>
      <c r="D311" s="5">
        <v>7</v>
      </c>
      <c r="E311" s="28">
        <v>1.094</v>
      </c>
      <c r="F311" s="28">
        <v>149.792435</v>
      </c>
    </row>
    <row r="312" spans="1:6" ht="12.75">
      <c r="A312" s="30" t="s">
        <v>133</v>
      </c>
      <c r="B312" s="30">
        <v>115</v>
      </c>
      <c r="C312" s="5">
        <v>1966</v>
      </c>
      <c r="D312" s="5">
        <v>8</v>
      </c>
      <c r="E312" s="28">
        <v>0.911</v>
      </c>
      <c r="F312" s="28">
        <v>117.148586</v>
      </c>
    </row>
    <row r="313" spans="1:6" ht="12.75">
      <c r="A313" s="30" t="s">
        <v>133</v>
      </c>
      <c r="B313" s="30">
        <v>115</v>
      </c>
      <c r="C313" s="5">
        <v>1966</v>
      </c>
      <c r="D313" s="5">
        <v>9</v>
      </c>
      <c r="E313" s="28">
        <v>0.768</v>
      </c>
      <c r="F313" s="28">
        <v>92.24722700000001</v>
      </c>
    </row>
    <row r="314" spans="1:6" ht="12.75">
      <c r="A314" s="30" t="s">
        <v>133</v>
      </c>
      <c r="B314" s="30">
        <v>115</v>
      </c>
      <c r="C314" s="5">
        <v>1966</v>
      </c>
      <c r="D314" s="5">
        <v>10</v>
      </c>
      <c r="E314" s="28">
        <v>0.812</v>
      </c>
      <c r="F314" s="28">
        <v>332.3520669999998</v>
      </c>
    </row>
    <row r="315" spans="1:6" ht="12.75">
      <c r="A315" s="30" t="s">
        <v>133</v>
      </c>
      <c r="B315" s="30">
        <v>115</v>
      </c>
      <c r="C315" s="5">
        <v>1966</v>
      </c>
      <c r="D315" s="5">
        <v>11</v>
      </c>
      <c r="E315" s="28">
        <v>0.81</v>
      </c>
      <c r="F315" s="28">
        <v>378.08321500000005</v>
      </c>
    </row>
    <row r="316" spans="1:6" ht="12.75">
      <c r="A316" s="30" t="s">
        <v>133</v>
      </c>
      <c r="B316" s="30">
        <v>115</v>
      </c>
      <c r="C316" s="5">
        <v>1966</v>
      </c>
      <c r="D316" s="5">
        <v>12</v>
      </c>
      <c r="E316" s="28">
        <v>0.702</v>
      </c>
      <c r="F316" s="28">
        <v>203.38934299999997</v>
      </c>
    </row>
    <row r="317" spans="1:6" ht="12.75">
      <c r="A317" s="30" t="s">
        <v>133</v>
      </c>
      <c r="B317" s="30">
        <v>115</v>
      </c>
      <c r="C317" s="5">
        <v>1967</v>
      </c>
      <c r="D317" s="5">
        <v>1</v>
      </c>
      <c r="E317" s="28">
        <v>0.619</v>
      </c>
      <c r="F317" s="28">
        <v>213.48942110000004</v>
      </c>
    </row>
    <row r="318" spans="1:6" ht="12.75">
      <c r="A318" s="30" t="s">
        <v>133</v>
      </c>
      <c r="B318" s="30">
        <v>115</v>
      </c>
      <c r="C318" s="5">
        <v>1967</v>
      </c>
      <c r="D318" s="5">
        <v>2</v>
      </c>
      <c r="E318" s="28">
        <v>0.594</v>
      </c>
      <c r="F318" s="28">
        <v>207.89089990000002</v>
      </c>
    </row>
    <row r="319" spans="1:6" ht="12.75">
      <c r="A319" s="30" t="s">
        <v>133</v>
      </c>
      <c r="B319" s="30">
        <v>115</v>
      </c>
      <c r="C319" s="5">
        <v>1967</v>
      </c>
      <c r="D319" s="5">
        <v>3</v>
      </c>
      <c r="E319" s="28">
        <v>0.599</v>
      </c>
      <c r="F319" s="28">
        <v>274.21179520000004</v>
      </c>
    </row>
    <row r="320" spans="1:6" ht="12.75">
      <c r="A320" s="30" t="s">
        <v>133</v>
      </c>
      <c r="B320" s="30">
        <v>115</v>
      </c>
      <c r="C320" s="5">
        <v>1967</v>
      </c>
      <c r="D320" s="5">
        <v>4</v>
      </c>
      <c r="E320" s="28">
        <v>0.552</v>
      </c>
      <c r="F320" s="28">
        <v>161.17025739999997</v>
      </c>
    </row>
    <row r="321" spans="1:6" ht="12.75">
      <c r="A321" s="30" t="s">
        <v>133</v>
      </c>
      <c r="B321" s="30">
        <v>115</v>
      </c>
      <c r="C321" s="5">
        <v>1967</v>
      </c>
      <c r="D321" s="5">
        <v>5</v>
      </c>
      <c r="E321" s="28">
        <v>0.545</v>
      </c>
      <c r="F321" s="28">
        <v>247.10873329999995</v>
      </c>
    </row>
    <row r="322" spans="1:6" ht="12.75">
      <c r="A322" s="30" t="s">
        <v>133</v>
      </c>
      <c r="B322" s="30">
        <v>115</v>
      </c>
      <c r="C322" s="5">
        <v>1967</v>
      </c>
      <c r="D322" s="5">
        <v>6</v>
      </c>
      <c r="E322" s="28">
        <v>0.502</v>
      </c>
      <c r="F322" s="28">
        <v>111.14532940000001</v>
      </c>
    </row>
    <row r="323" spans="1:6" ht="12.75">
      <c r="A323" s="30" t="s">
        <v>133</v>
      </c>
      <c r="B323" s="30">
        <v>115</v>
      </c>
      <c r="C323" s="5">
        <v>1967</v>
      </c>
      <c r="D323" s="5">
        <v>7</v>
      </c>
      <c r="E323" s="28">
        <v>0.434</v>
      </c>
      <c r="F323" s="28">
        <v>82.76819889999997</v>
      </c>
    </row>
    <row r="324" spans="1:6" ht="12.75">
      <c r="A324" s="30" t="s">
        <v>133</v>
      </c>
      <c r="B324" s="30">
        <v>115</v>
      </c>
      <c r="C324" s="5">
        <v>1967</v>
      </c>
      <c r="D324" s="5">
        <v>8</v>
      </c>
      <c r="E324" s="28">
        <v>0.38</v>
      </c>
      <c r="F324" s="28">
        <v>65.9336769</v>
      </c>
    </row>
    <row r="325" spans="1:6" ht="12.75">
      <c r="A325" s="30" t="s">
        <v>133</v>
      </c>
      <c r="B325" s="30">
        <v>115</v>
      </c>
      <c r="C325" s="5">
        <v>1967</v>
      </c>
      <c r="D325" s="5">
        <v>9</v>
      </c>
      <c r="E325" s="28">
        <v>0.331</v>
      </c>
      <c r="F325" s="28">
        <v>60.074863</v>
      </c>
    </row>
    <row r="326" spans="1:6" ht="12.75">
      <c r="A326" s="30" t="s">
        <v>133</v>
      </c>
      <c r="B326" s="30">
        <v>115</v>
      </c>
      <c r="C326" s="5">
        <v>1967</v>
      </c>
      <c r="D326" s="5">
        <v>10</v>
      </c>
      <c r="E326" s="28">
        <v>0.29</v>
      </c>
      <c r="F326" s="28">
        <v>57.08102250000001</v>
      </c>
    </row>
    <row r="327" spans="1:6" ht="12.75">
      <c r="A327" s="30" t="s">
        <v>133</v>
      </c>
      <c r="B327" s="30">
        <v>115</v>
      </c>
      <c r="C327" s="5">
        <v>1967</v>
      </c>
      <c r="D327" s="5">
        <v>11</v>
      </c>
      <c r="E327" s="28">
        <v>0.55</v>
      </c>
      <c r="F327" s="28">
        <v>343.355907</v>
      </c>
    </row>
    <row r="328" spans="1:6" ht="12.75">
      <c r="A328" s="30" t="s">
        <v>133</v>
      </c>
      <c r="B328" s="30">
        <v>115</v>
      </c>
      <c r="C328" s="5">
        <v>1967</v>
      </c>
      <c r="D328" s="5">
        <v>12</v>
      </c>
      <c r="E328" s="28">
        <v>0.386</v>
      </c>
      <c r="F328" s="28">
        <v>190.17099999999996</v>
      </c>
    </row>
    <row r="329" spans="1:6" ht="12.75">
      <c r="A329" s="30" t="s">
        <v>133</v>
      </c>
      <c r="B329" s="30">
        <v>115</v>
      </c>
      <c r="C329" s="5">
        <v>1968</v>
      </c>
      <c r="D329" s="5">
        <v>1</v>
      </c>
      <c r="E329" s="28">
        <v>0.334</v>
      </c>
      <c r="F329" s="28">
        <v>142.2006294000001</v>
      </c>
    </row>
    <row r="330" spans="1:6" ht="12.75">
      <c r="A330" s="30" t="s">
        <v>133</v>
      </c>
      <c r="B330" s="30">
        <v>115</v>
      </c>
      <c r="C330" s="5">
        <v>1968</v>
      </c>
      <c r="D330" s="5">
        <v>2</v>
      </c>
      <c r="E330" s="28">
        <v>0.567</v>
      </c>
      <c r="F330" s="28">
        <v>378.09933899999993</v>
      </c>
    </row>
    <row r="331" spans="1:6" ht="12.75">
      <c r="A331" s="30" t="s">
        <v>133</v>
      </c>
      <c r="B331" s="30">
        <v>115</v>
      </c>
      <c r="C331" s="5">
        <v>1968</v>
      </c>
      <c r="D331" s="5">
        <v>3</v>
      </c>
      <c r="E331" s="28">
        <v>0.574</v>
      </c>
      <c r="F331" s="28">
        <v>235.51996949999997</v>
      </c>
    </row>
    <row r="332" spans="1:6" ht="12.75">
      <c r="A332" s="30" t="s">
        <v>133</v>
      </c>
      <c r="B332" s="30">
        <v>115</v>
      </c>
      <c r="C332" s="5">
        <v>1968</v>
      </c>
      <c r="D332" s="5">
        <v>4</v>
      </c>
      <c r="E332" s="28">
        <v>0.713</v>
      </c>
      <c r="F332" s="28">
        <v>414.730743</v>
      </c>
    </row>
    <row r="333" spans="1:6" ht="12.75">
      <c r="A333" s="30" t="s">
        <v>133</v>
      </c>
      <c r="B333" s="30">
        <v>115</v>
      </c>
      <c r="C333" s="5">
        <v>1968</v>
      </c>
      <c r="D333" s="5">
        <v>5</v>
      </c>
      <c r="E333" s="28">
        <v>0.621</v>
      </c>
      <c r="F333" s="28">
        <v>326.45284699999985</v>
      </c>
    </row>
    <row r="334" spans="1:6" ht="12.75">
      <c r="A334" s="30" t="s">
        <v>133</v>
      </c>
      <c r="B334" s="30">
        <v>115</v>
      </c>
      <c r="C334" s="5">
        <v>1968</v>
      </c>
      <c r="D334" s="5">
        <v>6</v>
      </c>
      <c r="E334" s="28">
        <v>0.554</v>
      </c>
      <c r="F334" s="28">
        <v>145.87719800000002</v>
      </c>
    </row>
    <row r="335" spans="1:6" ht="12.75">
      <c r="A335" s="30" t="s">
        <v>133</v>
      </c>
      <c r="B335" s="30">
        <v>115</v>
      </c>
      <c r="C335" s="5">
        <v>1968</v>
      </c>
      <c r="D335" s="5">
        <v>7</v>
      </c>
      <c r="E335" s="28">
        <v>0.47</v>
      </c>
      <c r="F335" s="28">
        <v>89.945441</v>
      </c>
    </row>
    <row r="336" spans="1:6" ht="12.75">
      <c r="A336" s="30" t="s">
        <v>133</v>
      </c>
      <c r="B336" s="30">
        <v>115</v>
      </c>
      <c r="C336" s="5">
        <v>1968</v>
      </c>
      <c r="D336" s="5">
        <v>8</v>
      </c>
      <c r="E336" s="28">
        <v>0.406</v>
      </c>
      <c r="F336" s="28">
        <v>78.40774599999997</v>
      </c>
    </row>
    <row r="337" spans="1:6" ht="12.75">
      <c r="A337" s="30" t="s">
        <v>133</v>
      </c>
      <c r="B337" s="30">
        <v>115</v>
      </c>
      <c r="C337" s="5">
        <v>1968</v>
      </c>
      <c r="D337" s="5">
        <v>9</v>
      </c>
      <c r="E337" s="28">
        <v>0.351</v>
      </c>
      <c r="F337" s="28">
        <v>65.78129879999999</v>
      </c>
    </row>
    <row r="338" spans="1:6" ht="12.75">
      <c r="A338" s="30" t="s">
        <v>133</v>
      </c>
      <c r="B338" s="30">
        <v>115</v>
      </c>
      <c r="C338" s="5">
        <v>1968</v>
      </c>
      <c r="D338" s="5">
        <v>10</v>
      </c>
      <c r="E338" s="28">
        <v>0.31</v>
      </c>
      <c r="F338" s="28">
        <v>50.59743979999999</v>
      </c>
    </row>
    <row r="339" spans="1:6" ht="12.75">
      <c r="A339" s="30" t="s">
        <v>133</v>
      </c>
      <c r="B339" s="30">
        <v>115</v>
      </c>
      <c r="C339" s="5">
        <v>1968</v>
      </c>
      <c r="D339" s="5">
        <v>11</v>
      </c>
      <c r="E339" s="28">
        <v>0.308</v>
      </c>
      <c r="F339" s="28">
        <v>88.81764309999998</v>
      </c>
    </row>
    <row r="340" spans="1:6" ht="12.75">
      <c r="A340" s="30" t="s">
        <v>133</v>
      </c>
      <c r="B340" s="30">
        <v>115</v>
      </c>
      <c r="C340" s="5">
        <v>1968</v>
      </c>
      <c r="D340" s="5">
        <v>12</v>
      </c>
      <c r="E340" s="28">
        <v>0.307</v>
      </c>
      <c r="F340" s="28">
        <v>131.36200000000002</v>
      </c>
    </row>
    <row r="341" spans="1:6" ht="12.75">
      <c r="A341" s="30" t="s">
        <v>133</v>
      </c>
      <c r="B341" s="30">
        <v>115</v>
      </c>
      <c r="C341" s="5">
        <v>1969</v>
      </c>
      <c r="D341" s="5">
        <v>1</v>
      </c>
      <c r="E341" s="28">
        <v>0.354</v>
      </c>
      <c r="F341" s="28">
        <v>185.66197400000001</v>
      </c>
    </row>
    <row r="342" spans="1:6" ht="12.75">
      <c r="A342" s="30" t="s">
        <v>133</v>
      </c>
      <c r="B342" s="30">
        <v>115</v>
      </c>
      <c r="C342" s="5">
        <v>1969</v>
      </c>
      <c r="D342" s="5">
        <v>2</v>
      </c>
      <c r="E342" s="28">
        <v>0.449</v>
      </c>
      <c r="F342" s="28">
        <v>175.78426699999997</v>
      </c>
    </row>
    <row r="343" spans="1:6" ht="12.75">
      <c r="A343" s="30" t="s">
        <v>133</v>
      </c>
      <c r="B343" s="30">
        <v>115</v>
      </c>
      <c r="C343" s="5">
        <v>1969</v>
      </c>
      <c r="D343" s="5">
        <v>3</v>
      </c>
      <c r="E343" s="28">
        <v>1.28</v>
      </c>
      <c r="F343" s="28">
        <v>620.3577320000003</v>
      </c>
    </row>
    <row r="344" spans="1:6" ht="12.75">
      <c r="A344" s="30" t="s">
        <v>133</v>
      </c>
      <c r="B344" s="30">
        <v>115</v>
      </c>
      <c r="C344" s="5">
        <v>1969</v>
      </c>
      <c r="D344" s="5">
        <v>4</v>
      </c>
      <c r="E344" s="28">
        <v>1.022</v>
      </c>
      <c r="F344" s="28">
        <v>363.48689090000005</v>
      </c>
    </row>
    <row r="345" spans="1:6" ht="12.75">
      <c r="A345" s="30" t="s">
        <v>133</v>
      </c>
      <c r="B345" s="30">
        <v>115</v>
      </c>
      <c r="C345" s="5">
        <v>1969</v>
      </c>
      <c r="D345" s="5">
        <v>5</v>
      </c>
      <c r="E345" s="28">
        <v>0.97</v>
      </c>
      <c r="F345" s="28">
        <v>435.30916870000016</v>
      </c>
    </row>
    <row r="346" spans="1:6" ht="12.75">
      <c r="A346" s="30" t="s">
        <v>133</v>
      </c>
      <c r="B346" s="30">
        <v>115</v>
      </c>
      <c r="C346" s="5">
        <v>1969</v>
      </c>
      <c r="D346" s="5">
        <v>6</v>
      </c>
      <c r="E346" s="28">
        <v>0.92</v>
      </c>
      <c r="F346" s="28">
        <v>249.31524700000006</v>
      </c>
    </row>
    <row r="347" spans="1:6" ht="12.75">
      <c r="A347" s="30" t="s">
        <v>133</v>
      </c>
      <c r="B347" s="30">
        <v>115</v>
      </c>
      <c r="C347" s="5">
        <v>1969</v>
      </c>
      <c r="D347" s="5">
        <v>7</v>
      </c>
      <c r="E347" s="28">
        <v>0.777</v>
      </c>
      <c r="F347" s="28">
        <v>141.42385999999996</v>
      </c>
    </row>
    <row r="348" spans="1:6" ht="12.75">
      <c r="A348" s="30" t="s">
        <v>133</v>
      </c>
      <c r="B348" s="30">
        <v>115</v>
      </c>
      <c r="C348" s="5">
        <v>1969</v>
      </c>
      <c r="D348" s="5">
        <v>8</v>
      </c>
      <c r="E348" s="28">
        <v>0.651</v>
      </c>
      <c r="F348" s="28">
        <v>100.10540199999998</v>
      </c>
    </row>
    <row r="349" spans="1:6" ht="12.75">
      <c r="A349" s="30" t="s">
        <v>133</v>
      </c>
      <c r="B349" s="30">
        <v>115</v>
      </c>
      <c r="C349" s="5">
        <v>1969</v>
      </c>
      <c r="D349" s="5">
        <v>9</v>
      </c>
      <c r="E349" s="28">
        <v>0.566</v>
      </c>
      <c r="F349" s="28">
        <v>135.4934427</v>
      </c>
    </row>
    <row r="350" spans="1:6" ht="12.75">
      <c r="A350" s="30" t="s">
        <v>133</v>
      </c>
      <c r="B350" s="30">
        <v>115</v>
      </c>
      <c r="C350" s="5">
        <v>1969</v>
      </c>
      <c r="D350" s="5">
        <v>10</v>
      </c>
      <c r="E350" s="28">
        <v>0.497</v>
      </c>
      <c r="F350" s="28">
        <v>84.24634300000001</v>
      </c>
    </row>
    <row r="351" spans="1:6" ht="12.75">
      <c r="A351" s="30" t="s">
        <v>133</v>
      </c>
      <c r="B351" s="30">
        <v>115</v>
      </c>
      <c r="C351" s="5">
        <v>1969</v>
      </c>
      <c r="D351" s="5">
        <v>11</v>
      </c>
      <c r="E351" s="28">
        <v>0.441</v>
      </c>
      <c r="F351" s="28">
        <v>114.65634300000002</v>
      </c>
    </row>
    <row r="352" spans="1:6" ht="12.75">
      <c r="A352" s="30" t="s">
        <v>133</v>
      </c>
      <c r="B352" s="30">
        <v>115</v>
      </c>
      <c r="C352" s="5">
        <v>1969</v>
      </c>
      <c r="D352" s="5">
        <v>12</v>
      </c>
      <c r="E352" s="28">
        <v>0.392</v>
      </c>
      <c r="F352" s="28">
        <v>147.0381463</v>
      </c>
    </row>
    <row r="353" spans="1:6" ht="12.75">
      <c r="A353" s="30" t="s">
        <v>133</v>
      </c>
      <c r="B353" s="30">
        <v>115</v>
      </c>
      <c r="C353" s="5">
        <v>1970</v>
      </c>
      <c r="D353" s="5">
        <v>1</v>
      </c>
      <c r="E353" s="28">
        <v>1.751</v>
      </c>
      <c r="F353" s="28">
        <v>1062.5935499999998</v>
      </c>
    </row>
    <row r="354" spans="1:6" ht="12.75">
      <c r="A354" s="30" t="s">
        <v>133</v>
      </c>
      <c r="B354" s="30">
        <v>115</v>
      </c>
      <c r="C354" s="5">
        <v>1970</v>
      </c>
      <c r="D354" s="5">
        <v>2</v>
      </c>
      <c r="E354" s="28">
        <v>1.118</v>
      </c>
      <c r="F354" s="28">
        <v>291.5739350000001</v>
      </c>
    </row>
    <row r="355" spans="1:6" ht="12.75">
      <c r="A355" s="30" t="s">
        <v>133</v>
      </c>
      <c r="B355" s="30">
        <v>115</v>
      </c>
      <c r="C355" s="5">
        <v>1970</v>
      </c>
      <c r="D355" s="5">
        <v>3</v>
      </c>
      <c r="E355" s="28">
        <v>0.921</v>
      </c>
      <c r="F355" s="28">
        <v>197.08900749999992</v>
      </c>
    </row>
    <row r="356" spans="1:6" ht="12.75">
      <c r="A356" s="30" t="s">
        <v>133</v>
      </c>
      <c r="B356" s="30">
        <v>115</v>
      </c>
      <c r="C356" s="5">
        <v>1970</v>
      </c>
      <c r="D356" s="5">
        <v>4</v>
      </c>
      <c r="E356" s="28">
        <v>0.746</v>
      </c>
      <c r="F356" s="28">
        <v>185.05853200000016</v>
      </c>
    </row>
    <row r="357" spans="1:6" ht="12.75">
      <c r="A357" s="30" t="s">
        <v>133</v>
      </c>
      <c r="B357" s="30">
        <v>115</v>
      </c>
      <c r="C357" s="5">
        <v>1970</v>
      </c>
      <c r="D357" s="5">
        <v>5</v>
      </c>
      <c r="E357" s="28">
        <v>0.642</v>
      </c>
      <c r="F357" s="28">
        <v>201.75753479999997</v>
      </c>
    </row>
    <row r="358" spans="1:6" ht="12.75">
      <c r="A358" s="30" t="s">
        <v>133</v>
      </c>
      <c r="B358" s="30">
        <v>115</v>
      </c>
      <c r="C358" s="5">
        <v>1970</v>
      </c>
      <c r="D358" s="5">
        <v>6</v>
      </c>
      <c r="E358" s="28">
        <v>0.562</v>
      </c>
      <c r="F358" s="28">
        <v>146.6641845</v>
      </c>
    </row>
    <row r="359" spans="1:6" ht="12.75">
      <c r="A359" s="30" t="s">
        <v>133</v>
      </c>
      <c r="B359" s="30">
        <v>115</v>
      </c>
      <c r="C359" s="5">
        <v>1970</v>
      </c>
      <c r="D359" s="5">
        <v>7</v>
      </c>
      <c r="E359" s="28">
        <v>0.49</v>
      </c>
      <c r="F359" s="28">
        <v>92.28135600000002</v>
      </c>
    </row>
    <row r="360" spans="1:6" ht="12.75">
      <c r="A360" s="30" t="s">
        <v>133</v>
      </c>
      <c r="B360" s="30">
        <v>115</v>
      </c>
      <c r="C360" s="5">
        <v>1970</v>
      </c>
      <c r="D360" s="5">
        <v>8</v>
      </c>
      <c r="E360" s="28">
        <v>0.427</v>
      </c>
      <c r="F360" s="28">
        <v>79.68170900000003</v>
      </c>
    </row>
    <row r="361" spans="1:6" ht="12.75">
      <c r="A361" s="30" t="s">
        <v>133</v>
      </c>
      <c r="B361" s="30">
        <v>115</v>
      </c>
      <c r="C361" s="5">
        <v>1970</v>
      </c>
      <c r="D361" s="5">
        <v>9</v>
      </c>
      <c r="E361" s="28">
        <v>0.371</v>
      </c>
      <c r="F361" s="28">
        <v>52.2571988</v>
      </c>
    </row>
    <row r="362" spans="1:6" ht="12.75">
      <c r="A362" s="30" t="s">
        <v>133</v>
      </c>
      <c r="B362" s="30">
        <v>115</v>
      </c>
      <c r="C362" s="5">
        <v>1970</v>
      </c>
      <c r="D362" s="5">
        <v>10</v>
      </c>
      <c r="E362" s="28">
        <v>0.32</v>
      </c>
      <c r="F362" s="28">
        <v>43.321310800000006</v>
      </c>
    </row>
    <row r="363" spans="1:6" ht="12.75">
      <c r="A363" s="30" t="s">
        <v>133</v>
      </c>
      <c r="B363" s="30">
        <v>115</v>
      </c>
      <c r="C363" s="5">
        <v>1970</v>
      </c>
      <c r="D363" s="5">
        <v>11</v>
      </c>
      <c r="E363" s="28">
        <v>0.287</v>
      </c>
      <c r="F363" s="28">
        <v>126.32695000000005</v>
      </c>
    </row>
    <row r="364" spans="1:6" ht="12.75">
      <c r="A364" s="30" t="s">
        <v>133</v>
      </c>
      <c r="B364" s="30">
        <v>115</v>
      </c>
      <c r="C364" s="5">
        <v>1970</v>
      </c>
      <c r="D364" s="5">
        <v>12</v>
      </c>
      <c r="E364" s="28">
        <v>0.263</v>
      </c>
      <c r="F364" s="28">
        <v>76.27065100000002</v>
      </c>
    </row>
    <row r="365" spans="1:6" ht="12.75">
      <c r="A365" s="30" t="s">
        <v>133</v>
      </c>
      <c r="B365" s="30">
        <v>115</v>
      </c>
      <c r="C365" s="5">
        <v>1971</v>
      </c>
      <c r="D365" s="5">
        <v>1</v>
      </c>
      <c r="E365" s="28">
        <v>0.3</v>
      </c>
      <c r="F365" s="28">
        <v>154.1946614</v>
      </c>
    </row>
    <row r="366" spans="1:6" ht="12.75">
      <c r="A366" s="30" t="s">
        <v>133</v>
      </c>
      <c r="B366" s="30">
        <v>115</v>
      </c>
      <c r="C366" s="5">
        <v>1971</v>
      </c>
      <c r="D366" s="5">
        <v>2</v>
      </c>
      <c r="E366" s="28">
        <v>0.308</v>
      </c>
      <c r="F366" s="28">
        <v>113.74418799999998</v>
      </c>
    </row>
    <row r="367" spans="1:6" ht="12.75">
      <c r="A367" s="30" t="s">
        <v>133</v>
      </c>
      <c r="B367" s="30">
        <v>115</v>
      </c>
      <c r="C367" s="5">
        <v>1971</v>
      </c>
      <c r="D367" s="5">
        <v>3</v>
      </c>
      <c r="E367" s="28">
        <v>0.289</v>
      </c>
      <c r="F367" s="28">
        <v>138.68227000000005</v>
      </c>
    </row>
    <row r="368" spans="1:6" ht="12.75">
      <c r="A368" s="30" t="s">
        <v>133</v>
      </c>
      <c r="B368" s="30">
        <v>115</v>
      </c>
      <c r="C368" s="5">
        <v>1971</v>
      </c>
      <c r="D368" s="5">
        <v>4</v>
      </c>
      <c r="E368" s="28">
        <v>0.451</v>
      </c>
      <c r="F368" s="28">
        <v>408.64777899999996</v>
      </c>
    </row>
    <row r="369" spans="1:6" ht="12.75">
      <c r="A369" s="30" t="s">
        <v>133</v>
      </c>
      <c r="B369" s="30">
        <v>115</v>
      </c>
      <c r="C369" s="5">
        <v>1971</v>
      </c>
      <c r="D369" s="5">
        <v>5</v>
      </c>
      <c r="E369" s="28">
        <v>0.703</v>
      </c>
      <c r="F369" s="28">
        <v>557.6096282000002</v>
      </c>
    </row>
    <row r="370" spans="1:6" ht="12.75">
      <c r="A370" s="30" t="s">
        <v>133</v>
      </c>
      <c r="B370" s="30">
        <v>115</v>
      </c>
      <c r="C370" s="5">
        <v>1971</v>
      </c>
      <c r="D370" s="5">
        <v>6</v>
      </c>
      <c r="E370" s="28">
        <v>0.769</v>
      </c>
      <c r="F370" s="28">
        <v>337.1898220000001</v>
      </c>
    </row>
    <row r="371" spans="1:6" ht="12.75">
      <c r="A371" s="30" t="s">
        <v>133</v>
      </c>
      <c r="B371" s="30">
        <v>115</v>
      </c>
      <c r="C371" s="5">
        <v>1971</v>
      </c>
      <c r="D371" s="5">
        <v>7</v>
      </c>
      <c r="E371" s="28">
        <v>0.72</v>
      </c>
      <c r="F371" s="28">
        <v>199.58851239999993</v>
      </c>
    </row>
    <row r="372" spans="1:6" ht="12.75">
      <c r="A372" s="30" t="s">
        <v>133</v>
      </c>
      <c r="B372" s="30">
        <v>115</v>
      </c>
      <c r="C372" s="5">
        <v>1971</v>
      </c>
      <c r="D372" s="5">
        <v>8</v>
      </c>
      <c r="E372" s="28">
        <v>0.646</v>
      </c>
      <c r="F372" s="28">
        <v>128.87300000000002</v>
      </c>
    </row>
    <row r="373" spans="1:6" ht="12.75">
      <c r="A373" s="30" t="s">
        <v>133</v>
      </c>
      <c r="B373" s="30">
        <v>115</v>
      </c>
      <c r="C373" s="5">
        <v>1971</v>
      </c>
      <c r="D373" s="5">
        <v>9</v>
      </c>
      <c r="E373" s="28">
        <v>0.551</v>
      </c>
      <c r="F373" s="28">
        <v>101.19993939999998</v>
      </c>
    </row>
    <row r="374" spans="1:6" ht="12.75">
      <c r="A374" s="30" t="s">
        <v>133</v>
      </c>
      <c r="B374" s="30">
        <v>115</v>
      </c>
      <c r="C374" s="5">
        <v>1971</v>
      </c>
      <c r="D374" s="5">
        <v>10</v>
      </c>
      <c r="E374" s="28">
        <v>0.464</v>
      </c>
      <c r="F374" s="28">
        <v>79.46587500000001</v>
      </c>
    </row>
    <row r="375" spans="1:6" ht="12.75">
      <c r="A375" s="30" t="s">
        <v>133</v>
      </c>
      <c r="B375" s="30">
        <v>115</v>
      </c>
      <c r="C375" s="5">
        <v>1971</v>
      </c>
      <c r="D375" s="5">
        <v>11</v>
      </c>
      <c r="E375" s="28">
        <v>0.403</v>
      </c>
      <c r="F375" s="28">
        <v>113.18171240000001</v>
      </c>
    </row>
    <row r="376" spans="1:6" ht="12.75">
      <c r="A376" s="30" t="s">
        <v>133</v>
      </c>
      <c r="B376" s="30">
        <v>115</v>
      </c>
      <c r="C376" s="5">
        <v>1971</v>
      </c>
      <c r="D376" s="5">
        <v>12</v>
      </c>
      <c r="E376" s="28">
        <v>0.356</v>
      </c>
      <c r="F376" s="28">
        <v>115.80517899999997</v>
      </c>
    </row>
    <row r="377" spans="1:6" ht="12.75">
      <c r="A377" s="30" t="s">
        <v>133</v>
      </c>
      <c r="B377" s="30">
        <v>115</v>
      </c>
      <c r="C377" s="5">
        <v>1972</v>
      </c>
      <c r="D377" s="5">
        <v>1</v>
      </c>
      <c r="E377" s="28">
        <v>0.356</v>
      </c>
      <c r="F377" s="28">
        <v>156.2514239999999</v>
      </c>
    </row>
    <row r="378" spans="1:6" ht="12.75">
      <c r="A378" s="30" t="s">
        <v>133</v>
      </c>
      <c r="B378" s="30">
        <v>115</v>
      </c>
      <c r="C378" s="5">
        <v>1972</v>
      </c>
      <c r="D378" s="5">
        <v>2</v>
      </c>
      <c r="E378" s="28">
        <v>0.484</v>
      </c>
      <c r="F378" s="28">
        <v>524.6234859999998</v>
      </c>
    </row>
    <row r="379" spans="1:6" ht="12.75">
      <c r="A379" s="30" t="s">
        <v>133</v>
      </c>
      <c r="B379" s="30">
        <v>115</v>
      </c>
      <c r="C379" s="5">
        <v>1972</v>
      </c>
      <c r="D379" s="5">
        <v>3</v>
      </c>
      <c r="E379" s="28">
        <v>0.57</v>
      </c>
      <c r="F379" s="28">
        <v>405.01223000000016</v>
      </c>
    </row>
    <row r="380" spans="1:6" ht="12.75">
      <c r="A380" s="30" t="s">
        <v>133</v>
      </c>
      <c r="B380" s="30">
        <v>115</v>
      </c>
      <c r="C380" s="5">
        <v>1972</v>
      </c>
      <c r="D380" s="5">
        <v>4</v>
      </c>
      <c r="E380" s="28">
        <v>0.537</v>
      </c>
      <c r="F380" s="28">
        <v>298.23874299999994</v>
      </c>
    </row>
    <row r="381" spans="1:6" ht="12.75">
      <c r="A381" s="30" t="s">
        <v>133</v>
      </c>
      <c r="B381" s="30">
        <v>115</v>
      </c>
      <c r="C381" s="5">
        <v>1972</v>
      </c>
      <c r="D381" s="5">
        <v>5</v>
      </c>
      <c r="E381" s="28">
        <v>0.471</v>
      </c>
      <c r="F381" s="28">
        <v>279.36353840000015</v>
      </c>
    </row>
    <row r="382" spans="1:6" ht="12.75">
      <c r="A382" s="30" t="s">
        <v>133</v>
      </c>
      <c r="B382" s="30">
        <v>115</v>
      </c>
      <c r="C382" s="5">
        <v>1972</v>
      </c>
      <c r="D382" s="5">
        <v>6</v>
      </c>
      <c r="E382" s="28">
        <v>0.41</v>
      </c>
      <c r="F382" s="28">
        <v>200.95479900000004</v>
      </c>
    </row>
    <row r="383" spans="1:6" ht="12.75">
      <c r="A383" s="30" t="s">
        <v>133</v>
      </c>
      <c r="B383" s="30">
        <v>115</v>
      </c>
      <c r="C383" s="5">
        <v>1972</v>
      </c>
      <c r="D383" s="5">
        <v>7</v>
      </c>
      <c r="E383" s="28">
        <v>0.354</v>
      </c>
      <c r="F383" s="28">
        <v>112.77184159999995</v>
      </c>
    </row>
    <row r="384" spans="1:6" ht="12.75">
      <c r="A384" s="30" t="s">
        <v>133</v>
      </c>
      <c r="B384" s="30">
        <v>115</v>
      </c>
      <c r="C384" s="5">
        <v>1972</v>
      </c>
      <c r="D384" s="5">
        <v>8</v>
      </c>
      <c r="E384" s="28">
        <v>0.309</v>
      </c>
      <c r="F384" s="28">
        <v>82.65934400000002</v>
      </c>
    </row>
    <row r="385" spans="1:6" ht="12.75">
      <c r="A385" s="30" t="s">
        <v>133</v>
      </c>
      <c r="B385" s="30">
        <v>115</v>
      </c>
      <c r="C385" s="5">
        <v>1972</v>
      </c>
      <c r="D385" s="5">
        <v>9</v>
      </c>
      <c r="E385" s="28">
        <v>0.285</v>
      </c>
      <c r="F385" s="28">
        <v>86.12571300000002</v>
      </c>
    </row>
    <row r="386" spans="1:6" ht="12.75">
      <c r="A386" s="30" t="s">
        <v>133</v>
      </c>
      <c r="B386" s="30">
        <v>115</v>
      </c>
      <c r="C386" s="5">
        <v>1972</v>
      </c>
      <c r="D386" s="5">
        <v>10</v>
      </c>
      <c r="E386" s="28">
        <v>0.296</v>
      </c>
      <c r="F386" s="28">
        <v>145.6555299999999</v>
      </c>
    </row>
    <row r="387" spans="1:6" ht="12.75">
      <c r="A387" s="30" t="s">
        <v>133</v>
      </c>
      <c r="B387" s="30">
        <v>115</v>
      </c>
      <c r="C387" s="5">
        <v>1972</v>
      </c>
      <c r="D387" s="5">
        <v>11</v>
      </c>
      <c r="E387" s="28">
        <v>0.295</v>
      </c>
      <c r="F387" s="28">
        <v>140.802138</v>
      </c>
    </row>
    <row r="388" spans="1:6" ht="12.75">
      <c r="A388" s="30" t="s">
        <v>133</v>
      </c>
      <c r="B388" s="30">
        <v>115</v>
      </c>
      <c r="C388" s="5">
        <v>1972</v>
      </c>
      <c r="D388" s="5">
        <v>12</v>
      </c>
      <c r="E388" s="28">
        <v>0.332</v>
      </c>
      <c r="F388" s="28">
        <v>216.72</v>
      </c>
    </row>
    <row r="389" spans="1:6" ht="12.75">
      <c r="A389" s="30" t="s">
        <v>133</v>
      </c>
      <c r="B389" s="30">
        <v>115</v>
      </c>
      <c r="C389" s="5">
        <v>1973</v>
      </c>
      <c r="D389" s="5">
        <v>1</v>
      </c>
      <c r="E389" s="28">
        <v>0.403</v>
      </c>
      <c r="F389" s="28">
        <v>260.53155300000003</v>
      </c>
    </row>
    <row r="390" spans="1:6" ht="12.75">
      <c r="A390" s="30" t="s">
        <v>133</v>
      </c>
      <c r="B390" s="30">
        <v>115</v>
      </c>
      <c r="C390" s="5">
        <v>1973</v>
      </c>
      <c r="D390" s="5">
        <v>2</v>
      </c>
      <c r="E390" s="28">
        <v>0.412</v>
      </c>
      <c r="F390" s="28">
        <v>189.18200000000004</v>
      </c>
    </row>
    <row r="391" spans="1:6" ht="12.75">
      <c r="A391" s="30" t="s">
        <v>133</v>
      </c>
      <c r="B391" s="30">
        <v>115</v>
      </c>
      <c r="C391" s="5">
        <v>1973</v>
      </c>
      <c r="D391" s="5">
        <v>3</v>
      </c>
      <c r="E391" s="28">
        <v>0.362</v>
      </c>
      <c r="F391" s="28">
        <v>149.31274999999994</v>
      </c>
    </row>
    <row r="392" spans="1:6" ht="12.75">
      <c r="A392" s="30" t="s">
        <v>133</v>
      </c>
      <c r="B392" s="30">
        <v>115</v>
      </c>
      <c r="C392" s="5">
        <v>1973</v>
      </c>
      <c r="D392" s="5">
        <v>4</v>
      </c>
      <c r="E392" s="28">
        <v>0.323</v>
      </c>
      <c r="F392" s="28">
        <v>151.22136499999996</v>
      </c>
    </row>
    <row r="393" spans="1:6" ht="12.75">
      <c r="A393" s="30" t="s">
        <v>133</v>
      </c>
      <c r="B393" s="30">
        <v>115</v>
      </c>
      <c r="C393" s="5">
        <v>1973</v>
      </c>
      <c r="D393" s="5">
        <v>5</v>
      </c>
      <c r="E393" s="28">
        <v>0.402</v>
      </c>
      <c r="F393" s="28">
        <v>472.2456613999998</v>
      </c>
    </row>
    <row r="394" spans="1:6" ht="12.75">
      <c r="A394" s="30" t="s">
        <v>133</v>
      </c>
      <c r="B394" s="30">
        <v>115</v>
      </c>
      <c r="C394" s="5">
        <v>1973</v>
      </c>
      <c r="D394" s="5">
        <v>6</v>
      </c>
      <c r="E394" s="28">
        <v>0.419</v>
      </c>
      <c r="F394" s="28">
        <v>169.0845900000001</v>
      </c>
    </row>
    <row r="395" spans="1:6" ht="12.75">
      <c r="A395" s="30" t="s">
        <v>133</v>
      </c>
      <c r="B395" s="30">
        <v>115</v>
      </c>
      <c r="C395" s="5">
        <v>1973</v>
      </c>
      <c r="D395" s="5">
        <v>7</v>
      </c>
      <c r="E395" s="28">
        <v>0.36</v>
      </c>
      <c r="F395" s="28">
        <v>98.21569270000002</v>
      </c>
    </row>
    <row r="396" spans="1:6" ht="12.75">
      <c r="A396" s="30" t="s">
        <v>133</v>
      </c>
      <c r="B396" s="30">
        <v>115</v>
      </c>
      <c r="C396" s="5">
        <v>1973</v>
      </c>
      <c r="D396" s="5">
        <v>8</v>
      </c>
      <c r="E396" s="28">
        <v>0.324</v>
      </c>
      <c r="F396" s="28">
        <v>76.07080670000002</v>
      </c>
    </row>
    <row r="397" spans="1:6" ht="12.75">
      <c r="A397" s="30" t="s">
        <v>133</v>
      </c>
      <c r="B397" s="30">
        <v>115</v>
      </c>
      <c r="C397" s="5">
        <v>1973</v>
      </c>
      <c r="D397" s="5">
        <v>9</v>
      </c>
      <c r="E397" s="28">
        <v>0.286</v>
      </c>
      <c r="F397" s="28">
        <v>55.470123000000015</v>
      </c>
    </row>
    <row r="398" spans="1:6" ht="12.75">
      <c r="A398" s="30" t="s">
        <v>133</v>
      </c>
      <c r="B398" s="30">
        <v>115</v>
      </c>
      <c r="C398" s="5">
        <v>1973</v>
      </c>
      <c r="D398" s="5">
        <v>10</v>
      </c>
      <c r="E398" s="28">
        <v>0.259</v>
      </c>
      <c r="F398" s="28">
        <v>137.454958</v>
      </c>
    </row>
    <row r="399" spans="1:6" ht="12.75">
      <c r="A399" s="30" t="s">
        <v>133</v>
      </c>
      <c r="B399" s="30">
        <v>115</v>
      </c>
      <c r="C399" s="5">
        <v>1973</v>
      </c>
      <c r="D399" s="5">
        <v>11</v>
      </c>
      <c r="E399" s="28">
        <v>0.247</v>
      </c>
      <c r="F399" s="28">
        <v>102.03803949999994</v>
      </c>
    </row>
    <row r="400" spans="1:6" ht="12.75">
      <c r="A400" s="30" t="s">
        <v>133</v>
      </c>
      <c r="B400" s="30">
        <v>115</v>
      </c>
      <c r="C400" s="5">
        <v>1973</v>
      </c>
      <c r="D400" s="5">
        <v>12</v>
      </c>
      <c r="E400" s="28">
        <v>0.234</v>
      </c>
      <c r="F400" s="28">
        <v>133.99379990000003</v>
      </c>
    </row>
    <row r="401" spans="1:6" ht="12.75">
      <c r="A401" s="30" t="s">
        <v>133</v>
      </c>
      <c r="B401" s="30">
        <v>115</v>
      </c>
      <c r="C401" s="5">
        <v>1974</v>
      </c>
      <c r="D401" s="5">
        <v>1</v>
      </c>
      <c r="E401" s="28">
        <v>0.393</v>
      </c>
      <c r="F401" s="28">
        <v>419.69007200000004</v>
      </c>
    </row>
    <row r="402" spans="1:6" ht="12.75">
      <c r="A402" s="30" t="s">
        <v>133</v>
      </c>
      <c r="B402" s="30">
        <v>115</v>
      </c>
      <c r="C402" s="5">
        <v>1974</v>
      </c>
      <c r="D402" s="5">
        <v>2</v>
      </c>
      <c r="E402" s="28">
        <v>0.478</v>
      </c>
      <c r="F402" s="28">
        <v>288.109</v>
      </c>
    </row>
    <row r="403" spans="1:6" ht="12.75">
      <c r="A403" s="30" t="s">
        <v>133</v>
      </c>
      <c r="B403" s="30">
        <v>115</v>
      </c>
      <c r="C403" s="5">
        <v>1974</v>
      </c>
      <c r="D403" s="5">
        <v>3</v>
      </c>
      <c r="E403" s="28">
        <v>0.55</v>
      </c>
      <c r="F403" s="28">
        <v>344.4722741</v>
      </c>
    </row>
    <row r="404" spans="1:6" ht="12.75">
      <c r="A404" s="30" t="s">
        <v>133</v>
      </c>
      <c r="B404" s="30">
        <v>115</v>
      </c>
      <c r="C404" s="5">
        <v>1974</v>
      </c>
      <c r="D404" s="5">
        <v>4</v>
      </c>
      <c r="E404" s="28">
        <v>0.547</v>
      </c>
      <c r="F404" s="28">
        <v>252.90080899999998</v>
      </c>
    </row>
    <row r="405" spans="1:6" ht="12.75">
      <c r="A405" s="30" t="s">
        <v>133</v>
      </c>
      <c r="B405" s="30">
        <v>115</v>
      </c>
      <c r="C405" s="5">
        <v>1974</v>
      </c>
      <c r="D405" s="5">
        <v>5</v>
      </c>
      <c r="E405" s="28">
        <v>0.481</v>
      </c>
      <c r="F405" s="28">
        <v>181.58094999999997</v>
      </c>
    </row>
    <row r="406" spans="1:6" ht="12.75">
      <c r="A406" s="30" t="s">
        <v>133</v>
      </c>
      <c r="B406" s="30">
        <v>115</v>
      </c>
      <c r="C406" s="5">
        <v>1974</v>
      </c>
      <c r="D406" s="5">
        <v>6</v>
      </c>
      <c r="E406" s="28">
        <v>0.47</v>
      </c>
      <c r="F406" s="28">
        <v>189.71082149999995</v>
      </c>
    </row>
    <row r="407" spans="1:6" ht="12.75">
      <c r="A407" s="30" t="s">
        <v>133</v>
      </c>
      <c r="B407" s="30">
        <v>115</v>
      </c>
      <c r="C407" s="5">
        <v>1974</v>
      </c>
      <c r="D407" s="5">
        <v>7</v>
      </c>
      <c r="E407" s="28">
        <v>0.441</v>
      </c>
      <c r="F407" s="28">
        <v>120.06863119999998</v>
      </c>
    </row>
    <row r="408" spans="1:6" ht="12.75">
      <c r="A408" s="30" t="s">
        <v>133</v>
      </c>
      <c r="B408" s="30">
        <v>115</v>
      </c>
      <c r="C408" s="5">
        <v>1974</v>
      </c>
      <c r="D408" s="5">
        <v>8</v>
      </c>
      <c r="E408" s="28">
        <v>0.376</v>
      </c>
      <c r="F408" s="28">
        <v>82.75981299999998</v>
      </c>
    </row>
    <row r="409" spans="1:6" ht="12.75">
      <c r="A409" s="30" t="s">
        <v>133</v>
      </c>
      <c r="B409" s="30">
        <v>115</v>
      </c>
      <c r="C409" s="5">
        <v>1974</v>
      </c>
      <c r="D409" s="5">
        <v>9</v>
      </c>
      <c r="E409" s="28">
        <v>0.322</v>
      </c>
      <c r="F409" s="28">
        <v>56.5518576</v>
      </c>
    </row>
    <row r="410" spans="1:6" ht="12.75">
      <c r="A410" s="30" t="s">
        <v>133</v>
      </c>
      <c r="B410" s="30">
        <v>115</v>
      </c>
      <c r="C410" s="5">
        <v>1974</v>
      </c>
      <c r="D410" s="5">
        <v>10</v>
      </c>
      <c r="E410" s="28">
        <v>0.28</v>
      </c>
      <c r="F410" s="28">
        <v>58.39990200000003</v>
      </c>
    </row>
    <row r="411" spans="1:6" ht="12.75">
      <c r="A411" s="30" t="s">
        <v>133</v>
      </c>
      <c r="B411" s="30">
        <v>115</v>
      </c>
      <c r="C411" s="5">
        <v>1974</v>
      </c>
      <c r="D411" s="5">
        <v>11</v>
      </c>
      <c r="E411" s="28">
        <v>0.291</v>
      </c>
      <c r="F411" s="28">
        <v>194.27023120000015</v>
      </c>
    </row>
    <row r="412" spans="1:6" ht="12.75">
      <c r="A412" s="30" t="s">
        <v>133</v>
      </c>
      <c r="B412" s="30">
        <v>115</v>
      </c>
      <c r="C412" s="5">
        <v>1974</v>
      </c>
      <c r="D412" s="5">
        <v>12</v>
      </c>
      <c r="E412" s="28">
        <v>0.262</v>
      </c>
      <c r="F412" s="28">
        <v>81.76799899999999</v>
      </c>
    </row>
    <row r="413" spans="1:6" ht="12.75">
      <c r="A413" s="30" t="s">
        <v>133</v>
      </c>
      <c r="B413" s="30">
        <v>115</v>
      </c>
      <c r="C413" s="5">
        <v>1975</v>
      </c>
      <c r="D413" s="5">
        <v>1</v>
      </c>
      <c r="E413" s="28">
        <v>0.241</v>
      </c>
      <c r="F413" s="28">
        <v>157.5695745</v>
      </c>
    </row>
    <row r="414" spans="1:6" ht="12.75">
      <c r="A414" s="30" t="s">
        <v>133</v>
      </c>
      <c r="B414" s="30">
        <v>115</v>
      </c>
      <c r="C414" s="5">
        <v>1975</v>
      </c>
      <c r="D414" s="5">
        <v>2</v>
      </c>
      <c r="E414" s="28">
        <v>0.24</v>
      </c>
      <c r="F414" s="28">
        <v>122.63832580000005</v>
      </c>
    </row>
    <row r="415" spans="1:6" ht="12.75">
      <c r="A415" s="30" t="s">
        <v>133</v>
      </c>
      <c r="B415" s="30">
        <v>115</v>
      </c>
      <c r="C415" s="5">
        <v>1975</v>
      </c>
      <c r="D415" s="5">
        <v>3</v>
      </c>
      <c r="E415" s="28">
        <v>0.256</v>
      </c>
      <c r="F415" s="28">
        <v>170.01725599999992</v>
      </c>
    </row>
    <row r="416" spans="1:6" ht="12.75">
      <c r="A416" s="30" t="s">
        <v>133</v>
      </c>
      <c r="B416" s="30">
        <v>115</v>
      </c>
      <c r="C416" s="5">
        <v>1975</v>
      </c>
      <c r="D416" s="5">
        <v>4</v>
      </c>
      <c r="E416" s="28">
        <v>0.269</v>
      </c>
      <c r="F416" s="28">
        <v>221.4995109999999</v>
      </c>
    </row>
    <row r="417" spans="1:6" ht="12.75">
      <c r="A417" s="30" t="s">
        <v>133</v>
      </c>
      <c r="B417" s="30">
        <v>115</v>
      </c>
      <c r="C417" s="5">
        <v>1975</v>
      </c>
      <c r="D417" s="5">
        <v>5</v>
      </c>
      <c r="E417" s="28">
        <v>0.284</v>
      </c>
      <c r="F417" s="28">
        <v>191.20583930000004</v>
      </c>
    </row>
    <row r="418" spans="1:6" ht="12.75">
      <c r="A418" s="30" t="s">
        <v>133</v>
      </c>
      <c r="B418" s="30">
        <v>115</v>
      </c>
      <c r="C418" s="5">
        <v>1975</v>
      </c>
      <c r="D418" s="5">
        <v>6</v>
      </c>
      <c r="E418" s="28">
        <v>0.276</v>
      </c>
      <c r="F418" s="28">
        <v>114.52698299999994</v>
      </c>
    </row>
    <row r="419" spans="1:6" ht="12.75">
      <c r="A419" s="30" t="s">
        <v>133</v>
      </c>
      <c r="B419" s="30">
        <v>115</v>
      </c>
      <c r="C419" s="5">
        <v>1975</v>
      </c>
      <c r="D419" s="5">
        <v>7</v>
      </c>
      <c r="E419" s="28">
        <v>0.247</v>
      </c>
      <c r="F419" s="28">
        <v>63.61216310000001</v>
      </c>
    </row>
    <row r="420" spans="1:6" ht="12.75">
      <c r="A420" s="30" t="s">
        <v>133</v>
      </c>
      <c r="B420" s="30">
        <v>115</v>
      </c>
      <c r="C420" s="5">
        <v>1975</v>
      </c>
      <c r="D420" s="5">
        <v>8</v>
      </c>
      <c r="E420" s="28">
        <v>0.231</v>
      </c>
      <c r="F420" s="28">
        <v>59.85179000000001</v>
      </c>
    </row>
    <row r="421" spans="1:6" ht="12.75">
      <c r="A421" s="30" t="s">
        <v>133</v>
      </c>
      <c r="B421" s="30">
        <v>115</v>
      </c>
      <c r="C421" s="5">
        <v>1975</v>
      </c>
      <c r="D421" s="5">
        <v>9</v>
      </c>
      <c r="E421" s="28">
        <v>0.225</v>
      </c>
      <c r="F421" s="28">
        <v>82.46806310000002</v>
      </c>
    </row>
    <row r="422" spans="1:6" ht="12.75">
      <c r="A422" s="30" t="s">
        <v>133</v>
      </c>
      <c r="B422" s="30">
        <v>115</v>
      </c>
      <c r="C422" s="5">
        <v>1975</v>
      </c>
      <c r="D422" s="5">
        <v>10</v>
      </c>
      <c r="E422" s="28">
        <v>0.204</v>
      </c>
      <c r="F422" s="28">
        <v>73.44873299999999</v>
      </c>
    </row>
    <row r="423" spans="1:6" ht="12.75">
      <c r="A423" s="30" t="s">
        <v>133</v>
      </c>
      <c r="B423" s="30">
        <v>115</v>
      </c>
      <c r="C423" s="5">
        <v>1975</v>
      </c>
      <c r="D423" s="5">
        <v>11</v>
      </c>
      <c r="E423" s="28">
        <v>0.191</v>
      </c>
      <c r="F423" s="28">
        <v>124.96153099999994</v>
      </c>
    </row>
    <row r="424" spans="1:6" ht="12.75">
      <c r="A424" s="30" t="s">
        <v>133</v>
      </c>
      <c r="B424" s="30">
        <v>115</v>
      </c>
      <c r="C424" s="5">
        <v>1975</v>
      </c>
      <c r="D424" s="5">
        <v>12</v>
      </c>
      <c r="E424" s="28">
        <v>0.188</v>
      </c>
      <c r="F424" s="28">
        <v>89.683682</v>
      </c>
    </row>
    <row r="425" spans="1:6" ht="12.75">
      <c r="A425" s="30" t="s">
        <v>133</v>
      </c>
      <c r="B425" s="30">
        <v>115</v>
      </c>
      <c r="C425" s="5">
        <v>1976</v>
      </c>
      <c r="D425" s="5">
        <v>1</v>
      </c>
      <c r="E425" s="28">
        <v>0.171</v>
      </c>
      <c r="F425" s="28">
        <v>77.243859</v>
      </c>
    </row>
    <row r="426" spans="1:6" ht="12.75">
      <c r="A426" s="30" t="s">
        <v>133</v>
      </c>
      <c r="B426" s="30">
        <v>115</v>
      </c>
      <c r="C426" s="5">
        <v>1976</v>
      </c>
      <c r="D426" s="5">
        <v>2</v>
      </c>
      <c r="E426" s="28">
        <v>0.168</v>
      </c>
      <c r="F426" s="28">
        <v>99.58770599999994</v>
      </c>
    </row>
    <row r="427" spans="1:6" ht="12.75">
      <c r="A427" s="30" t="s">
        <v>133</v>
      </c>
      <c r="B427" s="30">
        <v>115</v>
      </c>
      <c r="C427" s="5">
        <v>1976</v>
      </c>
      <c r="D427" s="5">
        <v>3</v>
      </c>
      <c r="E427" s="28">
        <v>0.166</v>
      </c>
      <c r="F427" s="28">
        <v>107.72612420000004</v>
      </c>
    </row>
    <row r="428" spans="1:6" ht="12.75">
      <c r="A428" s="30" t="s">
        <v>133</v>
      </c>
      <c r="B428" s="30">
        <v>115</v>
      </c>
      <c r="C428" s="5">
        <v>1976</v>
      </c>
      <c r="D428" s="5">
        <v>4</v>
      </c>
      <c r="E428" s="28">
        <v>0.175</v>
      </c>
      <c r="F428" s="28">
        <v>189.86883600000004</v>
      </c>
    </row>
    <row r="429" spans="1:6" ht="12.75">
      <c r="A429" s="30" t="s">
        <v>133</v>
      </c>
      <c r="B429" s="30">
        <v>115</v>
      </c>
      <c r="C429" s="5">
        <v>1976</v>
      </c>
      <c r="D429" s="5">
        <v>5</v>
      </c>
      <c r="E429" s="28">
        <v>0.174</v>
      </c>
      <c r="F429" s="28">
        <v>106.34781499999994</v>
      </c>
    </row>
    <row r="430" spans="1:6" ht="12.75">
      <c r="A430" s="30" t="s">
        <v>133</v>
      </c>
      <c r="B430" s="30">
        <v>115</v>
      </c>
      <c r="C430" s="5">
        <v>1976</v>
      </c>
      <c r="D430" s="5">
        <v>6</v>
      </c>
      <c r="E430" s="28">
        <v>0.161</v>
      </c>
      <c r="F430" s="28">
        <v>68.11232200000003</v>
      </c>
    </row>
    <row r="431" spans="1:6" ht="12.75">
      <c r="A431" s="30" t="s">
        <v>133</v>
      </c>
      <c r="B431" s="30">
        <v>115</v>
      </c>
      <c r="C431" s="5">
        <v>1976</v>
      </c>
      <c r="D431" s="5">
        <v>7</v>
      </c>
      <c r="E431" s="28">
        <v>0.154</v>
      </c>
      <c r="F431" s="28">
        <v>61.884499800000015</v>
      </c>
    </row>
    <row r="432" spans="1:6" ht="12.75">
      <c r="A432" s="30" t="s">
        <v>133</v>
      </c>
      <c r="B432" s="30">
        <v>115</v>
      </c>
      <c r="C432" s="5">
        <v>1976</v>
      </c>
      <c r="D432" s="5">
        <v>8</v>
      </c>
      <c r="E432" s="28">
        <v>0.15</v>
      </c>
      <c r="F432" s="28">
        <v>58.996662000000015</v>
      </c>
    </row>
    <row r="433" spans="1:6" ht="12.75">
      <c r="A433" s="30" t="s">
        <v>133</v>
      </c>
      <c r="B433" s="30">
        <v>115</v>
      </c>
      <c r="C433" s="5">
        <v>1976</v>
      </c>
      <c r="D433" s="5">
        <v>9</v>
      </c>
      <c r="E433" s="28">
        <v>0.158</v>
      </c>
      <c r="F433" s="28">
        <v>68.91133899999998</v>
      </c>
    </row>
    <row r="434" spans="1:6" ht="12.75">
      <c r="A434" s="30" t="s">
        <v>133</v>
      </c>
      <c r="B434" s="30">
        <v>115</v>
      </c>
      <c r="C434" s="5">
        <v>1976</v>
      </c>
      <c r="D434" s="5">
        <v>10</v>
      </c>
      <c r="E434" s="28">
        <v>0.161</v>
      </c>
      <c r="F434" s="28">
        <v>102.23522379999997</v>
      </c>
    </row>
    <row r="435" spans="1:6" ht="12.75">
      <c r="A435" s="30" t="s">
        <v>133</v>
      </c>
      <c r="B435" s="30">
        <v>115</v>
      </c>
      <c r="C435" s="5">
        <v>1976</v>
      </c>
      <c r="D435" s="5">
        <v>11</v>
      </c>
      <c r="E435" s="28">
        <v>0.166</v>
      </c>
      <c r="F435" s="28">
        <v>144.614977</v>
      </c>
    </row>
    <row r="436" spans="1:6" ht="12.75">
      <c r="A436" s="30" t="s">
        <v>133</v>
      </c>
      <c r="B436" s="30">
        <v>115</v>
      </c>
      <c r="C436" s="5">
        <v>1976</v>
      </c>
      <c r="D436" s="5">
        <v>12</v>
      </c>
      <c r="E436" s="28">
        <v>0.206</v>
      </c>
      <c r="F436" s="28">
        <v>221.69695499999997</v>
      </c>
    </row>
    <row r="437" spans="1:6" ht="12.75">
      <c r="A437" s="30" t="s">
        <v>133</v>
      </c>
      <c r="B437" s="30">
        <v>115</v>
      </c>
      <c r="C437" s="5">
        <v>1977</v>
      </c>
      <c r="D437" s="5">
        <v>1</v>
      </c>
      <c r="E437" s="28">
        <v>1.163</v>
      </c>
      <c r="F437" s="28">
        <v>371.2170000000001</v>
      </c>
    </row>
    <row r="438" spans="1:6" ht="12.75">
      <c r="A438" s="30" t="s">
        <v>133</v>
      </c>
      <c r="B438" s="30">
        <v>115</v>
      </c>
      <c r="C438" s="5">
        <v>1977</v>
      </c>
      <c r="D438" s="5">
        <v>2</v>
      </c>
      <c r="E438" s="28">
        <v>0.973</v>
      </c>
      <c r="F438" s="28">
        <v>650.5704320000001</v>
      </c>
    </row>
    <row r="439" spans="1:6" ht="12.75">
      <c r="A439" s="30" t="s">
        <v>133</v>
      </c>
      <c r="B439" s="30">
        <v>115</v>
      </c>
      <c r="C439" s="5">
        <v>1977</v>
      </c>
      <c r="D439" s="5">
        <v>3</v>
      </c>
      <c r="E439" s="28">
        <v>0.872</v>
      </c>
      <c r="F439" s="28">
        <v>305.7187282</v>
      </c>
    </row>
    <row r="440" spans="1:6" ht="12.75">
      <c r="A440" s="30" t="s">
        <v>133</v>
      </c>
      <c r="B440" s="30">
        <v>115</v>
      </c>
      <c r="C440" s="5">
        <v>1977</v>
      </c>
      <c r="D440" s="5">
        <v>4</v>
      </c>
      <c r="E440" s="28">
        <v>0.722</v>
      </c>
      <c r="F440" s="28">
        <v>206.6318959999999</v>
      </c>
    </row>
    <row r="441" spans="1:6" ht="12.75">
      <c r="A441" s="30" t="s">
        <v>133</v>
      </c>
      <c r="B441" s="30">
        <v>115</v>
      </c>
      <c r="C441" s="5">
        <v>1977</v>
      </c>
      <c r="D441" s="5">
        <v>5</v>
      </c>
      <c r="E441" s="28">
        <v>0.655</v>
      </c>
      <c r="F441" s="28">
        <v>292.63197010000005</v>
      </c>
    </row>
    <row r="442" spans="1:6" ht="12.75">
      <c r="A442" s="30" t="s">
        <v>133</v>
      </c>
      <c r="B442" s="30">
        <v>115</v>
      </c>
      <c r="C442" s="5">
        <v>1977</v>
      </c>
      <c r="D442" s="5">
        <v>6</v>
      </c>
      <c r="E442" s="28">
        <v>0.662</v>
      </c>
      <c r="F442" s="28">
        <v>273.4466314999999</v>
      </c>
    </row>
    <row r="443" spans="1:6" ht="12.75">
      <c r="A443" s="30" t="s">
        <v>133</v>
      </c>
      <c r="B443" s="30">
        <v>115</v>
      </c>
      <c r="C443" s="5">
        <v>1977</v>
      </c>
      <c r="D443" s="5">
        <v>7</v>
      </c>
      <c r="E443" s="28">
        <v>0.587</v>
      </c>
      <c r="F443" s="28">
        <v>145.76083449999996</v>
      </c>
    </row>
    <row r="444" spans="1:6" ht="12.75">
      <c r="A444" s="30" t="s">
        <v>133</v>
      </c>
      <c r="B444" s="30">
        <v>115</v>
      </c>
      <c r="C444" s="5">
        <v>1977</v>
      </c>
      <c r="D444" s="5">
        <v>8</v>
      </c>
      <c r="E444" s="28">
        <v>0.49</v>
      </c>
      <c r="F444" s="28">
        <v>106.70772400000001</v>
      </c>
    </row>
    <row r="445" spans="1:6" ht="12.75">
      <c r="A445" s="30" t="s">
        <v>133</v>
      </c>
      <c r="B445" s="30">
        <v>115</v>
      </c>
      <c r="C445" s="5">
        <v>1977</v>
      </c>
      <c r="D445" s="5">
        <v>9</v>
      </c>
      <c r="E445" s="28">
        <v>0.414</v>
      </c>
      <c r="F445" s="28">
        <v>66.861</v>
      </c>
    </row>
    <row r="446" spans="1:6" ht="12.75">
      <c r="A446" s="30" t="s">
        <v>133</v>
      </c>
      <c r="B446" s="30">
        <v>115</v>
      </c>
      <c r="C446" s="5">
        <v>1977</v>
      </c>
      <c r="D446" s="5">
        <v>10</v>
      </c>
      <c r="E446" s="28">
        <v>0.395</v>
      </c>
      <c r="F446" s="28">
        <v>138.31994899999998</v>
      </c>
    </row>
    <row r="447" spans="1:6" ht="12.75">
      <c r="A447" s="30" t="s">
        <v>133</v>
      </c>
      <c r="B447" s="30">
        <v>115</v>
      </c>
      <c r="C447" s="5">
        <v>1977</v>
      </c>
      <c r="D447" s="5">
        <v>11</v>
      </c>
      <c r="E447" s="28">
        <v>0.35</v>
      </c>
      <c r="F447" s="28">
        <v>69.63054600000002</v>
      </c>
    </row>
    <row r="448" spans="1:6" ht="12.75">
      <c r="A448" s="30" t="s">
        <v>133</v>
      </c>
      <c r="B448" s="30">
        <v>115</v>
      </c>
      <c r="C448" s="5">
        <v>1977</v>
      </c>
      <c r="D448" s="5">
        <v>12</v>
      </c>
      <c r="E448" s="28">
        <v>0.46</v>
      </c>
      <c r="F448" s="28">
        <v>411.7676870000001</v>
      </c>
    </row>
    <row r="449" spans="1:6" ht="12.75">
      <c r="A449" s="30" t="s">
        <v>133</v>
      </c>
      <c r="B449" s="30">
        <v>115</v>
      </c>
      <c r="C449" s="5">
        <v>1978</v>
      </c>
      <c r="D449" s="5">
        <v>1</v>
      </c>
      <c r="E449" s="28">
        <v>0.61</v>
      </c>
      <c r="F449" s="28">
        <v>369.3554080000001</v>
      </c>
    </row>
    <row r="450" spans="1:6" ht="12.75">
      <c r="A450" s="30" t="s">
        <v>133</v>
      </c>
      <c r="B450" s="30">
        <v>115</v>
      </c>
      <c r="C450" s="5">
        <v>1978</v>
      </c>
      <c r="D450" s="5">
        <v>2</v>
      </c>
      <c r="E450" s="28">
        <v>1.598</v>
      </c>
      <c r="F450" s="28">
        <v>953.6105867999999</v>
      </c>
    </row>
    <row r="451" spans="1:6" ht="12.75">
      <c r="A451" s="30" t="s">
        <v>133</v>
      </c>
      <c r="B451" s="30">
        <v>115</v>
      </c>
      <c r="C451" s="5">
        <v>1978</v>
      </c>
      <c r="D451" s="5">
        <v>3</v>
      </c>
      <c r="E451" s="28">
        <v>1.247</v>
      </c>
      <c r="F451" s="28">
        <v>412.4936529999999</v>
      </c>
    </row>
    <row r="452" spans="1:6" ht="12.75">
      <c r="A452" s="30" t="s">
        <v>133</v>
      </c>
      <c r="B452" s="30">
        <v>115</v>
      </c>
      <c r="C452" s="5">
        <v>1978</v>
      </c>
      <c r="D452" s="5">
        <v>4</v>
      </c>
      <c r="E452" s="28">
        <v>1.136</v>
      </c>
      <c r="F452" s="28">
        <v>438.5734667999999</v>
      </c>
    </row>
    <row r="453" spans="1:6" ht="12.75">
      <c r="A453" s="30" t="s">
        <v>133</v>
      </c>
      <c r="B453" s="30">
        <v>115</v>
      </c>
      <c r="C453" s="5">
        <v>1978</v>
      </c>
      <c r="D453" s="5">
        <v>5</v>
      </c>
      <c r="E453" s="28">
        <v>1.064</v>
      </c>
      <c r="F453" s="28">
        <v>347.46084899999994</v>
      </c>
    </row>
    <row r="454" spans="1:6" ht="12.75">
      <c r="A454" s="30" t="s">
        <v>133</v>
      </c>
      <c r="B454" s="30">
        <v>115</v>
      </c>
      <c r="C454" s="5">
        <v>1978</v>
      </c>
      <c r="D454" s="5">
        <v>6</v>
      </c>
      <c r="E454" s="28">
        <v>0.954</v>
      </c>
      <c r="F454" s="28">
        <v>205.4188853000001</v>
      </c>
    </row>
    <row r="455" spans="1:6" ht="12.75">
      <c r="A455" s="30" t="s">
        <v>133</v>
      </c>
      <c r="B455" s="30">
        <v>115</v>
      </c>
      <c r="C455" s="5">
        <v>1978</v>
      </c>
      <c r="D455" s="5">
        <v>7</v>
      </c>
      <c r="E455" s="28">
        <v>0.803</v>
      </c>
      <c r="F455" s="28">
        <v>124.08874019999996</v>
      </c>
    </row>
    <row r="456" spans="1:6" ht="12.75">
      <c r="A456" s="30" t="s">
        <v>133</v>
      </c>
      <c r="B456" s="30">
        <v>115</v>
      </c>
      <c r="C456" s="5">
        <v>1978</v>
      </c>
      <c r="D456" s="5">
        <v>8</v>
      </c>
      <c r="E456" s="28">
        <v>0.666</v>
      </c>
      <c r="F456" s="28">
        <v>88.89749749999999</v>
      </c>
    </row>
    <row r="457" spans="1:6" ht="12.75">
      <c r="A457" s="30" t="s">
        <v>133</v>
      </c>
      <c r="B457" s="30">
        <v>115</v>
      </c>
      <c r="C457" s="5">
        <v>1978</v>
      </c>
      <c r="D457" s="5">
        <v>9</v>
      </c>
      <c r="E457" s="28">
        <v>0.557</v>
      </c>
      <c r="F457" s="28">
        <v>70.7289161</v>
      </c>
    </row>
    <row r="458" spans="1:6" ht="12.75">
      <c r="A458" s="30" t="s">
        <v>133</v>
      </c>
      <c r="B458" s="30">
        <v>115</v>
      </c>
      <c r="C458" s="5">
        <v>1978</v>
      </c>
      <c r="D458" s="5">
        <v>10</v>
      </c>
      <c r="E458" s="28">
        <v>0.471</v>
      </c>
      <c r="F458" s="28">
        <v>65.951608</v>
      </c>
    </row>
    <row r="459" spans="1:6" ht="12.75">
      <c r="A459" s="30" t="s">
        <v>133</v>
      </c>
      <c r="B459" s="30">
        <v>115</v>
      </c>
      <c r="C459" s="5">
        <v>1978</v>
      </c>
      <c r="D459" s="5">
        <v>11</v>
      </c>
      <c r="E459" s="28">
        <v>0.405</v>
      </c>
      <c r="F459" s="28">
        <v>67.3750967</v>
      </c>
    </row>
    <row r="460" spans="1:6" ht="12.75">
      <c r="A460" s="30" t="s">
        <v>133</v>
      </c>
      <c r="B460" s="30">
        <v>115</v>
      </c>
      <c r="C460" s="5">
        <v>1978</v>
      </c>
      <c r="D460" s="5">
        <v>12</v>
      </c>
      <c r="E460" s="28">
        <v>0.66</v>
      </c>
      <c r="F460" s="28">
        <v>632.4383440000004</v>
      </c>
    </row>
    <row r="461" spans="1:6" ht="12.75">
      <c r="A461" s="30" t="s">
        <v>133</v>
      </c>
      <c r="B461" s="30">
        <v>115</v>
      </c>
      <c r="C461" s="5">
        <v>1979</v>
      </c>
      <c r="D461" s="5">
        <v>1</v>
      </c>
      <c r="E461" s="28">
        <v>1.014</v>
      </c>
      <c r="F461" s="28">
        <v>652.3428260000003</v>
      </c>
    </row>
    <row r="462" spans="1:6" ht="12.75">
      <c r="A462" s="30" t="s">
        <v>133</v>
      </c>
      <c r="B462" s="30">
        <v>115</v>
      </c>
      <c r="C462" s="5">
        <v>1979</v>
      </c>
      <c r="D462" s="5">
        <v>2</v>
      </c>
      <c r="E462" s="28">
        <v>2.154</v>
      </c>
      <c r="F462" s="28">
        <v>1101.0235437999995</v>
      </c>
    </row>
    <row r="463" spans="1:6" ht="12.75">
      <c r="A463" s="30" t="s">
        <v>133</v>
      </c>
      <c r="B463" s="30">
        <v>115</v>
      </c>
      <c r="C463" s="5">
        <v>1979</v>
      </c>
      <c r="D463" s="5">
        <v>3</v>
      </c>
      <c r="E463" s="28">
        <v>2.579</v>
      </c>
      <c r="F463" s="28">
        <v>788.5593159999997</v>
      </c>
    </row>
    <row r="464" spans="1:6" ht="12.75">
      <c r="A464" s="30" t="s">
        <v>133</v>
      </c>
      <c r="B464" s="30">
        <v>115</v>
      </c>
      <c r="C464" s="5">
        <v>1979</v>
      </c>
      <c r="D464" s="5">
        <v>4</v>
      </c>
      <c r="E464" s="28">
        <v>2.024</v>
      </c>
      <c r="F464" s="28">
        <v>465.7652135999999</v>
      </c>
    </row>
    <row r="465" spans="1:6" ht="12.75">
      <c r="A465" s="30" t="s">
        <v>133</v>
      </c>
      <c r="B465" s="30">
        <v>115</v>
      </c>
      <c r="C465" s="5">
        <v>1979</v>
      </c>
      <c r="D465" s="5">
        <v>5</v>
      </c>
      <c r="E465" s="28">
        <v>1.707</v>
      </c>
      <c r="F465" s="28">
        <v>336.01178299999987</v>
      </c>
    </row>
    <row r="466" spans="1:6" ht="12.75">
      <c r="A466" s="30" t="s">
        <v>133</v>
      </c>
      <c r="B466" s="30">
        <v>115</v>
      </c>
      <c r="C466" s="5">
        <v>1979</v>
      </c>
      <c r="D466" s="5">
        <v>6</v>
      </c>
      <c r="E466" s="28">
        <v>1.408</v>
      </c>
      <c r="F466" s="28">
        <v>230.39087600000002</v>
      </c>
    </row>
    <row r="467" spans="1:6" ht="12.75">
      <c r="A467" s="30" t="s">
        <v>133</v>
      </c>
      <c r="B467" s="30">
        <v>115</v>
      </c>
      <c r="C467" s="5">
        <v>1979</v>
      </c>
      <c r="D467" s="5">
        <v>7</v>
      </c>
      <c r="E467" s="28">
        <v>1.166</v>
      </c>
      <c r="F467" s="28">
        <v>153.132873</v>
      </c>
    </row>
    <row r="468" spans="1:6" ht="12.75">
      <c r="A468" s="30" t="s">
        <v>133</v>
      </c>
      <c r="B468" s="30">
        <v>115</v>
      </c>
      <c r="C468" s="5">
        <v>1979</v>
      </c>
      <c r="D468" s="5">
        <v>8</v>
      </c>
      <c r="E468" s="28">
        <v>0.973</v>
      </c>
      <c r="F468" s="28">
        <v>123.36216779999998</v>
      </c>
    </row>
    <row r="469" spans="1:6" ht="12.75">
      <c r="A469" s="30" t="s">
        <v>133</v>
      </c>
      <c r="B469" s="30">
        <v>115</v>
      </c>
      <c r="C469" s="5">
        <v>1979</v>
      </c>
      <c r="D469" s="5">
        <v>9</v>
      </c>
      <c r="E469" s="28">
        <v>0.814</v>
      </c>
      <c r="F469" s="28">
        <v>96.7537188</v>
      </c>
    </row>
    <row r="470" spans="1:6" ht="12.75">
      <c r="A470" s="30" t="s">
        <v>133</v>
      </c>
      <c r="B470" s="30">
        <v>115</v>
      </c>
      <c r="C470" s="5">
        <v>1979</v>
      </c>
      <c r="D470" s="5">
        <v>10</v>
      </c>
      <c r="E470" s="28">
        <v>0.756</v>
      </c>
      <c r="F470" s="28">
        <v>221.97367899999983</v>
      </c>
    </row>
    <row r="471" spans="1:6" ht="12.75">
      <c r="A471" s="30" t="s">
        <v>133</v>
      </c>
      <c r="B471" s="30">
        <v>115</v>
      </c>
      <c r="C471" s="5">
        <v>1979</v>
      </c>
      <c r="D471" s="5">
        <v>11</v>
      </c>
      <c r="E471" s="28">
        <v>0.705</v>
      </c>
      <c r="F471" s="28">
        <v>205.64242400000006</v>
      </c>
    </row>
    <row r="472" spans="1:6" ht="12.75">
      <c r="A472" s="30" t="s">
        <v>133</v>
      </c>
      <c r="B472" s="30">
        <v>115</v>
      </c>
      <c r="C472" s="5">
        <v>1979</v>
      </c>
      <c r="D472" s="5">
        <v>12</v>
      </c>
      <c r="E472" s="28">
        <v>0.635</v>
      </c>
      <c r="F472" s="28">
        <v>223.65541849999994</v>
      </c>
    </row>
    <row r="473" spans="1:6" ht="12.75">
      <c r="A473" s="30" t="s">
        <v>133</v>
      </c>
      <c r="B473" s="30">
        <v>115</v>
      </c>
      <c r="C473" s="5">
        <v>1980</v>
      </c>
      <c r="D473" s="5">
        <v>1</v>
      </c>
      <c r="E473" s="28">
        <v>0.591</v>
      </c>
      <c r="F473" s="28">
        <v>253.6999059999998</v>
      </c>
    </row>
    <row r="474" spans="1:6" ht="12.75">
      <c r="A474" s="30" t="s">
        <v>133</v>
      </c>
      <c r="B474" s="30">
        <v>115</v>
      </c>
      <c r="C474" s="5">
        <v>1980</v>
      </c>
      <c r="D474" s="5">
        <v>2</v>
      </c>
      <c r="E474" s="28">
        <v>0.581</v>
      </c>
      <c r="F474" s="28">
        <v>224.22409700000003</v>
      </c>
    </row>
    <row r="475" spans="1:6" ht="12.75">
      <c r="A475" s="30" t="s">
        <v>133</v>
      </c>
      <c r="B475" s="30">
        <v>115</v>
      </c>
      <c r="C475" s="5">
        <v>1980</v>
      </c>
      <c r="D475" s="5">
        <v>3</v>
      </c>
      <c r="E475" s="28">
        <v>0.618</v>
      </c>
      <c r="F475" s="28">
        <v>340.3766459</v>
      </c>
    </row>
    <row r="476" spans="1:6" ht="12.75">
      <c r="A476" s="30" t="s">
        <v>133</v>
      </c>
      <c r="B476" s="30">
        <v>115</v>
      </c>
      <c r="C476" s="5">
        <v>1980</v>
      </c>
      <c r="D476" s="5">
        <v>4</v>
      </c>
      <c r="E476" s="28">
        <v>0.654</v>
      </c>
      <c r="F476" s="28">
        <v>300.99851</v>
      </c>
    </row>
    <row r="477" spans="1:6" ht="12.75">
      <c r="A477" s="30" t="s">
        <v>133</v>
      </c>
      <c r="B477" s="30">
        <v>115</v>
      </c>
      <c r="C477" s="5">
        <v>1980</v>
      </c>
      <c r="D477" s="5">
        <v>5</v>
      </c>
      <c r="E477" s="28">
        <v>0.695</v>
      </c>
      <c r="F477" s="28">
        <v>381.0724219999999</v>
      </c>
    </row>
    <row r="478" spans="1:6" ht="12.75">
      <c r="A478" s="30" t="s">
        <v>133</v>
      </c>
      <c r="B478" s="30">
        <v>115</v>
      </c>
      <c r="C478" s="5">
        <v>1980</v>
      </c>
      <c r="D478" s="5">
        <v>6</v>
      </c>
      <c r="E478" s="28">
        <v>0.669</v>
      </c>
      <c r="F478" s="28">
        <v>211.995064</v>
      </c>
    </row>
    <row r="479" spans="1:6" ht="12.75">
      <c r="A479" s="30" t="s">
        <v>133</v>
      </c>
      <c r="B479" s="30">
        <v>115</v>
      </c>
      <c r="C479" s="5">
        <v>1980</v>
      </c>
      <c r="D479" s="5">
        <v>7</v>
      </c>
      <c r="E479" s="28">
        <v>0.565</v>
      </c>
      <c r="F479" s="28">
        <v>123.57465099999997</v>
      </c>
    </row>
    <row r="480" spans="1:6" ht="12.75">
      <c r="A480" s="30" t="s">
        <v>133</v>
      </c>
      <c r="B480" s="30">
        <v>115</v>
      </c>
      <c r="C480" s="5">
        <v>1980</v>
      </c>
      <c r="D480" s="5">
        <v>8</v>
      </c>
      <c r="E480" s="28">
        <v>0.484</v>
      </c>
      <c r="F480" s="28">
        <v>85.81162069999999</v>
      </c>
    </row>
    <row r="481" spans="1:6" ht="12.75">
      <c r="A481" s="30" t="s">
        <v>133</v>
      </c>
      <c r="B481" s="30">
        <v>115</v>
      </c>
      <c r="C481" s="5">
        <v>1980</v>
      </c>
      <c r="D481" s="5">
        <v>9</v>
      </c>
      <c r="E481" s="28">
        <v>0.423</v>
      </c>
      <c r="F481" s="28">
        <v>66.5660723</v>
      </c>
    </row>
    <row r="482" spans="1:6" ht="12.75">
      <c r="A482" s="30" t="s">
        <v>133</v>
      </c>
      <c r="B482" s="30">
        <v>115</v>
      </c>
      <c r="C482" s="5">
        <v>1980</v>
      </c>
      <c r="D482" s="5">
        <v>10</v>
      </c>
      <c r="E482" s="28">
        <v>0.37</v>
      </c>
      <c r="F482" s="28">
        <v>73.37390199999999</v>
      </c>
    </row>
    <row r="483" spans="1:6" ht="12.75">
      <c r="A483" s="30" t="s">
        <v>133</v>
      </c>
      <c r="B483" s="30">
        <v>115</v>
      </c>
      <c r="C483" s="5">
        <v>1980</v>
      </c>
      <c r="D483" s="5">
        <v>11</v>
      </c>
      <c r="E483" s="28">
        <v>0.331</v>
      </c>
      <c r="F483" s="28">
        <v>115.09121799999996</v>
      </c>
    </row>
    <row r="484" spans="1:6" ht="12.75">
      <c r="A484" s="30" t="s">
        <v>133</v>
      </c>
      <c r="B484" s="30">
        <v>115</v>
      </c>
      <c r="C484" s="5">
        <v>1980</v>
      </c>
      <c r="D484" s="5">
        <v>12</v>
      </c>
      <c r="E484" s="28">
        <v>0.294</v>
      </c>
      <c r="F484" s="28">
        <v>113.54291020000001</v>
      </c>
    </row>
    <row r="485" spans="1:6" ht="12.75">
      <c r="A485" s="30" t="s">
        <v>133</v>
      </c>
      <c r="B485" s="30">
        <v>115</v>
      </c>
      <c r="C485" s="5">
        <v>1981</v>
      </c>
      <c r="D485" s="5">
        <v>1</v>
      </c>
      <c r="E485" s="28">
        <v>0.266</v>
      </c>
      <c r="F485" s="28">
        <v>111.87738300000004</v>
      </c>
    </row>
    <row r="486" spans="1:6" ht="12.75">
      <c r="A486" s="30" t="s">
        <v>133</v>
      </c>
      <c r="B486" s="30">
        <v>115</v>
      </c>
      <c r="C486" s="5">
        <v>1981</v>
      </c>
      <c r="D486" s="5">
        <v>2</v>
      </c>
      <c r="E486" s="28">
        <v>0.246</v>
      </c>
      <c r="F486" s="28">
        <v>108.81421860000002</v>
      </c>
    </row>
    <row r="487" spans="1:6" ht="12.75">
      <c r="A487" s="30" t="s">
        <v>133</v>
      </c>
      <c r="B487" s="30">
        <v>115</v>
      </c>
      <c r="C487" s="5">
        <v>1981</v>
      </c>
      <c r="D487" s="5">
        <v>3</v>
      </c>
      <c r="E487" s="28">
        <v>0.242</v>
      </c>
      <c r="F487" s="28">
        <v>202.321312</v>
      </c>
    </row>
    <row r="488" spans="1:6" ht="12.75">
      <c r="A488" s="30" t="s">
        <v>133</v>
      </c>
      <c r="B488" s="30">
        <v>115</v>
      </c>
      <c r="C488" s="5">
        <v>1981</v>
      </c>
      <c r="D488" s="5">
        <v>4</v>
      </c>
      <c r="E488" s="28">
        <v>0.246</v>
      </c>
      <c r="F488" s="28">
        <v>181.83616150000003</v>
      </c>
    </row>
    <row r="489" spans="1:6" ht="12.75">
      <c r="A489" s="30" t="s">
        <v>133</v>
      </c>
      <c r="B489" s="30">
        <v>115</v>
      </c>
      <c r="C489" s="5">
        <v>1981</v>
      </c>
      <c r="D489" s="5">
        <v>5</v>
      </c>
      <c r="E489" s="28">
        <v>0.245</v>
      </c>
      <c r="F489" s="28">
        <v>178.32756599999996</v>
      </c>
    </row>
    <row r="490" spans="1:6" ht="12.75">
      <c r="A490" s="30" t="s">
        <v>133</v>
      </c>
      <c r="B490" s="30">
        <v>115</v>
      </c>
      <c r="C490" s="5">
        <v>1981</v>
      </c>
      <c r="D490" s="5">
        <v>6</v>
      </c>
      <c r="E490" s="28">
        <v>0.231</v>
      </c>
      <c r="F490" s="28">
        <v>100.53072380000002</v>
      </c>
    </row>
    <row r="491" spans="1:6" ht="12.75">
      <c r="A491" s="30" t="s">
        <v>133</v>
      </c>
      <c r="B491" s="30">
        <v>115</v>
      </c>
      <c r="C491" s="5">
        <v>1981</v>
      </c>
      <c r="D491" s="5">
        <v>7</v>
      </c>
      <c r="E491" s="28">
        <v>0.207</v>
      </c>
      <c r="F491" s="28">
        <v>69.79483100000002</v>
      </c>
    </row>
    <row r="492" spans="1:6" ht="12.75">
      <c r="A492" s="30" t="s">
        <v>133</v>
      </c>
      <c r="B492" s="30">
        <v>115</v>
      </c>
      <c r="C492" s="5">
        <v>1981</v>
      </c>
      <c r="D492" s="5">
        <v>8</v>
      </c>
      <c r="E492" s="28">
        <v>0.188</v>
      </c>
      <c r="F492" s="28">
        <v>49.745627</v>
      </c>
    </row>
    <row r="493" spans="1:6" ht="12.75">
      <c r="A493" s="30" t="s">
        <v>133</v>
      </c>
      <c r="B493" s="30">
        <v>115</v>
      </c>
      <c r="C493" s="5">
        <v>1981</v>
      </c>
      <c r="D493" s="5">
        <v>9</v>
      </c>
      <c r="E493" s="28">
        <v>0.175</v>
      </c>
      <c r="F493" s="28">
        <v>52.533807000000024</v>
      </c>
    </row>
    <row r="494" spans="1:6" ht="12.75">
      <c r="A494" s="30" t="s">
        <v>133</v>
      </c>
      <c r="B494" s="30">
        <v>115</v>
      </c>
      <c r="C494" s="5">
        <v>1981</v>
      </c>
      <c r="D494" s="5">
        <v>10</v>
      </c>
      <c r="E494" s="28">
        <v>0.169</v>
      </c>
      <c r="F494" s="28">
        <v>93.91809989999999</v>
      </c>
    </row>
    <row r="495" spans="1:6" ht="12.75">
      <c r="A495" s="30" t="s">
        <v>133</v>
      </c>
      <c r="B495" s="30">
        <v>115</v>
      </c>
      <c r="C495" s="5">
        <v>1981</v>
      </c>
      <c r="D495" s="5">
        <v>11</v>
      </c>
      <c r="E495" s="28">
        <v>0.162</v>
      </c>
      <c r="F495" s="28">
        <v>40.597393000000004</v>
      </c>
    </row>
    <row r="496" spans="1:6" ht="12.75">
      <c r="A496" s="30" t="s">
        <v>133</v>
      </c>
      <c r="B496" s="30">
        <v>115</v>
      </c>
      <c r="C496" s="5">
        <v>1981</v>
      </c>
      <c r="D496" s="5">
        <v>12</v>
      </c>
      <c r="E496" s="28">
        <v>0.322</v>
      </c>
      <c r="F496" s="28">
        <v>364.5409999999999</v>
      </c>
    </row>
    <row r="497" spans="1:6" ht="12.75">
      <c r="A497" s="30" t="s">
        <v>133</v>
      </c>
      <c r="B497" s="30">
        <v>115</v>
      </c>
      <c r="C497" s="5">
        <v>1982</v>
      </c>
      <c r="D497" s="5">
        <v>1</v>
      </c>
      <c r="E497" s="28">
        <v>0.34</v>
      </c>
      <c r="F497" s="28">
        <v>240.18649070000018</v>
      </c>
    </row>
    <row r="498" spans="1:6" ht="12.75">
      <c r="A498" s="30" t="s">
        <v>133</v>
      </c>
      <c r="B498" s="30">
        <v>115</v>
      </c>
      <c r="C498" s="5">
        <v>1982</v>
      </c>
      <c r="D498" s="5">
        <v>2</v>
      </c>
      <c r="E498" s="28">
        <v>0.325</v>
      </c>
      <c r="F498" s="28">
        <v>160.95557200000007</v>
      </c>
    </row>
    <row r="499" spans="1:6" ht="12.75">
      <c r="A499" s="30" t="s">
        <v>133</v>
      </c>
      <c r="B499" s="30">
        <v>115</v>
      </c>
      <c r="C499" s="5">
        <v>1982</v>
      </c>
      <c r="D499" s="5">
        <v>3</v>
      </c>
      <c r="E499" s="28">
        <v>0.301</v>
      </c>
      <c r="F499" s="28">
        <v>120.08010300000005</v>
      </c>
    </row>
    <row r="500" spans="1:6" ht="12.75">
      <c r="A500" s="30" t="s">
        <v>133</v>
      </c>
      <c r="B500" s="30">
        <v>115</v>
      </c>
      <c r="C500" s="5">
        <v>1982</v>
      </c>
      <c r="D500" s="5">
        <v>4</v>
      </c>
      <c r="E500" s="28">
        <v>0.262</v>
      </c>
      <c r="F500" s="28">
        <v>87.88650030000004</v>
      </c>
    </row>
    <row r="501" spans="1:6" ht="12.75">
      <c r="A501" s="30" t="s">
        <v>133</v>
      </c>
      <c r="B501" s="30">
        <v>115</v>
      </c>
      <c r="C501" s="5">
        <v>1982</v>
      </c>
      <c r="D501" s="5">
        <v>5</v>
      </c>
      <c r="E501" s="28">
        <v>0.24</v>
      </c>
      <c r="F501" s="28">
        <v>97.32008599999999</v>
      </c>
    </row>
    <row r="502" spans="1:6" ht="12.75">
      <c r="A502" s="30" t="s">
        <v>133</v>
      </c>
      <c r="B502" s="30">
        <v>115</v>
      </c>
      <c r="C502" s="5">
        <v>1982</v>
      </c>
      <c r="D502" s="5">
        <v>6</v>
      </c>
      <c r="E502" s="28">
        <v>0.22</v>
      </c>
      <c r="F502" s="28">
        <v>89.92916070000004</v>
      </c>
    </row>
    <row r="503" spans="1:6" ht="12.75">
      <c r="A503" s="30" t="s">
        <v>133</v>
      </c>
      <c r="B503" s="30">
        <v>115</v>
      </c>
      <c r="C503" s="5">
        <v>1982</v>
      </c>
      <c r="D503" s="5">
        <v>7</v>
      </c>
      <c r="E503" s="28">
        <v>0.199</v>
      </c>
      <c r="F503" s="28">
        <v>59.46200599999998</v>
      </c>
    </row>
    <row r="504" spans="1:6" ht="12.75">
      <c r="A504" s="30" t="s">
        <v>133</v>
      </c>
      <c r="B504" s="30">
        <v>115</v>
      </c>
      <c r="C504" s="5">
        <v>1982</v>
      </c>
      <c r="D504" s="5">
        <v>8</v>
      </c>
      <c r="E504" s="28">
        <v>0.181</v>
      </c>
      <c r="F504" s="28">
        <v>51.867911000000014</v>
      </c>
    </row>
    <row r="505" spans="1:6" ht="12.75">
      <c r="A505" s="30" t="s">
        <v>133</v>
      </c>
      <c r="B505" s="30">
        <v>115</v>
      </c>
      <c r="C505" s="5">
        <v>1982</v>
      </c>
      <c r="D505" s="5">
        <v>9</v>
      </c>
      <c r="E505" s="28">
        <v>0.179</v>
      </c>
      <c r="F505" s="28">
        <v>66.216895</v>
      </c>
    </row>
    <row r="506" spans="1:6" ht="12.75">
      <c r="A506" s="30" t="s">
        <v>133</v>
      </c>
      <c r="B506" s="30">
        <v>115</v>
      </c>
      <c r="C506" s="5">
        <v>1982</v>
      </c>
      <c r="D506" s="5">
        <v>10</v>
      </c>
      <c r="E506" s="28">
        <v>0.173</v>
      </c>
      <c r="F506" s="28">
        <v>89.5251408</v>
      </c>
    </row>
    <row r="507" spans="1:6" ht="12.75">
      <c r="A507" s="30" t="s">
        <v>133</v>
      </c>
      <c r="B507" s="30">
        <v>115</v>
      </c>
      <c r="C507" s="5">
        <v>1982</v>
      </c>
      <c r="D507" s="5">
        <v>11</v>
      </c>
      <c r="E507" s="28">
        <v>0.193</v>
      </c>
      <c r="F507" s="28">
        <v>221.66115850000008</v>
      </c>
    </row>
    <row r="508" spans="1:6" ht="12.75">
      <c r="A508" s="30" t="s">
        <v>133</v>
      </c>
      <c r="B508" s="30">
        <v>115</v>
      </c>
      <c r="C508" s="5">
        <v>1982</v>
      </c>
      <c r="D508" s="5">
        <v>12</v>
      </c>
      <c r="E508" s="28">
        <v>0.23</v>
      </c>
      <c r="F508" s="28">
        <v>270.9115648</v>
      </c>
    </row>
    <row r="509" spans="1:6" ht="12.75">
      <c r="A509" s="30" t="s">
        <v>133</v>
      </c>
      <c r="B509" s="30">
        <v>115</v>
      </c>
      <c r="C509" s="5">
        <v>1983</v>
      </c>
      <c r="D509" s="5">
        <v>1</v>
      </c>
      <c r="E509" s="28">
        <v>0.234</v>
      </c>
      <c r="F509" s="28">
        <v>106.13770899999997</v>
      </c>
    </row>
    <row r="510" spans="1:6" ht="12.75">
      <c r="A510" s="30" t="s">
        <v>133</v>
      </c>
      <c r="B510" s="30">
        <v>115</v>
      </c>
      <c r="C510" s="5">
        <v>1983</v>
      </c>
      <c r="D510" s="5">
        <v>2</v>
      </c>
      <c r="E510" s="28">
        <v>0.236</v>
      </c>
      <c r="F510" s="28">
        <v>194.2806099999999</v>
      </c>
    </row>
    <row r="511" spans="1:6" ht="12.75">
      <c r="A511" s="30" t="s">
        <v>133</v>
      </c>
      <c r="B511" s="30">
        <v>115</v>
      </c>
      <c r="C511" s="5">
        <v>1983</v>
      </c>
      <c r="D511" s="5">
        <v>3</v>
      </c>
      <c r="E511" s="28">
        <v>0.245</v>
      </c>
      <c r="F511" s="28">
        <v>155.61046789999995</v>
      </c>
    </row>
    <row r="512" spans="1:6" ht="12.75">
      <c r="A512" s="30" t="s">
        <v>133</v>
      </c>
      <c r="B512" s="30">
        <v>115</v>
      </c>
      <c r="C512" s="5">
        <v>1983</v>
      </c>
      <c r="D512" s="5">
        <v>4</v>
      </c>
      <c r="E512" s="28">
        <v>0.333</v>
      </c>
      <c r="F512" s="28">
        <v>529.0452897999999</v>
      </c>
    </row>
    <row r="513" spans="1:6" ht="12.75">
      <c r="A513" s="30" t="s">
        <v>133</v>
      </c>
      <c r="B513" s="30">
        <v>115</v>
      </c>
      <c r="C513" s="5">
        <v>1983</v>
      </c>
      <c r="D513" s="5">
        <v>5</v>
      </c>
      <c r="E513" s="28">
        <v>0.404</v>
      </c>
      <c r="F513" s="28">
        <v>332.9384450000002</v>
      </c>
    </row>
    <row r="514" spans="1:6" ht="12.75">
      <c r="A514" s="30" t="s">
        <v>133</v>
      </c>
      <c r="B514" s="30">
        <v>115</v>
      </c>
      <c r="C514" s="5">
        <v>1983</v>
      </c>
      <c r="D514" s="5">
        <v>6</v>
      </c>
      <c r="E514" s="28">
        <v>0.365</v>
      </c>
      <c r="F514" s="28">
        <v>146.64630010000005</v>
      </c>
    </row>
    <row r="515" spans="1:6" ht="12.75">
      <c r="A515" s="30" t="s">
        <v>133</v>
      </c>
      <c r="B515" s="30">
        <v>115</v>
      </c>
      <c r="C515" s="5">
        <v>1983</v>
      </c>
      <c r="D515" s="5">
        <v>7</v>
      </c>
      <c r="E515" s="28">
        <v>0.327</v>
      </c>
      <c r="F515" s="28">
        <v>97.7925649</v>
      </c>
    </row>
    <row r="516" spans="1:6" ht="12.75">
      <c r="A516" s="30" t="s">
        <v>133</v>
      </c>
      <c r="B516" s="30">
        <v>115</v>
      </c>
      <c r="C516" s="5">
        <v>1983</v>
      </c>
      <c r="D516" s="5">
        <v>8</v>
      </c>
      <c r="E516" s="28">
        <v>0.301</v>
      </c>
      <c r="F516" s="28">
        <v>140.9975500000001</v>
      </c>
    </row>
    <row r="517" spans="1:6" ht="12.75">
      <c r="A517" s="30" t="s">
        <v>133</v>
      </c>
      <c r="B517" s="30">
        <v>115</v>
      </c>
      <c r="C517" s="5">
        <v>1983</v>
      </c>
      <c r="D517" s="5">
        <v>9</v>
      </c>
      <c r="E517" s="28">
        <v>0.267</v>
      </c>
      <c r="F517" s="28">
        <v>78.95364999999997</v>
      </c>
    </row>
    <row r="518" spans="1:6" ht="12.75">
      <c r="A518" s="30" t="s">
        <v>133</v>
      </c>
      <c r="B518" s="30">
        <v>115</v>
      </c>
      <c r="C518" s="5">
        <v>1983</v>
      </c>
      <c r="D518" s="5">
        <v>10</v>
      </c>
      <c r="E518" s="28">
        <v>0.228</v>
      </c>
      <c r="F518" s="28">
        <v>43.7508499</v>
      </c>
    </row>
    <row r="519" spans="1:6" ht="12.75">
      <c r="A519" s="30" t="s">
        <v>133</v>
      </c>
      <c r="B519" s="30">
        <v>115</v>
      </c>
      <c r="C519" s="5">
        <v>1983</v>
      </c>
      <c r="D519" s="5">
        <v>11</v>
      </c>
      <c r="E519" s="28">
        <v>0.22</v>
      </c>
      <c r="F519" s="28">
        <v>81.39578639999995</v>
      </c>
    </row>
    <row r="520" spans="1:6" ht="12.75">
      <c r="A520" s="30" t="s">
        <v>133</v>
      </c>
      <c r="B520" s="30">
        <v>115</v>
      </c>
      <c r="C520" s="5">
        <v>1983</v>
      </c>
      <c r="D520" s="5">
        <v>12</v>
      </c>
      <c r="E520" s="28">
        <v>0.271</v>
      </c>
      <c r="F520" s="28">
        <v>195.95957929999994</v>
      </c>
    </row>
    <row r="521" spans="1:6" ht="12.75">
      <c r="A521" s="30" t="s">
        <v>133</v>
      </c>
      <c r="B521" s="30">
        <v>115</v>
      </c>
      <c r="C521" s="5">
        <v>1984</v>
      </c>
      <c r="D521" s="5">
        <v>1</v>
      </c>
      <c r="E521" s="28">
        <v>0.294</v>
      </c>
      <c r="F521" s="28">
        <v>190.894</v>
      </c>
    </row>
    <row r="522" spans="1:6" ht="12.75">
      <c r="A522" s="30" t="s">
        <v>133</v>
      </c>
      <c r="B522" s="30">
        <v>115</v>
      </c>
      <c r="C522" s="5">
        <v>1984</v>
      </c>
      <c r="D522" s="5">
        <v>2</v>
      </c>
      <c r="E522" s="28">
        <v>0.296</v>
      </c>
      <c r="F522" s="28">
        <v>183.80458099999993</v>
      </c>
    </row>
    <row r="523" spans="1:6" ht="12.75">
      <c r="A523" s="30" t="s">
        <v>133</v>
      </c>
      <c r="B523" s="30">
        <v>115</v>
      </c>
      <c r="C523" s="5">
        <v>1984</v>
      </c>
      <c r="D523" s="5">
        <v>3</v>
      </c>
      <c r="E523" s="28">
        <v>0.333</v>
      </c>
      <c r="F523" s="28">
        <v>271.92492709999993</v>
      </c>
    </row>
    <row r="524" spans="1:6" ht="12.75">
      <c r="A524" s="30" t="s">
        <v>133</v>
      </c>
      <c r="B524" s="30">
        <v>115</v>
      </c>
      <c r="C524" s="5">
        <v>1984</v>
      </c>
      <c r="D524" s="5">
        <v>4</v>
      </c>
      <c r="E524" s="28">
        <v>0.352</v>
      </c>
      <c r="F524" s="28">
        <v>232.97063700000012</v>
      </c>
    </row>
    <row r="525" spans="1:6" ht="12.75">
      <c r="A525" s="30" t="s">
        <v>133</v>
      </c>
      <c r="B525" s="30">
        <v>115</v>
      </c>
      <c r="C525" s="5">
        <v>1984</v>
      </c>
      <c r="D525" s="5">
        <v>5</v>
      </c>
      <c r="E525" s="28">
        <v>0.376</v>
      </c>
      <c r="F525" s="28">
        <v>282.64428179999993</v>
      </c>
    </row>
    <row r="526" spans="1:6" ht="12.75">
      <c r="A526" s="30" t="s">
        <v>133</v>
      </c>
      <c r="B526" s="30">
        <v>115</v>
      </c>
      <c r="C526" s="5">
        <v>1984</v>
      </c>
      <c r="D526" s="5">
        <v>6</v>
      </c>
      <c r="E526" s="28">
        <v>0.398</v>
      </c>
      <c r="F526" s="28">
        <v>223.25791080000005</v>
      </c>
    </row>
    <row r="527" spans="1:6" ht="12.75">
      <c r="A527" s="30" t="s">
        <v>133</v>
      </c>
      <c r="B527" s="30">
        <v>115</v>
      </c>
      <c r="C527" s="5">
        <v>1984</v>
      </c>
      <c r="D527" s="5">
        <v>7</v>
      </c>
      <c r="E527" s="28">
        <v>0.35</v>
      </c>
      <c r="F527" s="28">
        <v>114.23585600000006</v>
      </c>
    </row>
    <row r="528" spans="1:6" ht="12.75">
      <c r="A528" s="30" t="s">
        <v>133</v>
      </c>
      <c r="B528" s="30">
        <v>115</v>
      </c>
      <c r="C528" s="5">
        <v>1984</v>
      </c>
      <c r="D528" s="5">
        <v>8</v>
      </c>
      <c r="E528" s="28">
        <v>0.286</v>
      </c>
      <c r="F528" s="28">
        <v>77.5864138</v>
      </c>
    </row>
    <row r="529" spans="1:6" ht="12.75">
      <c r="A529" s="30" t="s">
        <v>133</v>
      </c>
      <c r="B529" s="30">
        <v>115</v>
      </c>
      <c r="C529" s="5">
        <v>1984</v>
      </c>
      <c r="D529" s="5">
        <v>9</v>
      </c>
      <c r="E529" s="28">
        <v>0.238</v>
      </c>
      <c r="F529" s="28">
        <v>62.939958000000026</v>
      </c>
    </row>
    <row r="530" spans="1:6" ht="12.75">
      <c r="A530" s="30" t="s">
        <v>133</v>
      </c>
      <c r="B530" s="30">
        <v>115</v>
      </c>
      <c r="C530" s="5">
        <v>1984</v>
      </c>
      <c r="D530" s="5">
        <v>10</v>
      </c>
      <c r="E530" s="28">
        <v>0.228</v>
      </c>
      <c r="F530" s="28">
        <v>131.53086420000002</v>
      </c>
    </row>
    <row r="531" spans="1:6" ht="12.75">
      <c r="A531" s="30" t="s">
        <v>133</v>
      </c>
      <c r="B531" s="30">
        <v>115</v>
      </c>
      <c r="C531" s="5">
        <v>1984</v>
      </c>
      <c r="D531" s="5">
        <v>11</v>
      </c>
      <c r="E531" s="28">
        <v>1.271</v>
      </c>
      <c r="F531" s="28">
        <v>651.8517058</v>
      </c>
    </row>
    <row r="532" spans="1:6" ht="12.75">
      <c r="A532" s="30" t="s">
        <v>133</v>
      </c>
      <c r="B532" s="30">
        <v>115</v>
      </c>
      <c r="C532" s="5">
        <v>1984</v>
      </c>
      <c r="D532" s="5">
        <v>12</v>
      </c>
      <c r="E532" s="28">
        <v>0.732</v>
      </c>
      <c r="F532" s="28">
        <v>243.7050620000001</v>
      </c>
    </row>
    <row r="533" spans="1:6" ht="12.75">
      <c r="A533" s="30" t="s">
        <v>133</v>
      </c>
      <c r="B533" s="30">
        <v>115</v>
      </c>
      <c r="C533" s="5">
        <v>1985</v>
      </c>
      <c r="D533" s="5">
        <v>1</v>
      </c>
      <c r="E533" s="28">
        <v>0.743</v>
      </c>
      <c r="F533" s="28">
        <v>243.6551072</v>
      </c>
    </row>
    <row r="534" spans="1:6" ht="12.75">
      <c r="A534" s="30" t="s">
        <v>133</v>
      </c>
      <c r="B534" s="30">
        <v>115</v>
      </c>
      <c r="C534" s="5">
        <v>1985</v>
      </c>
      <c r="D534" s="5">
        <v>2</v>
      </c>
      <c r="E534" s="28">
        <v>1.14</v>
      </c>
      <c r="F534" s="28">
        <v>654.1516040000001</v>
      </c>
    </row>
    <row r="535" spans="1:6" ht="12.75">
      <c r="A535" s="30" t="s">
        <v>133</v>
      </c>
      <c r="B535" s="30">
        <v>115</v>
      </c>
      <c r="C535" s="5">
        <v>1985</v>
      </c>
      <c r="D535" s="5">
        <v>3</v>
      </c>
      <c r="E535" s="28">
        <v>1.14</v>
      </c>
      <c r="F535" s="28">
        <v>344.36249900000007</v>
      </c>
    </row>
    <row r="536" spans="1:6" ht="12.75">
      <c r="A536" s="30" t="s">
        <v>133</v>
      </c>
      <c r="B536" s="30">
        <v>115</v>
      </c>
      <c r="C536" s="5">
        <v>1985</v>
      </c>
      <c r="D536" s="5">
        <v>4</v>
      </c>
      <c r="E536" s="28">
        <v>1.351</v>
      </c>
      <c r="F536" s="28">
        <v>565.8694440000003</v>
      </c>
    </row>
    <row r="537" spans="1:6" ht="12.75">
      <c r="A537" s="30" t="s">
        <v>133</v>
      </c>
      <c r="B537" s="30">
        <v>115</v>
      </c>
      <c r="C537" s="5">
        <v>1985</v>
      </c>
      <c r="D537" s="5">
        <v>5</v>
      </c>
      <c r="E537" s="28">
        <v>1.187</v>
      </c>
      <c r="F537" s="28">
        <v>385.55192089999997</v>
      </c>
    </row>
    <row r="538" spans="1:6" ht="12.75">
      <c r="A538" s="30" t="s">
        <v>133</v>
      </c>
      <c r="B538" s="30">
        <v>115</v>
      </c>
      <c r="C538" s="5">
        <v>1985</v>
      </c>
      <c r="D538" s="5">
        <v>6</v>
      </c>
      <c r="E538" s="28">
        <v>1.042</v>
      </c>
      <c r="F538" s="28">
        <v>214.19170399999996</v>
      </c>
    </row>
    <row r="539" spans="1:6" ht="12.75">
      <c r="A539" s="30" t="s">
        <v>133</v>
      </c>
      <c r="B539" s="30">
        <v>115</v>
      </c>
      <c r="C539" s="5">
        <v>1985</v>
      </c>
      <c r="D539" s="5">
        <v>7</v>
      </c>
      <c r="E539" s="28">
        <v>0.853</v>
      </c>
      <c r="F539" s="28">
        <v>158.51850500000003</v>
      </c>
    </row>
    <row r="540" spans="1:6" ht="12.75">
      <c r="A540" s="30" t="s">
        <v>133</v>
      </c>
      <c r="B540" s="30">
        <v>115</v>
      </c>
      <c r="C540" s="5">
        <v>1985</v>
      </c>
      <c r="D540" s="5">
        <v>8</v>
      </c>
      <c r="E540" s="28">
        <v>0.716</v>
      </c>
      <c r="F540" s="28">
        <v>118.32065329999995</v>
      </c>
    </row>
    <row r="541" spans="1:6" ht="12.75">
      <c r="A541" s="30" t="s">
        <v>133</v>
      </c>
      <c r="B541" s="30">
        <v>115</v>
      </c>
      <c r="C541" s="5">
        <v>1985</v>
      </c>
      <c r="D541" s="5">
        <v>9</v>
      </c>
      <c r="E541" s="28">
        <v>0.607</v>
      </c>
      <c r="F541" s="28">
        <v>92.50937789999999</v>
      </c>
    </row>
    <row r="542" spans="1:6" ht="12.75">
      <c r="A542" s="30" t="s">
        <v>133</v>
      </c>
      <c r="B542" s="30">
        <v>115</v>
      </c>
      <c r="C542" s="5">
        <v>1985</v>
      </c>
      <c r="D542" s="5">
        <v>10</v>
      </c>
      <c r="E542" s="28">
        <v>0.508</v>
      </c>
      <c r="F542" s="28">
        <v>67.24100000000001</v>
      </c>
    </row>
    <row r="543" spans="1:6" ht="12.75">
      <c r="A543" s="30" t="s">
        <v>133</v>
      </c>
      <c r="B543" s="30">
        <v>115</v>
      </c>
      <c r="C543" s="5">
        <v>1985</v>
      </c>
      <c r="D543" s="5">
        <v>11</v>
      </c>
      <c r="E543" s="28">
        <v>0.439</v>
      </c>
      <c r="F543" s="28">
        <v>102.62576819999997</v>
      </c>
    </row>
    <row r="544" spans="1:6" ht="12.75">
      <c r="A544" s="30" t="s">
        <v>133</v>
      </c>
      <c r="B544" s="30">
        <v>115</v>
      </c>
      <c r="C544" s="5">
        <v>1985</v>
      </c>
      <c r="D544" s="5">
        <v>12</v>
      </c>
      <c r="E544" s="28">
        <v>0.43</v>
      </c>
      <c r="F544" s="28">
        <v>183.48919900000004</v>
      </c>
    </row>
    <row r="545" spans="1:6" ht="12.75">
      <c r="A545" s="30" t="s">
        <v>133</v>
      </c>
      <c r="B545" s="30">
        <v>115</v>
      </c>
      <c r="C545" s="5">
        <v>1986</v>
      </c>
      <c r="D545" s="5">
        <v>1</v>
      </c>
      <c r="E545" s="28">
        <v>0.427</v>
      </c>
      <c r="F545" s="28">
        <v>179.91690500000004</v>
      </c>
    </row>
    <row r="546" spans="1:6" ht="12.75">
      <c r="A546" s="30" t="s">
        <v>133</v>
      </c>
      <c r="B546" s="30">
        <v>115</v>
      </c>
      <c r="C546" s="5">
        <v>1986</v>
      </c>
      <c r="D546" s="5">
        <v>2</v>
      </c>
      <c r="E546" s="28">
        <v>0.566</v>
      </c>
      <c r="F546" s="28">
        <v>383.4616156999999</v>
      </c>
    </row>
    <row r="547" spans="1:6" ht="12.75">
      <c r="A547" s="30" t="s">
        <v>133</v>
      </c>
      <c r="B547" s="30">
        <v>115</v>
      </c>
      <c r="C547" s="5">
        <v>1986</v>
      </c>
      <c r="D547" s="5">
        <v>3</v>
      </c>
      <c r="E547" s="28">
        <v>0.597</v>
      </c>
      <c r="F547" s="28">
        <v>294.45006700000005</v>
      </c>
    </row>
    <row r="548" spans="1:6" ht="12.75">
      <c r="A548" s="30" t="s">
        <v>133</v>
      </c>
      <c r="B548" s="30">
        <v>115</v>
      </c>
      <c r="C548" s="5">
        <v>1986</v>
      </c>
      <c r="D548" s="5">
        <v>4</v>
      </c>
      <c r="E548" s="28">
        <v>0.53</v>
      </c>
      <c r="F548" s="28">
        <v>237.96340170000005</v>
      </c>
    </row>
    <row r="549" spans="1:6" ht="12.75">
      <c r="A549" s="30" t="s">
        <v>133</v>
      </c>
      <c r="B549" s="30">
        <v>115</v>
      </c>
      <c r="C549" s="5">
        <v>1986</v>
      </c>
      <c r="D549" s="5">
        <v>5</v>
      </c>
      <c r="E549" s="28">
        <v>0.471</v>
      </c>
      <c r="F549" s="28">
        <v>207.48841549999997</v>
      </c>
    </row>
    <row r="550" spans="1:6" ht="12.75">
      <c r="A550" s="30" t="s">
        <v>133</v>
      </c>
      <c r="B550" s="30">
        <v>115</v>
      </c>
      <c r="C550" s="5">
        <v>1986</v>
      </c>
      <c r="D550" s="5">
        <v>6</v>
      </c>
      <c r="E550" s="28">
        <v>0.401</v>
      </c>
      <c r="F550" s="28">
        <v>112.166815</v>
      </c>
    </row>
    <row r="551" spans="1:6" ht="12.75">
      <c r="A551" s="30" t="s">
        <v>133</v>
      </c>
      <c r="B551" s="30">
        <v>115</v>
      </c>
      <c r="C551" s="5">
        <v>1986</v>
      </c>
      <c r="D551" s="5">
        <v>7</v>
      </c>
      <c r="E551" s="28">
        <v>0.342</v>
      </c>
      <c r="F551" s="28">
        <v>87.87818499999999</v>
      </c>
    </row>
    <row r="552" spans="1:6" ht="12.75">
      <c r="A552" s="30" t="s">
        <v>133</v>
      </c>
      <c r="B552" s="30">
        <v>115</v>
      </c>
      <c r="C552" s="5">
        <v>1986</v>
      </c>
      <c r="D552" s="5">
        <v>8</v>
      </c>
      <c r="E552" s="28">
        <v>0.304</v>
      </c>
      <c r="F552" s="28">
        <v>81.17520300000005</v>
      </c>
    </row>
    <row r="553" spans="1:6" ht="12.75">
      <c r="A553" s="30" t="s">
        <v>133</v>
      </c>
      <c r="B553" s="30">
        <v>115</v>
      </c>
      <c r="C553" s="5">
        <v>1986</v>
      </c>
      <c r="D553" s="5">
        <v>9</v>
      </c>
      <c r="E553" s="28">
        <v>0.306</v>
      </c>
      <c r="F553" s="28">
        <v>101.29862899999999</v>
      </c>
    </row>
    <row r="554" spans="1:6" ht="12.75">
      <c r="A554" s="30" t="s">
        <v>133</v>
      </c>
      <c r="B554" s="30">
        <v>115</v>
      </c>
      <c r="C554" s="5">
        <v>1986</v>
      </c>
      <c r="D554" s="5">
        <v>10</v>
      </c>
      <c r="E554" s="28">
        <v>0.286</v>
      </c>
      <c r="F554" s="28">
        <v>71.85639299999997</v>
      </c>
    </row>
    <row r="555" spans="1:6" ht="12.75">
      <c r="A555" s="30" t="s">
        <v>133</v>
      </c>
      <c r="B555" s="30">
        <v>115</v>
      </c>
      <c r="C555" s="5">
        <v>1986</v>
      </c>
      <c r="D555" s="5">
        <v>11</v>
      </c>
      <c r="E555" s="28">
        <v>0.251</v>
      </c>
      <c r="F555" s="28">
        <v>65.67331</v>
      </c>
    </row>
    <row r="556" spans="1:6" ht="12.75">
      <c r="A556" s="30" t="s">
        <v>133</v>
      </c>
      <c r="B556" s="30">
        <v>115</v>
      </c>
      <c r="C556" s="5">
        <v>1986</v>
      </c>
      <c r="D556" s="5">
        <v>12</v>
      </c>
      <c r="E556" s="28">
        <v>0.227</v>
      </c>
      <c r="F556" s="28">
        <v>89.81571999999997</v>
      </c>
    </row>
    <row r="557" spans="1:6" ht="12.75">
      <c r="A557" s="30" t="s">
        <v>133</v>
      </c>
      <c r="B557" s="30">
        <v>115</v>
      </c>
      <c r="C557" s="5">
        <v>1987</v>
      </c>
      <c r="D557" s="5">
        <v>1</v>
      </c>
      <c r="E557" s="28">
        <v>0.24</v>
      </c>
      <c r="F557" s="28">
        <v>127.87663000000005</v>
      </c>
    </row>
    <row r="558" spans="1:6" ht="12.75">
      <c r="A558" s="30" t="s">
        <v>133</v>
      </c>
      <c r="B558" s="30">
        <v>115</v>
      </c>
      <c r="C558" s="5">
        <v>1987</v>
      </c>
      <c r="D558" s="5">
        <v>2</v>
      </c>
      <c r="E558" s="28">
        <v>0.323</v>
      </c>
      <c r="F558" s="28">
        <v>195.28547600000002</v>
      </c>
    </row>
    <row r="559" spans="1:6" ht="12.75">
      <c r="A559" s="30" t="s">
        <v>133</v>
      </c>
      <c r="B559" s="30">
        <v>115</v>
      </c>
      <c r="C559" s="5">
        <v>1987</v>
      </c>
      <c r="D559" s="5">
        <v>3</v>
      </c>
      <c r="E559" s="28">
        <v>0.357</v>
      </c>
      <c r="F559" s="28">
        <v>196.905923</v>
      </c>
    </row>
    <row r="560" spans="1:6" ht="12.75">
      <c r="A560" s="30" t="s">
        <v>133</v>
      </c>
      <c r="B560" s="30">
        <v>115</v>
      </c>
      <c r="C560" s="5">
        <v>1987</v>
      </c>
      <c r="D560" s="5">
        <v>4</v>
      </c>
      <c r="E560" s="28">
        <v>0.368</v>
      </c>
      <c r="F560" s="28">
        <v>268.435825</v>
      </c>
    </row>
    <row r="561" spans="1:6" ht="12.75">
      <c r="A561" s="30" t="s">
        <v>133</v>
      </c>
      <c r="B561" s="30">
        <v>115</v>
      </c>
      <c r="C561" s="5">
        <v>1987</v>
      </c>
      <c r="D561" s="5">
        <v>5</v>
      </c>
      <c r="E561" s="28">
        <v>0.359</v>
      </c>
      <c r="F561" s="28">
        <v>122.08954900000003</v>
      </c>
    </row>
    <row r="562" spans="1:6" ht="12.75">
      <c r="A562" s="30" t="s">
        <v>133</v>
      </c>
      <c r="B562" s="30">
        <v>115</v>
      </c>
      <c r="C562" s="5">
        <v>1987</v>
      </c>
      <c r="D562" s="5">
        <v>6</v>
      </c>
      <c r="E562" s="28">
        <v>0.305</v>
      </c>
      <c r="F562" s="28">
        <v>91.6257622</v>
      </c>
    </row>
    <row r="563" spans="1:6" ht="12.75">
      <c r="A563" s="30" t="s">
        <v>133</v>
      </c>
      <c r="B563" s="30">
        <v>115</v>
      </c>
      <c r="C563" s="5">
        <v>1987</v>
      </c>
      <c r="D563" s="5">
        <v>7</v>
      </c>
      <c r="E563" s="28">
        <v>0.27</v>
      </c>
      <c r="F563" s="28">
        <v>108.981767</v>
      </c>
    </row>
    <row r="564" spans="1:6" ht="12.75">
      <c r="A564" s="30" t="s">
        <v>133</v>
      </c>
      <c r="B564" s="30">
        <v>115</v>
      </c>
      <c r="C564" s="5">
        <v>1987</v>
      </c>
      <c r="D564" s="5">
        <v>8</v>
      </c>
      <c r="E564" s="28">
        <v>0.25</v>
      </c>
      <c r="F564" s="28">
        <v>76.761261</v>
      </c>
    </row>
    <row r="565" spans="1:6" ht="12.75">
      <c r="A565" s="30" t="s">
        <v>133</v>
      </c>
      <c r="B565" s="30">
        <v>115</v>
      </c>
      <c r="C565" s="5">
        <v>1987</v>
      </c>
      <c r="D565" s="5">
        <v>9</v>
      </c>
      <c r="E565" s="28">
        <v>0.239</v>
      </c>
      <c r="F565" s="28">
        <v>69.905062</v>
      </c>
    </row>
    <row r="566" spans="1:6" ht="12.75">
      <c r="A566" s="30" t="s">
        <v>133</v>
      </c>
      <c r="B566" s="30">
        <v>115</v>
      </c>
      <c r="C566" s="5">
        <v>1987</v>
      </c>
      <c r="D566" s="5">
        <v>10</v>
      </c>
      <c r="E566" s="28">
        <v>0.283</v>
      </c>
      <c r="F566" s="28">
        <v>220.3851295</v>
      </c>
    </row>
    <row r="567" spans="1:6" ht="12.75">
      <c r="A567" s="30" t="s">
        <v>133</v>
      </c>
      <c r="B567" s="30">
        <v>115</v>
      </c>
      <c r="C567" s="5">
        <v>1987</v>
      </c>
      <c r="D567" s="5">
        <v>11</v>
      </c>
      <c r="E567" s="28">
        <v>0.311</v>
      </c>
      <c r="F567" s="28">
        <v>141.42488930000002</v>
      </c>
    </row>
    <row r="568" spans="1:6" ht="12.75">
      <c r="A568" s="30" t="s">
        <v>133</v>
      </c>
      <c r="B568" s="30">
        <v>115</v>
      </c>
      <c r="C568" s="5">
        <v>1987</v>
      </c>
      <c r="D568" s="5">
        <v>12</v>
      </c>
      <c r="E568" s="28">
        <v>0.33</v>
      </c>
      <c r="F568" s="28">
        <v>306.6215200000001</v>
      </c>
    </row>
    <row r="569" spans="1:6" ht="12.75">
      <c r="A569" s="30" t="s">
        <v>133</v>
      </c>
      <c r="B569" s="30">
        <v>115</v>
      </c>
      <c r="C569" s="5">
        <v>1988</v>
      </c>
      <c r="D569" s="5">
        <v>1</v>
      </c>
      <c r="E569" s="28">
        <v>0.503</v>
      </c>
      <c r="F569" s="28">
        <v>593.7242394</v>
      </c>
    </row>
    <row r="570" spans="1:6" ht="12.75">
      <c r="A570" s="30" t="s">
        <v>133</v>
      </c>
      <c r="B570" s="30">
        <v>115</v>
      </c>
      <c r="C570" s="5">
        <v>1988</v>
      </c>
      <c r="D570" s="5">
        <v>2</v>
      </c>
      <c r="E570" s="28">
        <v>0.601</v>
      </c>
      <c r="F570" s="28">
        <v>339.0739110000002</v>
      </c>
    </row>
    <row r="571" spans="1:6" ht="12.75">
      <c r="A571" s="30" t="s">
        <v>133</v>
      </c>
      <c r="B571" s="30">
        <v>115</v>
      </c>
      <c r="C571" s="5">
        <v>1988</v>
      </c>
      <c r="D571" s="5">
        <v>3</v>
      </c>
      <c r="E571" s="28">
        <v>0.535</v>
      </c>
      <c r="F571" s="28">
        <v>207.76430500000006</v>
      </c>
    </row>
    <row r="572" spans="1:6" ht="12.75">
      <c r="A572" s="30" t="s">
        <v>133</v>
      </c>
      <c r="B572" s="30">
        <v>115</v>
      </c>
      <c r="C572" s="5">
        <v>1988</v>
      </c>
      <c r="D572" s="5">
        <v>4</v>
      </c>
      <c r="E572" s="28">
        <v>0.777</v>
      </c>
      <c r="F572" s="28">
        <v>735.9174979999997</v>
      </c>
    </row>
    <row r="573" spans="1:6" ht="12.75">
      <c r="A573" s="30" t="s">
        <v>133</v>
      </c>
      <c r="B573" s="30">
        <v>115</v>
      </c>
      <c r="C573" s="5">
        <v>1988</v>
      </c>
      <c r="D573" s="5">
        <v>5</v>
      </c>
      <c r="E573" s="28">
        <v>0.953</v>
      </c>
      <c r="F573" s="28">
        <v>422.8094829999999</v>
      </c>
    </row>
    <row r="574" spans="1:6" ht="12.75">
      <c r="A574" s="30" t="s">
        <v>133</v>
      </c>
      <c r="B574" s="30">
        <v>115</v>
      </c>
      <c r="C574" s="5">
        <v>1988</v>
      </c>
      <c r="D574" s="5">
        <v>6</v>
      </c>
      <c r="E574" s="28">
        <v>1.275</v>
      </c>
      <c r="F574" s="28">
        <v>339.7626540000001</v>
      </c>
    </row>
    <row r="575" spans="1:6" ht="12.75">
      <c r="A575" s="30" t="s">
        <v>133</v>
      </c>
      <c r="B575" s="30">
        <v>115</v>
      </c>
      <c r="C575" s="5">
        <v>1988</v>
      </c>
      <c r="D575" s="5">
        <v>7</v>
      </c>
      <c r="E575" s="28">
        <v>1.011</v>
      </c>
      <c r="F575" s="28">
        <v>205.04814480000007</v>
      </c>
    </row>
    <row r="576" spans="1:6" ht="12.75">
      <c r="A576" s="30" t="s">
        <v>133</v>
      </c>
      <c r="B576" s="30">
        <v>115</v>
      </c>
      <c r="C576" s="5">
        <v>1988</v>
      </c>
      <c r="D576" s="5">
        <v>8</v>
      </c>
      <c r="E576" s="28">
        <v>0.84</v>
      </c>
      <c r="F576" s="28">
        <v>138.11362339999994</v>
      </c>
    </row>
    <row r="577" spans="1:6" ht="12.75">
      <c r="A577" s="30" t="s">
        <v>133</v>
      </c>
      <c r="B577" s="30">
        <v>115</v>
      </c>
      <c r="C577" s="5">
        <v>1988</v>
      </c>
      <c r="D577" s="5">
        <v>9</v>
      </c>
      <c r="E577" s="28">
        <v>0.694</v>
      </c>
      <c r="F577" s="28">
        <v>104.62824599999999</v>
      </c>
    </row>
    <row r="578" spans="1:6" ht="12.75">
      <c r="A578" s="30" t="s">
        <v>133</v>
      </c>
      <c r="B578" s="30">
        <v>115</v>
      </c>
      <c r="C578" s="5">
        <v>1988</v>
      </c>
      <c r="D578" s="5">
        <v>10</v>
      </c>
      <c r="E578" s="28">
        <v>0.582</v>
      </c>
      <c r="F578" s="28">
        <v>111.38957099999999</v>
      </c>
    </row>
    <row r="579" spans="1:6" ht="12.75">
      <c r="A579" s="30" t="s">
        <v>133</v>
      </c>
      <c r="B579" s="30">
        <v>115</v>
      </c>
      <c r="C579" s="5">
        <v>1988</v>
      </c>
      <c r="D579" s="5">
        <v>11</v>
      </c>
      <c r="E579" s="28">
        <v>0.493</v>
      </c>
      <c r="F579" s="28">
        <v>81.98386599999999</v>
      </c>
    </row>
    <row r="580" spans="1:6" ht="12.75">
      <c r="A580" s="30" t="s">
        <v>133</v>
      </c>
      <c r="B580" s="30">
        <v>115</v>
      </c>
      <c r="C580" s="5">
        <v>1988</v>
      </c>
      <c r="D580" s="5">
        <v>12</v>
      </c>
      <c r="E580" s="28">
        <v>0.415</v>
      </c>
      <c r="F580" s="28">
        <v>70.48682500000001</v>
      </c>
    </row>
    <row r="581" spans="1:6" ht="12.75">
      <c r="A581" s="30" t="s">
        <v>133</v>
      </c>
      <c r="B581" s="30">
        <v>115</v>
      </c>
      <c r="C581" s="5">
        <v>1989</v>
      </c>
      <c r="D581" s="5">
        <v>1</v>
      </c>
      <c r="E581" s="28">
        <v>0.352</v>
      </c>
      <c r="F581" s="28">
        <v>60.866176700000004</v>
      </c>
    </row>
    <row r="582" spans="1:6" ht="12.75">
      <c r="A582" s="30" t="s">
        <v>133</v>
      </c>
      <c r="B582" s="30">
        <v>115</v>
      </c>
      <c r="C582" s="5">
        <v>1989</v>
      </c>
      <c r="D582" s="5">
        <v>2</v>
      </c>
      <c r="E582" s="28">
        <v>0.319</v>
      </c>
      <c r="F582" s="28">
        <v>81.434807</v>
      </c>
    </row>
    <row r="583" spans="1:6" ht="12.75">
      <c r="A583" s="30" t="s">
        <v>133</v>
      </c>
      <c r="B583" s="30">
        <v>115</v>
      </c>
      <c r="C583" s="5">
        <v>1989</v>
      </c>
      <c r="D583" s="5">
        <v>3</v>
      </c>
      <c r="E583" s="28">
        <v>0.3</v>
      </c>
      <c r="F583" s="28">
        <v>95.60279</v>
      </c>
    </row>
    <row r="584" spans="1:6" ht="12.75">
      <c r="A584" s="30" t="s">
        <v>133</v>
      </c>
      <c r="B584" s="30">
        <v>115</v>
      </c>
      <c r="C584" s="5">
        <v>1989</v>
      </c>
      <c r="D584" s="5">
        <v>4</v>
      </c>
      <c r="E584" s="28">
        <v>0.296</v>
      </c>
      <c r="F584" s="28">
        <v>170.386875</v>
      </c>
    </row>
    <row r="585" spans="1:6" ht="12.75">
      <c r="A585" s="30" t="s">
        <v>133</v>
      </c>
      <c r="B585" s="30">
        <v>115</v>
      </c>
      <c r="C585" s="5">
        <v>1989</v>
      </c>
      <c r="D585" s="5">
        <v>5</v>
      </c>
      <c r="E585" s="28">
        <v>0.308</v>
      </c>
      <c r="F585" s="28">
        <v>151.28480379999993</v>
      </c>
    </row>
    <row r="586" spans="1:6" ht="12.75">
      <c r="A586" s="30" t="s">
        <v>133</v>
      </c>
      <c r="B586" s="30">
        <v>115</v>
      </c>
      <c r="C586" s="5">
        <v>1989</v>
      </c>
      <c r="D586" s="5">
        <v>6</v>
      </c>
      <c r="E586" s="28">
        <v>0.291</v>
      </c>
      <c r="F586" s="28">
        <v>76.81965999999997</v>
      </c>
    </row>
    <row r="587" spans="1:6" ht="12.75">
      <c r="A587" s="30" t="s">
        <v>133</v>
      </c>
      <c r="B587" s="30">
        <v>115</v>
      </c>
      <c r="C587" s="5">
        <v>1989</v>
      </c>
      <c r="D587" s="5">
        <v>7</v>
      </c>
      <c r="E587" s="28">
        <v>0.258</v>
      </c>
      <c r="F587" s="28">
        <v>51.20983610000002</v>
      </c>
    </row>
    <row r="588" spans="1:6" ht="12.75">
      <c r="A588" s="30" t="s">
        <v>133</v>
      </c>
      <c r="B588" s="30">
        <v>115</v>
      </c>
      <c r="C588" s="5">
        <v>1989</v>
      </c>
      <c r="D588" s="5">
        <v>8</v>
      </c>
      <c r="E588" s="28">
        <v>0.238</v>
      </c>
      <c r="F588" s="28">
        <v>44.1989719</v>
      </c>
    </row>
    <row r="589" spans="1:6" ht="12.75">
      <c r="A589" s="30" t="s">
        <v>133</v>
      </c>
      <c r="B589" s="30">
        <v>115</v>
      </c>
      <c r="C589" s="5">
        <v>1989</v>
      </c>
      <c r="D589" s="5">
        <v>9</v>
      </c>
      <c r="E589" s="28">
        <v>0.22</v>
      </c>
      <c r="F589" s="28">
        <v>47.0035849</v>
      </c>
    </row>
    <row r="590" spans="1:6" ht="12.75">
      <c r="A590" s="30" t="s">
        <v>133</v>
      </c>
      <c r="B590" s="30">
        <v>115</v>
      </c>
      <c r="C590" s="5">
        <v>1989</v>
      </c>
      <c r="D590" s="5">
        <v>10</v>
      </c>
      <c r="E590" s="28">
        <v>0.198</v>
      </c>
      <c r="F590" s="28">
        <v>36.683220999999996</v>
      </c>
    </row>
    <row r="591" spans="1:6" ht="12.75">
      <c r="A591" s="30" t="s">
        <v>133</v>
      </c>
      <c r="B591" s="30">
        <v>115</v>
      </c>
      <c r="C591" s="5">
        <v>1989</v>
      </c>
      <c r="D591" s="5">
        <v>11</v>
      </c>
      <c r="E591" s="28">
        <v>0.341</v>
      </c>
      <c r="F591" s="28">
        <v>147.14214400000006</v>
      </c>
    </row>
    <row r="592" spans="1:6" ht="12.75">
      <c r="A592" s="30" t="s">
        <v>133</v>
      </c>
      <c r="B592" s="30">
        <v>115</v>
      </c>
      <c r="C592" s="5">
        <v>1989</v>
      </c>
      <c r="D592" s="5">
        <v>12</v>
      </c>
      <c r="E592" s="28">
        <v>1.83</v>
      </c>
      <c r="F592" s="28">
        <v>663.6807199999998</v>
      </c>
    </row>
    <row r="593" spans="1:6" ht="12.75">
      <c r="A593" s="30" t="s">
        <v>133</v>
      </c>
      <c r="B593" s="30">
        <v>115</v>
      </c>
      <c r="C593" s="5">
        <v>1990</v>
      </c>
      <c r="D593" s="5">
        <v>1</v>
      </c>
      <c r="E593" s="28">
        <v>1.226</v>
      </c>
      <c r="F593" s="28">
        <v>319.67415</v>
      </c>
    </row>
    <row r="594" spans="1:6" ht="12.75">
      <c r="A594" s="30" t="s">
        <v>133</v>
      </c>
      <c r="B594" s="30">
        <v>115</v>
      </c>
      <c r="C594" s="5">
        <v>1990</v>
      </c>
      <c r="D594" s="5">
        <v>2</v>
      </c>
      <c r="E594" s="28">
        <v>1.113</v>
      </c>
      <c r="F594" s="28">
        <v>228.057922</v>
      </c>
    </row>
    <row r="595" spans="1:6" ht="12.75">
      <c r="A595" s="30" t="s">
        <v>133</v>
      </c>
      <c r="B595" s="30">
        <v>115</v>
      </c>
      <c r="C595" s="5">
        <v>1990</v>
      </c>
      <c r="D595" s="5">
        <v>3</v>
      </c>
      <c r="E595" s="28">
        <v>0.931</v>
      </c>
      <c r="F595" s="28">
        <v>130.4463450000001</v>
      </c>
    </row>
    <row r="596" spans="1:6" ht="12.75">
      <c r="A596" s="30" t="s">
        <v>133</v>
      </c>
      <c r="B596" s="30">
        <v>115</v>
      </c>
      <c r="C596" s="5">
        <v>1990</v>
      </c>
      <c r="D596" s="5">
        <v>4</v>
      </c>
      <c r="E596" s="28">
        <v>0.805</v>
      </c>
      <c r="F596" s="28">
        <v>197.20666999999997</v>
      </c>
    </row>
    <row r="597" spans="1:6" ht="12.75">
      <c r="A597" s="30" t="s">
        <v>133</v>
      </c>
      <c r="B597" s="30">
        <v>115</v>
      </c>
      <c r="C597" s="5">
        <v>1990</v>
      </c>
      <c r="D597" s="5">
        <v>5</v>
      </c>
      <c r="E597" s="28">
        <v>0.727</v>
      </c>
      <c r="F597" s="28">
        <v>156.55472400000002</v>
      </c>
    </row>
    <row r="598" spans="1:6" ht="12.75">
      <c r="A598" s="30" t="s">
        <v>133</v>
      </c>
      <c r="B598" s="30">
        <v>115</v>
      </c>
      <c r="C598" s="5">
        <v>1990</v>
      </c>
      <c r="D598" s="5">
        <v>6</v>
      </c>
      <c r="E598" s="28">
        <v>0.645</v>
      </c>
      <c r="F598" s="28">
        <v>117.24854130000004</v>
      </c>
    </row>
    <row r="599" spans="1:6" ht="12.75">
      <c r="A599" s="30" t="s">
        <v>133</v>
      </c>
      <c r="B599" s="30">
        <v>115</v>
      </c>
      <c r="C599" s="5">
        <v>1990</v>
      </c>
      <c r="D599" s="5">
        <v>7</v>
      </c>
      <c r="E599" s="28">
        <v>0.558</v>
      </c>
      <c r="F599" s="28">
        <v>76.31203599999999</v>
      </c>
    </row>
    <row r="600" spans="1:6" ht="12.75">
      <c r="A600" s="30" t="s">
        <v>133</v>
      </c>
      <c r="B600" s="30">
        <v>115</v>
      </c>
      <c r="C600" s="5">
        <v>1990</v>
      </c>
      <c r="D600" s="5">
        <v>8</v>
      </c>
      <c r="E600" s="28">
        <v>0.484</v>
      </c>
      <c r="F600" s="28">
        <v>66.88831610000001</v>
      </c>
    </row>
    <row r="601" spans="1:6" ht="12.75">
      <c r="A601" s="30" t="s">
        <v>133</v>
      </c>
      <c r="B601" s="30">
        <v>115</v>
      </c>
      <c r="C601" s="5">
        <v>1990</v>
      </c>
      <c r="D601" s="5">
        <v>9</v>
      </c>
      <c r="E601" s="28">
        <v>0.42</v>
      </c>
      <c r="F601" s="28">
        <v>64.0106251</v>
      </c>
    </row>
    <row r="602" spans="1:6" ht="12.75">
      <c r="A602" s="30" t="s">
        <v>133</v>
      </c>
      <c r="B602" s="30">
        <v>115</v>
      </c>
      <c r="C602" s="5">
        <v>1990</v>
      </c>
      <c r="D602" s="5">
        <v>10</v>
      </c>
      <c r="E602" s="28">
        <v>0.377</v>
      </c>
      <c r="F602" s="28">
        <v>116.08047449999997</v>
      </c>
    </row>
    <row r="603" spans="1:6" ht="12.75">
      <c r="A603" s="30" t="s">
        <v>133</v>
      </c>
      <c r="B603" s="30">
        <v>115</v>
      </c>
      <c r="C603" s="5">
        <v>1990</v>
      </c>
      <c r="D603" s="5">
        <v>11</v>
      </c>
      <c r="E603" s="28">
        <v>0.351</v>
      </c>
      <c r="F603" s="28">
        <v>133.97819059999995</v>
      </c>
    </row>
    <row r="604" spans="1:6" ht="12.75">
      <c r="A604" s="30" t="s">
        <v>133</v>
      </c>
      <c r="B604" s="30">
        <v>115</v>
      </c>
      <c r="C604" s="5">
        <v>1990</v>
      </c>
      <c r="D604" s="5">
        <v>12</v>
      </c>
      <c r="E604" s="28">
        <v>0.323</v>
      </c>
      <c r="F604" s="28">
        <v>115.45916779999996</v>
      </c>
    </row>
    <row r="605" spans="1:6" ht="12.75">
      <c r="A605" s="30" t="s">
        <v>133</v>
      </c>
      <c r="B605" s="30">
        <v>115</v>
      </c>
      <c r="C605" s="5">
        <v>1991</v>
      </c>
      <c r="D605" s="5">
        <v>1</v>
      </c>
      <c r="E605" s="28">
        <v>0.315</v>
      </c>
      <c r="F605" s="28">
        <v>184.793945</v>
      </c>
    </row>
    <row r="606" spans="1:6" ht="12.75">
      <c r="A606" s="30" t="s">
        <v>133</v>
      </c>
      <c r="B606" s="30">
        <v>115</v>
      </c>
      <c r="C606" s="5">
        <v>1991</v>
      </c>
      <c r="D606" s="5">
        <v>2</v>
      </c>
      <c r="E606" s="28">
        <v>0.342</v>
      </c>
      <c r="F606" s="28">
        <v>132.268</v>
      </c>
    </row>
    <row r="607" spans="1:6" ht="12.75">
      <c r="A607" s="30" t="s">
        <v>133</v>
      </c>
      <c r="B607" s="30">
        <v>115</v>
      </c>
      <c r="C607" s="5">
        <v>1991</v>
      </c>
      <c r="D607" s="5">
        <v>3</v>
      </c>
      <c r="E607" s="28">
        <v>0.438</v>
      </c>
      <c r="F607" s="28">
        <v>443.6981070000002</v>
      </c>
    </row>
    <row r="608" spans="1:6" ht="12.75">
      <c r="A608" s="30" t="s">
        <v>133</v>
      </c>
      <c r="B608" s="30">
        <v>115</v>
      </c>
      <c r="C608" s="5">
        <v>1991</v>
      </c>
      <c r="D608" s="5">
        <v>4</v>
      </c>
      <c r="E608" s="28">
        <v>0.49</v>
      </c>
      <c r="F608" s="28">
        <v>292.60451300000005</v>
      </c>
    </row>
    <row r="609" spans="1:6" ht="12.75">
      <c r="A609" s="30" t="s">
        <v>133</v>
      </c>
      <c r="B609" s="30">
        <v>115</v>
      </c>
      <c r="C609" s="5">
        <v>1991</v>
      </c>
      <c r="D609" s="5">
        <v>5</v>
      </c>
      <c r="E609" s="28">
        <v>0.441</v>
      </c>
      <c r="F609" s="28">
        <v>213.96208159999998</v>
      </c>
    </row>
    <row r="610" spans="1:6" ht="12.75">
      <c r="A610" s="30" t="s">
        <v>133</v>
      </c>
      <c r="B610" s="30">
        <v>115</v>
      </c>
      <c r="C610" s="5">
        <v>1991</v>
      </c>
      <c r="D610" s="5">
        <v>6</v>
      </c>
      <c r="E610" s="28">
        <v>0.373</v>
      </c>
      <c r="F610" s="28">
        <v>109.10685500000001</v>
      </c>
    </row>
    <row r="611" spans="1:6" ht="12.75">
      <c r="A611" s="30" t="s">
        <v>133</v>
      </c>
      <c r="B611" s="30">
        <v>115</v>
      </c>
      <c r="C611" s="5">
        <v>1991</v>
      </c>
      <c r="D611" s="5">
        <v>7</v>
      </c>
      <c r="E611" s="28">
        <v>0.316</v>
      </c>
      <c r="F611" s="28">
        <v>69.62407999999998</v>
      </c>
    </row>
    <row r="612" spans="1:6" ht="12.75">
      <c r="A612" s="30" t="s">
        <v>133</v>
      </c>
      <c r="B612" s="30">
        <v>115</v>
      </c>
      <c r="C612" s="5">
        <v>1991</v>
      </c>
      <c r="D612" s="5">
        <v>8</v>
      </c>
      <c r="E612" s="28">
        <v>0.278</v>
      </c>
      <c r="F612" s="28">
        <v>55.269446499999994</v>
      </c>
    </row>
    <row r="613" spans="1:6" ht="12.75">
      <c r="A613" s="30" t="s">
        <v>133</v>
      </c>
      <c r="B613" s="30">
        <v>115</v>
      </c>
      <c r="C613" s="5">
        <v>1991</v>
      </c>
      <c r="D613" s="5">
        <v>9</v>
      </c>
      <c r="E613" s="28">
        <v>0.251</v>
      </c>
      <c r="F613" s="28">
        <v>70.328882</v>
      </c>
    </row>
    <row r="614" spans="1:6" ht="12.75">
      <c r="A614" s="30" t="s">
        <v>133</v>
      </c>
      <c r="B614" s="30">
        <v>115</v>
      </c>
      <c r="C614" s="5">
        <v>1991</v>
      </c>
      <c r="D614" s="5">
        <v>10</v>
      </c>
      <c r="E614" s="28">
        <v>0.226</v>
      </c>
      <c r="F614" s="28">
        <v>83.42956999999997</v>
      </c>
    </row>
    <row r="615" spans="1:6" ht="12.75">
      <c r="A615" s="30" t="s">
        <v>133</v>
      </c>
      <c r="B615" s="30">
        <v>115</v>
      </c>
      <c r="C615" s="5">
        <v>1991</v>
      </c>
      <c r="D615" s="5">
        <v>11</v>
      </c>
      <c r="E615" s="28">
        <v>0.211</v>
      </c>
      <c r="F615" s="28">
        <v>130.19664879999996</v>
      </c>
    </row>
    <row r="616" spans="1:6" ht="12.75">
      <c r="A616" s="30" t="s">
        <v>133</v>
      </c>
      <c r="B616" s="30">
        <v>115</v>
      </c>
      <c r="C616" s="5">
        <v>1991</v>
      </c>
      <c r="D616" s="5">
        <v>12</v>
      </c>
      <c r="E616" s="28">
        <v>0.196</v>
      </c>
      <c r="F616" s="28">
        <v>80.7654505</v>
      </c>
    </row>
    <row r="617" spans="1:6" ht="12.75">
      <c r="A617" s="30" t="s">
        <v>133</v>
      </c>
      <c r="B617" s="30">
        <v>115</v>
      </c>
      <c r="C617" s="5">
        <v>1992</v>
      </c>
      <c r="D617" s="5">
        <v>1</v>
      </c>
      <c r="E617" s="28">
        <v>0.176</v>
      </c>
      <c r="F617" s="28">
        <v>73.23728620000001</v>
      </c>
    </row>
    <row r="618" spans="1:6" ht="12.75">
      <c r="A618" s="30" t="s">
        <v>133</v>
      </c>
      <c r="B618" s="30">
        <v>115</v>
      </c>
      <c r="C618" s="5">
        <v>1992</v>
      </c>
      <c r="D618" s="5">
        <v>2</v>
      </c>
      <c r="E618" s="28">
        <v>0.16</v>
      </c>
      <c r="F618" s="28">
        <v>65.61699999999999</v>
      </c>
    </row>
    <row r="619" spans="1:6" ht="12.75">
      <c r="A619" s="30" t="s">
        <v>133</v>
      </c>
      <c r="B619" s="30">
        <v>115</v>
      </c>
      <c r="C619" s="5">
        <v>1992</v>
      </c>
      <c r="D619" s="5">
        <v>3</v>
      </c>
      <c r="E619" s="28">
        <v>0.161</v>
      </c>
      <c r="F619" s="28">
        <v>133.83273999999997</v>
      </c>
    </row>
    <row r="620" spans="1:6" ht="12.75">
      <c r="A620" s="30" t="s">
        <v>133</v>
      </c>
      <c r="B620" s="30">
        <v>115</v>
      </c>
      <c r="C620" s="5">
        <v>1992</v>
      </c>
      <c r="D620" s="5">
        <v>4</v>
      </c>
      <c r="E620" s="28">
        <v>0.172</v>
      </c>
      <c r="F620" s="28">
        <v>221.69312099999988</v>
      </c>
    </row>
    <row r="621" spans="1:6" ht="12.75">
      <c r="A621" s="30" t="s">
        <v>133</v>
      </c>
      <c r="B621" s="30">
        <v>115</v>
      </c>
      <c r="C621" s="5">
        <v>1992</v>
      </c>
      <c r="D621" s="5">
        <v>5</v>
      </c>
      <c r="E621" s="28">
        <v>0.173</v>
      </c>
      <c r="F621" s="28">
        <v>150.2587192</v>
      </c>
    </row>
    <row r="622" spans="1:6" ht="12.75">
      <c r="A622" s="30" t="s">
        <v>133</v>
      </c>
      <c r="B622" s="30">
        <v>115</v>
      </c>
      <c r="C622" s="5">
        <v>1992</v>
      </c>
      <c r="D622" s="5">
        <v>6</v>
      </c>
      <c r="E622" s="28">
        <v>0.192</v>
      </c>
      <c r="F622" s="28">
        <v>225.76538599999992</v>
      </c>
    </row>
    <row r="623" spans="1:6" ht="12.75">
      <c r="A623" s="30" t="s">
        <v>133</v>
      </c>
      <c r="B623" s="30">
        <v>115</v>
      </c>
      <c r="C623" s="5">
        <v>1992</v>
      </c>
      <c r="D623" s="5">
        <v>7</v>
      </c>
      <c r="E623" s="28">
        <v>0.188</v>
      </c>
      <c r="F623" s="28">
        <v>90.67504100000001</v>
      </c>
    </row>
    <row r="624" spans="1:6" ht="12.75">
      <c r="A624" s="30" t="s">
        <v>133</v>
      </c>
      <c r="B624" s="30">
        <v>115</v>
      </c>
      <c r="C624" s="5">
        <v>1992</v>
      </c>
      <c r="D624" s="5">
        <v>8</v>
      </c>
      <c r="E624" s="28">
        <v>0.173</v>
      </c>
      <c r="F624" s="28">
        <v>65.48796700000001</v>
      </c>
    </row>
    <row r="625" spans="1:6" ht="12.75">
      <c r="A625" s="30" t="s">
        <v>133</v>
      </c>
      <c r="B625" s="30">
        <v>115</v>
      </c>
      <c r="C625" s="5">
        <v>1992</v>
      </c>
      <c r="D625" s="5">
        <v>9</v>
      </c>
      <c r="E625" s="28">
        <v>0.159</v>
      </c>
      <c r="F625" s="28">
        <v>51.15353069999998</v>
      </c>
    </row>
    <row r="626" spans="1:6" ht="12.75">
      <c r="A626" s="30" t="s">
        <v>133</v>
      </c>
      <c r="B626" s="30">
        <v>115</v>
      </c>
      <c r="C626" s="5">
        <v>1992</v>
      </c>
      <c r="D626" s="5">
        <v>10</v>
      </c>
      <c r="E626" s="28">
        <v>0.241</v>
      </c>
      <c r="F626" s="28">
        <v>173.32548069999993</v>
      </c>
    </row>
    <row r="627" spans="1:6" ht="12.75">
      <c r="A627" s="30" t="s">
        <v>133</v>
      </c>
      <c r="B627" s="30">
        <v>115</v>
      </c>
      <c r="C627" s="5">
        <v>1992</v>
      </c>
      <c r="D627" s="5">
        <v>11</v>
      </c>
      <c r="E627" s="28">
        <v>0.204</v>
      </c>
      <c r="F627" s="28">
        <v>89.43402799999998</v>
      </c>
    </row>
    <row r="628" spans="1:6" ht="12.75">
      <c r="A628" s="30" t="s">
        <v>133</v>
      </c>
      <c r="B628" s="30">
        <v>115</v>
      </c>
      <c r="C628" s="5">
        <v>1992</v>
      </c>
      <c r="D628" s="5">
        <v>12</v>
      </c>
      <c r="E628" s="28">
        <v>0.201</v>
      </c>
      <c r="F628" s="28">
        <v>204.5370344</v>
      </c>
    </row>
    <row r="629" spans="1:6" ht="12.75">
      <c r="A629" s="30" t="s">
        <v>133</v>
      </c>
      <c r="B629" s="30">
        <v>115</v>
      </c>
      <c r="C629" s="5">
        <v>1993</v>
      </c>
      <c r="D629" s="5">
        <v>1</v>
      </c>
      <c r="E629" s="28">
        <v>0.194</v>
      </c>
      <c r="F629" s="28">
        <v>86.87080169999997</v>
      </c>
    </row>
    <row r="630" spans="1:6" ht="12.75">
      <c r="A630" s="30" t="s">
        <v>133</v>
      </c>
      <c r="B630" s="30">
        <v>115</v>
      </c>
      <c r="C630" s="5">
        <v>1993</v>
      </c>
      <c r="D630" s="5">
        <v>2</v>
      </c>
      <c r="E630" s="28">
        <v>0.179</v>
      </c>
      <c r="F630" s="28">
        <v>85.55153999999999</v>
      </c>
    </row>
    <row r="631" spans="1:6" ht="12.75">
      <c r="A631" s="30" t="s">
        <v>133</v>
      </c>
      <c r="B631" s="30">
        <v>115</v>
      </c>
      <c r="C631" s="5">
        <v>1993</v>
      </c>
      <c r="D631" s="5">
        <v>3</v>
      </c>
      <c r="E631" s="28">
        <v>0.171</v>
      </c>
      <c r="F631" s="28">
        <v>141.52830900000004</v>
      </c>
    </row>
    <row r="632" spans="1:6" ht="12.75">
      <c r="A632" s="30" t="s">
        <v>133</v>
      </c>
      <c r="B632" s="30">
        <v>115</v>
      </c>
      <c r="C632" s="5">
        <v>1993</v>
      </c>
      <c r="D632" s="5">
        <v>4</v>
      </c>
      <c r="E632" s="28">
        <v>0.172</v>
      </c>
      <c r="F632" s="28">
        <v>160.52036199999995</v>
      </c>
    </row>
    <row r="633" spans="1:6" ht="12.75">
      <c r="A633" s="30" t="s">
        <v>133</v>
      </c>
      <c r="B633" s="30">
        <v>115</v>
      </c>
      <c r="C633" s="5">
        <v>1993</v>
      </c>
      <c r="D633" s="5">
        <v>5</v>
      </c>
      <c r="E633" s="28">
        <v>0.236</v>
      </c>
      <c r="F633" s="28">
        <v>319.93248680000016</v>
      </c>
    </row>
    <row r="634" spans="1:6" ht="12.75">
      <c r="A634" s="30" t="s">
        <v>133</v>
      </c>
      <c r="B634" s="30">
        <v>115</v>
      </c>
      <c r="C634" s="5">
        <v>1993</v>
      </c>
      <c r="D634" s="5">
        <v>6</v>
      </c>
      <c r="E634" s="28">
        <v>0.265</v>
      </c>
      <c r="F634" s="28">
        <v>179.11999900000004</v>
      </c>
    </row>
    <row r="635" spans="1:6" ht="12.75">
      <c r="A635" s="30" t="s">
        <v>133</v>
      </c>
      <c r="B635" s="30">
        <v>115</v>
      </c>
      <c r="C635" s="5">
        <v>1993</v>
      </c>
      <c r="D635" s="5">
        <v>7</v>
      </c>
      <c r="E635" s="28">
        <v>0.239</v>
      </c>
      <c r="F635" s="28">
        <v>93.47759300000001</v>
      </c>
    </row>
    <row r="636" spans="1:6" ht="12.75">
      <c r="A636" s="30" t="s">
        <v>133</v>
      </c>
      <c r="B636" s="30">
        <v>115</v>
      </c>
      <c r="C636" s="5">
        <v>1993</v>
      </c>
      <c r="D636" s="5">
        <v>8</v>
      </c>
      <c r="E636" s="28">
        <v>0.208</v>
      </c>
      <c r="F636" s="28">
        <v>64.31733799999998</v>
      </c>
    </row>
    <row r="637" spans="1:6" ht="12.75">
      <c r="A637" s="30" t="s">
        <v>133</v>
      </c>
      <c r="B637" s="30">
        <v>115</v>
      </c>
      <c r="C637" s="5">
        <v>1993</v>
      </c>
      <c r="D637" s="5">
        <v>9</v>
      </c>
      <c r="E637" s="28">
        <v>0.191</v>
      </c>
      <c r="F637" s="28">
        <v>73.88631599999998</v>
      </c>
    </row>
    <row r="638" spans="1:6" ht="12.75">
      <c r="A638" s="30" t="s">
        <v>133</v>
      </c>
      <c r="B638" s="30">
        <v>115</v>
      </c>
      <c r="C638" s="5">
        <v>1993</v>
      </c>
      <c r="D638" s="5">
        <v>10</v>
      </c>
      <c r="E638" s="28">
        <v>0.389</v>
      </c>
      <c r="F638" s="28">
        <v>328.1292820000001</v>
      </c>
    </row>
    <row r="639" spans="1:6" ht="12.75">
      <c r="A639" s="30" t="s">
        <v>133</v>
      </c>
      <c r="B639" s="30">
        <v>115</v>
      </c>
      <c r="C639" s="5">
        <v>1993</v>
      </c>
      <c r="D639" s="5">
        <v>11</v>
      </c>
      <c r="E639" s="28">
        <v>0.344</v>
      </c>
      <c r="F639" s="28">
        <v>163.78488</v>
      </c>
    </row>
    <row r="640" spans="1:6" ht="12.75">
      <c r="A640" s="30" t="s">
        <v>133</v>
      </c>
      <c r="B640" s="30">
        <v>115</v>
      </c>
      <c r="C640" s="5">
        <v>1993</v>
      </c>
      <c r="D640" s="5">
        <v>12</v>
      </c>
      <c r="E640" s="28">
        <v>0.303</v>
      </c>
      <c r="F640" s="28">
        <v>148.6084944</v>
      </c>
    </row>
    <row r="641" spans="1:6" ht="12.75">
      <c r="A641" s="30" t="s">
        <v>133</v>
      </c>
      <c r="B641" s="30">
        <v>115</v>
      </c>
      <c r="C641" s="5">
        <v>1994</v>
      </c>
      <c r="D641" s="5">
        <v>1</v>
      </c>
      <c r="E641" s="28">
        <v>0.336</v>
      </c>
      <c r="F641" s="28">
        <v>341.61266599999993</v>
      </c>
    </row>
    <row r="642" spans="1:6" ht="12.75">
      <c r="A642" s="30" t="s">
        <v>133</v>
      </c>
      <c r="B642" s="30">
        <v>115</v>
      </c>
      <c r="C642" s="5">
        <v>1994</v>
      </c>
      <c r="D642" s="5">
        <v>2</v>
      </c>
      <c r="E642" s="28">
        <v>0.413</v>
      </c>
      <c r="F642" s="28">
        <v>309.23661400000003</v>
      </c>
    </row>
    <row r="643" spans="1:6" ht="12.75">
      <c r="A643" s="30" t="s">
        <v>133</v>
      </c>
      <c r="B643" s="30">
        <v>115</v>
      </c>
      <c r="C643" s="5">
        <v>1994</v>
      </c>
      <c r="D643" s="5">
        <v>3</v>
      </c>
      <c r="E643" s="28">
        <v>0.4</v>
      </c>
      <c r="F643" s="28">
        <v>170.052657</v>
      </c>
    </row>
    <row r="644" spans="1:6" ht="12.75">
      <c r="A644" s="30" t="s">
        <v>133</v>
      </c>
      <c r="B644" s="30">
        <v>115</v>
      </c>
      <c r="C644" s="5">
        <v>1994</v>
      </c>
      <c r="D644" s="5">
        <v>4</v>
      </c>
      <c r="E644" s="28">
        <v>0.336</v>
      </c>
      <c r="F644" s="28">
        <v>116.97782500000007</v>
      </c>
    </row>
    <row r="645" spans="1:6" ht="12.75">
      <c r="A645" s="30" t="s">
        <v>133</v>
      </c>
      <c r="B645" s="30">
        <v>115</v>
      </c>
      <c r="C645" s="5">
        <v>1994</v>
      </c>
      <c r="D645" s="5">
        <v>5</v>
      </c>
      <c r="E645" s="28">
        <v>0.365</v>
      </c>
      <c r="F645" s="28">
        <v>303.6041339999999</v>
      </c>
    </row>
    <row r="646" spans="1:6" ht="12.75">
      <c r="A646" s="30" t="s">
        <v>133</v>
      </c>
      <c r="B646" s="30">
        <v>115</v>
      </c>
      <c r="C646" s="5">
        <v>1994</v>
      </c>
      <c r="D646" s="5">
        <v>6</v>
      </c>
      <c r="E646" s="28">
        <v>0.375</v>
      </c>
      <c r="F646" s="28">
        <v>125.04287490000006</v>
      </c>
    </row>
    <row r="647" spans="1:6" ht="12.75">
      <c r="A647" s="30" t="s">
        <v>133</v>
      </c>
      <c r="B647" s="30">
        <v>115</v>
      </c>
      <c r="C647" s="5">
        <v>1994</v>
      </c>
      <c r="D647" s="5">
        <v>7</v>
      </c>
      <c r="E647" s="28">
        <v>0.326</v>
      </c>
      <c r="F647" s="28">
        <v>72.61027</v>
      </c>
    </row>
    <row r="648" spans="1:6" ht="12.75">
      <c r="A648" s="30" t="s">
        <v>133</v>
      </c>
      <c r="B648" s="30">
        <v>115</v>
      </c>
      <c r="C648" s="5">
        <v>1994</v>
      </c>
      <c r="D648" s="5">
        <v>8</v>
      </c>
      <c r="E648" s="28">
        <v>0.293</v>
      </c>
      <c r="F648" s="28">
        <v>65.444191</v>
      </c>
    </row>
    <row r="649" spans="1:6" ht="12.75">
      <c r="A649" s="30" t="s">
        <v>133</v>
      </c>
      <c r="B649" s="30">
        <v>115</v>
      </c>
      <c r="C649" s="5">
        <v>1994</v>
      </c>
      <c r="D649" s="5">
        <v>9</v>
      </c>
      <c r="E649" s="28">
        <v>0.256</v>
      </c>
      <c r="F649" s="28">
        <v>61.0118837</v>
      </c>
    </row>
    <row r="650" spans="1:6" ht="12.75">
      <c r="A650" s="30" t="s">
        <v>133</v>
      </c>
      <c r="B650" s="30">
        <v>115</v>
      </c>
      <c r="C650" s="5">
        <v>1994</v>
      </c>
      <c r="D650" s="5">
        <v>10</v>
      </c>
      <c r="E650" s="28">
        <v>0.23</v>
      </c>
      <c r="F650" s="28">
        <v>96.97915599999997</v>
      </c>
    </row>
    <row r="651" spans="1:6" ht="12.75">
      <c r="A651" s="30" t="s">
        <v>133</v>
      </c>
      <c r="B651" s="30">
        <v>115</v>
      </c>
      <c r="C651" s="5">
        <v>1994</v>
      </c>
      <c r="D651" s="5">
        <v>11</v>
      </c>
      <c r="E651" s="28">
        <v>0.219</v>
      </c>
      <c r="F651" s="28">
        <v>160.0834037000001</v>
      </c>
    </row>
    <row r="652" spans="1:6" ht="12.75">
      <c r="A652" s="30" t="s">
        <v>133</v>
      </c>
      <c r="B652" s="30">
        <v>115</v>
      </c>
      <c r="C652" s="5">
        <v>1994</v>
      </c>
      <c r="D652" s="5">
        <v>12</v>
      </c>
      <c r="E652" s="28">
        <v>0.219</v>
      </c>
      <c r="F652" s="28">
        <v>153.7006985</v>
      </c>
    </row>
    <row r="653" spans="1:6" ht="12.75">
      <c r="A653" s="30" t="s">
        <v>133</v>
      </c>
      <c r="B653" s="30">
        <v>115</v>
      </c>
      <c r="C653" s="5">
        <v>1995</v>
      </c>
      <c r="D653" s="5">
        <v>1</v>
      </c>
      <c r="E653" s="28">
        <v>0.224</v>
      </c>
      <c r="F653" s="28">
        <v>230.5373529999999</v>
      </c>
    </row>
    <row r="654" spans="1:6" ht="12.75">
      <c r="A654" s="30" t="s">
        <v>133</v>
      </c>
      <c r="B654" s="30">
        <v>115</v>
      </c>
      <c r="C654" s="5">
        <v>1995</v>
      </c>
      <c r="D654" s="5">
        <v>2</v>
      </c>
      <c r="E654" s="28">
        <v>0.262</v>
      </c>
      <c r="F654" s="28">
        <v>258.14720059999985</v>
      </c>
    </row>
    <row r="655" spans="1:6" ht="12.75">
      <c r="A655" s="30" t="s">
        <v>133</v>
      </c>
      <c r="B655" s="30">
        <v>115</v>
      </c>
      <c r="C655" s="5">
        <v>1995</v>
      </c>
      <c r="D655" s="5">
        <v>3</v>
      </c>
      <c r="E655" s="28">
        <v>0.268</v>
      </c>
      <c r="F655" s="28">
        <v>167.04516</v>
      </c>
    </row>
    <row r="656" spans="1:6" ht="12.75">
      <c r="A656" s="30" t="s">
        <v>133</v>
      </c>
      <c r="B656" s="30">
        <v>115</v>
      </c>
      <c r="C656" s="5">
        <v>1995</v>
      </c>
      <c r="D656" s="5">
        <v>4</v>
      </c>
      <c r="E656" s="28">
        <v>0.235</v>
      </c>
      <c r="F656" s="28">
        <v>82.93618620000001</v>
      </c>
    </row>
    <row r="657" spans="1:6" ht="12.75">
      <c r="A657" s="30" t="s">
        <v>133</v>
      </c>
      <c r="B657" s="30">
        <v>115</v>
      </c>
      <c r="C657" s="5">
        <v>1995</v>
      </c>
      <c r="D657" s="5">
        <v>5</v>
      </c>
      <c r="E657" s="28">
        <v>0.211</v>
      </c>
      <c r="F657" s="28">
        <v>96.20044679999998</v>
      </c>
    </row>
    <row r="658" spans="1:6" ht="12.75">
      <c r="A658" s="30" t="s">
        <v>133</v>
      </c>
      <c r="B658" s="30">
        <v>115</v>
      </c>
      <c r="C658" s="5">
        <v>1995</v>
      </c>
      <c r="D658" s="5">
        <v>6</v>
      </c>
      <c r="E658" s="28">
        <v>0.195</v>
      </c>
      <c r="F658" s="28">
        <v>69.18139579999999</v>
      </c>
    </row>
    <row r="659" spans="1:6" ht="12.75">
      <c r="A659" s="30" t="s">
        <v>133</v>
      </c>
      <c r="B659" s="30">
        <v>115</v>
      </c>
      <c r="C659" s="5">
        <v>1995</v>
      </c>
      <c r="D659" s="5">
        <v>7</v>
      </c>
      <c r="E659" s="28">
        <v>0.184</v>
      </c>
      <c r="F659" s="28">
        <v>49.36616700000002</v>
      </c>
    </row>
    <row r="660" spans="1:6" ht="12.75">
      <c r="A660" s="30" t="s">
        <v>133</v>
      </c>
      <c r="B660" s="30">
        <v>115</v>
      </c>
      <c r="C660" s="5">
        <v>1995</v>
      </c>
      <c r="D660" s="5">
        <v>8</v>
      </c>
      <c r="E660" s="28">
        <v>0.175</v>
      </c>
      <c r="F660" s="28">
        <v>52.31425540000001</v>
      </c>
    </row>
    <row r="661" spans="1:6" ht="12.75">
      <c r="A661" s="30" t="s">
        <v>133</v>
      </c>
      <c r="B661" s="30">
        <v>115</v>
      </c>
      <c r="C661" s="5">
        <v>1995</v>
      </c>
      <c r="D661" s="5">
        <v>9</v>
      </c>
      <c r="E661" s="28">
        <v>0.156</v>
      </c>
      <c r="F661" s="28">
        <v>47.39176899999999</v>
      </c>
    </row>
    <row r="662" spans="1:6" ht="12.75">
      <c r="A662" s="30" t="s">
        <v>133</v>
      </c>
      <c r="B662" s="30">
        <v>115</v>
      </c>
      <c r="C662" s="5">
        <v>1995</v>
      </c>
      <c r="D662" s="5">
        <v>10</v>
      </c>
      <c r="E662" s="28">
        <v>0.142</v>
      </c>
      <c r="F662" s="28">
        <v>30.269198899999996</v>
      </c>
    </row>
    <row r="663" spans="1:6" ht="12.75">
      <c r="A663" s="30" t="s">
        <v>133</v>
      </c>
      <c r="B663" s="30">
        <v>115</v>
      </c>
      <c r="C663" s="5">
        <v>1995</v>
      </c>
      <c r="D663" s="5">
        <v>11</v>
      </c>
      <c r="E663" s="28">
        <v>0.233</v>
      </c>
      <c r="F663" s="28">
        <v>179.3158439999999</v>
      </c>
    </row>
    <row r="664" spans="1:6" ht="12.75">
      <c r="A664" s="30" t="s">
        <v>133</v>
      </c>
      <c r="B664" s="30">
        <v>115</v>
      </c>
      <c r="C664" s="5">
        <v>1995</v>
      </c>
      <c r="D664" s="5">
        <v>12</v>
      </c>
      <c r="E664" s="28">
        <v>1.268</v>
      </c>
      <c r="F664" s="28">
        <v>613.8008642000001</v>
      </c>
    </row>
    <row r="665" spans="1:6" ht="12.75">
      <c r="A665" s="30" t="s">
        <v>133</v>
      </c>
      <c r="B665" s="30">
        <v>115</v>
      </c>
      <c r="C665" s="5">
        <v>1996</v>
      </c>
      <c r="D665" s="5">
        <v>1</v>
      </c>
      <c r="E665" s="28">
        <v>3.397</v>
      </c>
      <c r="F665" s="28">
        <v>951.173427</v>
      </c>
    </row>
    <row r="666" spans="1:6" ht="12.75">
      <c r="A666" s="30" t="s">
        <v>133</v>
      </c>
      <c r="B666" s="30">
        <v>115</v>
      </c>
      <c r="C666" s="5">
        <v>1996</v>
      </c>
      <c r="D666" s="5">
        <v>2</v>
      </c>
      <c r="E666" s="28">
        <v>1.623</v>
      </c>
      <c r="F666" s="28">
        <v>421.2875760000002</v>
      </c>
    </row>
    <row r="667" spans="1:6" ht="12.75">
      <c r="A667" s="30" t="s">
        <v>133</v>
      </c>
      <c r="B667" s="30">
        <v>115</v>
      </c>
      <c r="C667" s="5">
        <v>1996</v>
      </c>
      <c r="D667" s="5">
        <v>3</v>
      </c>
      <c r="E667" s="28">
        <v>1.821</v>
      </c>
      <c r="F667" s="28">
        <v>465.1448999999999</v>
      </c>
    </row>
    <row r="668" spans="1:6" ht="12.75">
      <c r="A668" s="30" t="s">
        <v>133</v>
      </c>
      <c r="B668" s="30">
        <v>115</v>
      </c>
      <c r="C668" s="5">
        <v>1996</v>
      </c>
      <c r="D668" s="5">
        <v>4</v>
      </c>
      <c r="E668" s="28">
        <v>1.582</v>
      </c>
      <c r="F668" s="28">
        <v>370.79695830000026</v>
      </c>
    </row>
    <row r="669" spans="1:6" ht="12.75">
      <c r="A669" s="30" t="s">
        <v>133</v>
      </c>
      <c r="B669" s="30">
        <v>115</v>
      </c>
      <c r="C669" s="5">
        <v>1996</v>
      </c>
      <c r="D669" s="5">
        <v>5</v>
      </c>
      <c r="E669" s="28">
        <v>1.371</v>
      </c>
      <c r="F669" s="28">
        <v>297.3702879999998</v>
      </c>
    </row>
    <row r="670" spans="1:6" ht="12.75">
      <c r="A670" s="30" t="s">
        <v>133</v>
      </c>
      <c r="B670" s="30">
        <v>115</v>
      </c>
      <c r="C670" s="5">
        <v>1996</v>
      </c>
      <c r="D670" s="5">
        <v>6</v>
      </c>
      <c r="E670" s="28">
        <v>1.166</v>
      </c>
      <c r="F670" s="28">
        <v>172.03420300000002</v>
      </c>
    </row>
    <row r="671" spans="1:6" ht="12.75">
      <c r="A671" s="30" t="s">
        <v>133</v>
      </c>
      <c r="B671" s="30">
        <v>115</v>
      </c>
      <c r="C671" s="5">
        <v>1996</v>
      </c>
      <c r="D671" s="5">
        <v>7</v>
      </c>
      <c r="E671" s="28">
        <v>0.973</v>
      </c>
      <c r="F671" s="28">
        <v>116.63680300000001</v>
      </c>
    </row>
    <row r="672" spans="1:6" ht="12.75">
      <c r="A672" s="30" t="s">
        <v>133</v>
      </c>
      <c r="B672" s="30">
        <v>115</v>
      </c>
      <c r="C672" s="5">
        <v>1996</v>
      </c>
      <c r="D672" s="5">
        <v>8</v>
      </c>
      <c r="E672" s="28">
        <v>0.821</v>
      </c>
      <c r="F672" s="28">
        <v>99.5289064</v>
      </c>
    </row>
    <row r="673" spans="1:6" ht="12.75">
      <c r="A673" s="30" t="s">
        <v>133</v>
      </c>
      <c r="B673" s="30">
        <v>115</v>
      </c>
      <c r="C673" s="5">
        <v>1996</v>
      </c>
      <c r="D673" s="5">
        <v>9</v>
      </c>
      <c r="E673" s="28">
        <v>0.695</v>
      </c>
      <c r="F673" s="28">
        <v>88.27485670000002</v>
      </c>
    </row>
    <row r="674" spans="1:6" ht="12.75">
      <c r="A674" s="30" t="s">
        <v>133</v>
      </c>
      <c r="B674" s="30">
        <v>115</v>
      </c>
      <c r="C674" s="5">
        <v>1996</v>
      </c>
      <c r="D674" s="5">
        <v>10</v>
      </c>
      <c r="E674" s="28">
        <v>0.591</v>
      </c>
      <c r="F674" s="28">
        <v>71.49598030000004</v>
      </c>
    </row>
    <row r="675" spans="1:6" ht="12.75">
      <c r="A675" s="30" t="s">
        <v>133</v>
      </c>
      <c r="B675" s="30">
        <v>115</v>
      </c>
      <c r="C675" s="5">
        <v>1996</v>
      </c>
      <c r="D675" s="5">
        <v>11</v>
      </c>
      <c r="E675" s="28">
        <v>0.513</v>
      </c>
      <c r="F675" s="28">
        <v>143.39058999999995</v>
      </c>
    </row>
    <row r="676" spans="1:6" ht="12.75">
      <c r="A676" s="31" t="s">
        <v>133</v>
      </c>
      <c r="B676" s="31">
        <v>115</v>
      </c>
      <c r="C676">
        <v>1996</v>
      </c>
      <c r="D676">
        <v>12</v>
      </c>
      <c r="E676" s="28">
        <v>0.82</v>
      </c>
      <c r="F676" s="28">
        <v>412.73302500000017</v>
      </c>
    </row>
    <row r="677" spans="1:6" ht="12.75">
      <c r="A677" s="31" t="s">
        <v>133</v>
      </c>
      <c r="B677" s="31">
        <v>115</v>
      </c>
      <c r="C677">
        <v>1997</v>
      </c>
      <c r="D677">
        <v>1</v>
      </c>
      <c r="E677" s="28">
        <v>0.981</v>
      </c>
      <c r="F677" s="28">
        <v>376.5992502</v>
      </c>
    </row>
    <row r="678" spans="1:6" ht="12.75">
      <c r="A678" s="31" t="s">
        <v>133</v>
      </c>
      <c r="B678" s="31">
        <v>115</v>
      </c>
      <c r="C678">
        <v>1997</v>
      </c>
      <c r="D678">
        <v>2</v>
      </c>
      <c r="E678" s="28">
        <v>0.851</v>
      </c>
      <c r="F678" s="28">
        <v>206.26579740000005</v>
      </c>
    </row>
    <row r="679" spans="1:6" ht="12.75">
      <c r="A679" s="31" t="s">
        <v>133</v>
      </c>
      <c r="B679" s="31">
        <v>115</v>
      </c>
      <c r="C679">
        <v>1997</v>
      </c>
      <c r="D679">
        <v>3</v>
      </c>
      <c r="E679" s="28">
        <v>0.712</v>
      </c>
      <c r="F679" s="28">
        <v>126.22891699999994</v>
      </c>
    </row>
    <row r="680" spans="1:6" ht="12.75">
      <c r="A680" s="31" t="s">
        <v>133</v>
      </c>
      <c r="B680" s="31">
        <v>115</v>
      </c>
      <c r="C680">
        <v>1997</v>
      </c>
      <c r="D680">
        <v>4</v>
      </c>
      <c r="E680" s="28">
        <v>0.602</v>
      </c>
      <c r="F680" s="28">
        <v>100.6047126</v>
      </c>
    </row>
    <row r="681" spans="1:6" ht="12.75">
      <c r="A681" s="31" t="s">
        <v>133</v>
      </c>
      <c r="B681" s="31">
        <v>115</v>
      </c>
      <c r="C681">
        <v>1997</v>
      </c>
      <c r="D681">
        <v>5</v>
      </c>
      <c r="E681" s="28">
        <v>0.684</v>
      </c>
      <c r="F681" s="28">
        <v>284.50220429999996</v>
      </c>
    </row>
    <row r="682" spans="1:6" ht="12.75">
      <c r="A682" s="31" t="s">
        <v>133</v>
      </c>
      <c r="B682" s="31">
        <v>115</v>
      </c>
      <c r="C682">
        <v>1997</v>
      </c>
      <c r="D682">
        <v>6</v>
      </c>
      <c r="E682" s="28">
        <v>0.565</v>
      </c>
      <c r="F682" s="28">
        <v>191.85419320000005</v>
      </c>
    </row>
    <row r="683" spans="1:6" ht="12.75">
      <c r="A683" s="31" t="s">
        <v>133</v>
      </c>
      <c r="B683" s="31">
        <v>115</v>
      </c>
      <c r="C683">
        <v>1997</v>
      </c>
      <c r="D683">
        <v>7</v>
      </c>
      <c r="E683" s="28">
        <v>0.525</v>
      </c>
      <c r="F683" s="28">
        <v>135.26366379999993</v>
      </c>
    </row>
    <row r="684" spans="1:6" ht="12.75">
      <c r="A684" s="31" t="s">
        <v>133</v>
      </c>
      <c r="B684" s="31">
        <v>115</v>
      </c>
      <c r="C684">
        <v>1997</v>
      </c>
      <c r="D684">
        <v>8</v>
      </c>
      <c r="E684" s="28">
        <v>0.456</v>
      </c>
      <c r="F684" s="28">
        <v>120.22768099999996</v>
      </c>
    </row>
    <row r="685" spans="1:6" ht="12.75">
      <c r="A685" s="31" t="s">
        <v>133</v>
      </c>
      <c r="B685" s="31">
        <v>115</v>
      </c>
      <c r="C685">
        <v>1997</v>
      </c>
      <c r="D685">
        <v>9</v>
      </c>
      <c r="E685" s="28">
        <v>0.401</v>
      </c>
      <c r="F685" s="28">
        <v>77.14763200000003</v>
      </c>
    </row>
    <row r="686" spans="1:6" ht="12.75">
      <c r="A686" s="31" t="s">
        <v>133</v>
      </c>
      <c r="B686" s="31">
        <v>115</v>
      </c>
      <c r="C686">
        <v>1997</v>
      </c>
      <c r="D686">
        <v>10</v>
      </c>
      <c r="E686" s="28">
        <v>0.367</v>
      </c>
      <c r="F686" s="28">
        <v>118.46530999999996</v>
      </c>
    </row>
    <row r="687" spans="1:6" ht="12.75">
      <c r="A687" s="31" t="s">
        <v>133</v>
      </c>
      <c r="B687" s="31">
        <v>115</v>
      </c>
      <c r="C687">
        <v>1997</v>
      </c>
      <c r="D687">
        <v>11</v>
      </c>
      <c r="E687" s="28">
        <v>0.708</v>
      </c>
      <c r="F687" s="28">
        <v>416.3931450000001</v>
      </c>
    </row>
    <row r="688" spans="1:6" ht="12.75">
      <c r="A688" s="31" t="s">
        <v>133</v>
      </c>
      <c r="B688" s="31">
        <v>115</v>
      </c>
      <c r="C688">
        <v>1997</v>
      </c>
      <c r="D688">
        <v>12</v>
      </c>
      <c r="E688" s="28">
        <v>1.426</v>
      </c>
      <c r="F688" s="28">
        <v>556.5408439999999</v>
      </c>
    </row>
    <row r="689" spans="1:6" ht="12.75">
      <c r="A689" s="31" t="s">
        <v>133</v>
      </c>
      <c r="B689" s="31">
        <v>115</v>
      </c>
      <c r="C689">
        <v>1998</v>
      </c>
      <c r="D689">
        <v>1</v>
      </c>
      <c r="E689" s="28">
        <v>1.344</v>
      </c>
      <c r="F689" s="28">
        <v>330.6785309999999</v>
      </c>
    </row>
    <row r="690" spans="1:6" ht="12.75">
      <c r="A690" s="31" t="s">
        <v>133</v>
      </c>
      <c r="B690" s="31">
        <v>115</v>
      </c>
      <c r="C690">
        <v>1998</v>
      </c>
      <c r="D690">
        <v>2</v>
      </c>
      <c r="E690" s="28">
        <v>1.044</v>
      </c>
      <c r="F690" s="28">
        <v>210.71773580000004</v>
      </c>
    </row>
    <row r="691" spans="1:6" ht="12.75">
      <c r="A691" s="31" t="s">
        <v>133</v>
      </c>
      <c r="B691" s="31">
        <v>115</v>
      </c>
      <c r="C691">
        <v>1998</v>
      </c>
      <c r="D691">
        <v>3</v>
      </c>
      <c r="E691" s="28">
        <v>0.889</v>
      </c>
      <c r="F691" s="28">
        <v>168.35818099999997</v>
      </c>
    </row>
    <row r="692" spans="1:6" ht="12.75">
      <c r="A692" s="31" t="s">
        <v>133</v>
      </c>
      <c r="B692" s="31">
        <v>115</v>
      </c>
      <c r="C692">
        <v>1998</v>
      </c>
      <c r="D692">
        <v>4</v>
      </c>
      <c r="E692" s="28">
        <v>0.902</v>
      </c>
      <c r="F692" s="28">
        <v>393.96201</v>
      </c>
    </row>
    <row r="693" spans="1:6" ht="12.75">
      <c r="A693" s="31" t="s">
        <v>133</v>
      </c>
      <c r="B693" s="31">
        <v>115</v>
      </c>
      <c r="C693">
        <v>1998</v>
      </c>
      <c r="D693">
        <v>5</v>
      </c>
      <c r="E693" s="28">
        <v>1.074</v>
      </c>
      <c r="F693" s="28">
        <v>321.8697798000001</v>
      </c>
    </row>
    <row r="694" spans="1:6" ht="12.75">
      <c r="A694" s="31" t="s">
        <v>133</v>
      </c>
      <c r="B694" s="31">
        <v>115</v>
      </c>
      <c r="C694">
        <v>1998</v>
      </c>
      <c r="D694">
        <v>6</v>
      </c>
      <c r="E694" s="28">
        <v>0.861</v>
      </c>
      <c r="F694" s="28">
        <v>211.6681299</v>
      </c>
    </row>
    <row r="695" spans="1:6" ht="12.75">
      <c r="A695" s="31" t="s">
        <v>133</v>
      </c>
      <c r="B695" s="31">
        <v>115</v>
      </c>
      <c r="C695">
        <v>1998</v>
      </c>
      <c r="D695">
        <v>7</v>
      </c>
      <c r="E695" s="28">
        <v>0.724</v>
      </c>
      <c r="F695" s="28">
        <v>116.47153400000002</v>
      </c>
    </row>
    <row r="696" spans="1:6" ht="12.75">
      <c r="A696" s="31" t="s">
        <v>133</v>
      </c>
      <c r="B696" s="31">
        <v>115</v>
      </c>
      <c r="C696">
        <v>1998</v>
      </c>
      <c r="D696">
        <v>8</v>
      </c>
      <c r="E696" s="28">
        <v>0.61</v>
      </c>
      <c r="F696" s="28">
        <v>86.32828800000001</v>
      </c>
    </row>
    <row r="697" spans="1:6" ht="12.75">
      <c r="A697" s="31" t="s">
        <v>133</v>
      </c>
      <c r="B697" s="31">
        <v>115</v>
      </c>
      <c r="C697">
        <v>1998</v>
      </c>
      <c r="D697">
        <v>9</v>
      </c>
      <c r="E697" s="28">
        <v>0.524</v>
      </c>
      <c r="F697" s="28">
        <v>115.15801299999997</v>
      </c>
    </row>
    <row r="698" spans="1:6" ht="12.75">
      <c r="A698" s="31" t="s">
        <v>133</v>
      </c>
      <c r="B698" s="31">
        <v>115</v>
      </c>
      <c r="C698">
        <v>1998</v>
      </c>
      <c r="D698">
        <v>10</v>
      </c>
      <c r="E698" s="28">
        <v>0.45</v>
      </c>
      <c r="F698" s="28">
        <v>87.18184799999999</v>
      </c>
    </row>
    <row r="699" spans="1:6" ht="12.75">
      <c r="A699" s="31" t="s">
        <v>133</v>
      </c>
      <c r="B699" s="31">
        <v>115</v>
      </c>
      <c r="C699">
        <v>1998</v>
      </c>
      <c r="D699">
        <v>11</v>
      </c>
      <c r="E699" s="28">
        <v>0.389</v>
      </c>
      <c r="F699" s="28">
        <v>67.19550799999999</v>
      </c>
    </row>
    <row r="700" spans="1:6" ht="12.75">
      <c r="A700" s="31" t="s">
        <v>133</v>
      </c>
      <c r="B700" s="31">
        <v>115</v>
      </c>
      <c r="C700">
        <v>1998</v>
      </c>
      <c r="D700">
        <v>12</v>
      </c>
      <c r="E700" s="28">
        <v>0.342</v>
      </c>
      <c r="F700" s="28">
        <v>76.20912050000004</v>
      </c>
    </row>
    <row r="701" spans="1:6" ht="12.75">
      <c r="A701" s="31" t="s">
        <v>133</v>
      </c>
      <c r="B701" s="31">
        <v>115</v>
      </c>
      <c r="C701">
        <v>1999</v>
      </c>
      <c r="D701">
        <v>1</v>
      </c>
      <c r="E701" s="28">
        <v>0.308</v>
      </c>
      <c r="F701" s="28">
        <v>101.50711450000004</v>
      </c>
    </row>
    <row r="702" spans="1:6" ht="12.75">
      <c r="A702" s="31" t="s">
        <v>133</v>
      </c>
      <c r="B702" s="31">
        <v>115</v>
      </c>
      <c r="C702">
        <v>1999</v>
      </c>
      <c r="D702">
        <v>2</v>
      </c>
      <c r="E702" s="28">
        <v>0.28</v>
      </c>
      <c r="F702" s="28">
        <v>86.31579839999998</v>
      </c>
    </row>
    <row r="703" spans="1:6" ht="12.75">
      <c r="A703" s="31" t="s">
        <v>133</v>
      </c>
      <c r="B703" s="31">
        <v>115</v>
      </c>
      <c r="C703">
        <v>1999</v>
      </c>
      <c r="D703">
        <v>3</v>
      </c>
      <c r="E703" s="28">
        <v>0.26</v>
      </c>
      <c r="F703" s="28">
        <v>111.432259</v>
      </c>
    </row>
    <row r="704" spans="1:6" ht="12.75">
      <c r="A704" s="31" t="s">
        <v>133</v>
      </c>
      <c r="B704" s="31">
        <v>115</v>
      </c>
      <c r="C704">
        <v>1999</v>
      </c>
      <c r="D704">
        <v>4</v>
      </c>
      <c r="E704" s="28">
        <v>0.25</v>
      </c>
      <c r="F704" s="28">
        <v>116.12877199999997</v>
      </c>
    </row>
    <row r="705" spans="1:6" ht="12.75">
      <c r="A705" s="31" t="s">
        <v>133</v>
      </c>
      <c r="B705" s="31">
        <v>115</v>
      </c>
      <c r="C705">
        <v>1999</v>
      </c>
      <c r="D705">
        <v>5</v>
      </c>
      <c r="E705" s="28">
        <v>0.246</v>
      </c>
      <c r="F705" s="28">
        <v>128.34152440000003</v>
      </c>
    </row>
    <row r="706" spans="1:6" ht="12.75">
      <c r="A706" s="31" t="s">
        <v>133</v>
      </c>
      <c r="B706" s="31">
        <v>115</v>
      </c>
      <c r="C706">
        <v>1999</v>
      </c>
      <c r="D706">
        <v>6</v>
      </c>
      <c r="E706" s="28">
        <v>0.231</v>
      </c>
      <c r="F706" s="28">
        <v>64.079519</v>
      </c>
    </row>
    <row r="707" spans="1:6" ht="12.75">
      <c r="A707" s="31" t="s">
        <v>133</v>
      </c>
      <c r="B707" s="31">
        <v>115</v>
      </c>
      <c r="C707">
        <v>1999</v>
      </c>
      <c r="D707">
        <v>7</v>
      </c>
      <c r="E707" s="28">
        <v>0.213</v>
      </c>
      <c r="F707" s="28">
        <v>57.91841599999998</v>
      </c>
    </row>
    <row r="708" spans="1:6" ht="12.75">
      <c r="A708" s="31" t="s">
        <v>133</v>
      </c>
      <c r="B708" s="31">
        <v>115</v>
      </c>
      <c r="C708">
        <v>1999</v>
      </c>
      <c r="D708">
        <v>8</v>
      </c>
      <c r="E708" s="28">
        <v>0.196</v>
      </c>
      <c r="F708" s="28">
        <v>44.680506000000015</v>
      </c>
    </row>
    <row r="709" spans="1:6" ht="12.75">
      <c r="A709" s="31" t="s">
        <v>133</v>
      </c>
      <c r="B709" s="31">
        <v>115</v>
      </c>
      <c r="C709">
        <v>1999</v>
      </c>
      <c r="D709">
        <v>9</v>
      </c>
      <c r="E709" s="28">
        <v>0.192</v>
      </c>
      <c r="F709" s="28">
        <v>89.92333900000001</v>
      </c>
    </row>
    <row r="710" spans="1:6" ht="12.75">
      <c r="A710" s="31" t="s">
        <v>133</v>
      </c>
      <c r="B710" s="31">
        <v>115</v>
      </c>
      <c r="C710">
        <v>1999</v>
      </c>
      <c r="D710">
        <v>10</v>
      </c>
      <c r="E710" s="28">
        <v>0.27</v>
      </c>
      <c r="F710" s="28">
        <v>254.2007684999999</v>
      </c>
    </row>
    <row r="711" spans="1:6" ht="12.75">
      <c r="A711" s="31" t="s">
        <v>133</v>
      </c>
      <c r="B711" s="31">
        <v>115</v>
      </c>
      <c r="C711">
        <v>1999</v>
      </c>
      <c r="D711">
        <v>11</v>
      </c>
      <c r="E711" s="28">
        <v>0.268</v>
      </c>
      <c r="F711" s="28">
        <v>152.661359</v>
      </c>
    </row>
    <row r="712" spans="1:6" ht="12.75">
      <c r="A712" s="31" t="s">
        <v>133</v>
      </c>
      <c r="B712" s="31">
        <v>115</v>
      </c>
      <c r="C712">
        <v>1999</v>
      </c>
      <c r="D712">
        <v>12</v>
      </c>
      <c r="E712" s="28">
        <v>0.249</v>
      </c>
      <c r="F712" s="28">
        <v>202.98772999999994</v>
      </c>
    </row>
    <row r="713" spans="1:6" ht="12.75">
      <c r="A713" s="31" t="s">
        <v>133</v>
      </c>
      <c r="B713" s="31">
        <v>115</v>
      </c>
      <c r="C713">
        <v>2000</v>
      </c>
      <c r="D713">
        <v>1</v>
      </c>
      <c r="E713" s="28">
        <v>0.23</v>
      </c>
      <c r="F713" s="28">
        <v>93.845776</v>
      </c>
    </row>
    <row r="714" spans="1:6" ht="12.75">
      <c r="A714" s="31" t="s">
        <v>133</v>
      </c>
      <c r="B714" s="31">
        <v>115</v>
      </c>
      <c r="C714">
        <v>2000</v>
      </c>
      <c r="D714">
        <v>2</v>
      </c>
      <c r="E714" s="28">
        <v>0.209</v>
      </c>
      <c r="F714" s="28">
        <v>98.3129926</v>
      </c>
    </row>
    <row r="715" spans="1:6" ht="12.75">
      <c r="A715" s="31" t="s">
        <v>133</v>
      </c>
      <c r="B715" s="31">
        <v>115</v>
      </c>
      <c r="C715">
        <v>2000</v>
      </c>
      <c r="D715">
        <v>3</v>
      </c>
      <c r="E715" s="28">
        <v>0.195</v>
      </c>
      <c r="F715" s="28">
        <v>87.08248210000002</v>
      </c>
    </row>
    <row r="716" spans="1:6" ht="12.75">
      <c r="A716" s="31" t="s">
        <v>133</v>
      </c>
      <c r="B716" s="31">
        <v>115</v>
      </c>
      <c r="C716">
        <v>2000</v>
      </c>
      <c r="D716">
        <v>4</v>
      </c>
      <c r="E716" s="28">
        <v>0.54</v>
      </c>
      <c r="F716" s="28">
        <v>510.86646830000024</v>
      </c>
    </row>
    <row r="717" spans="1:6" ht="12.75">
      <c r="A717" s="31" t="s">
        <v>133</v>
      </c>
      <c r="B717" s="31">
        <v>115</v>
      </c>
      <c r="C717">
        <v>2000</v>
      </c>
      <c r="D717">
        <v>5</v>
      </c>
      <c r="E717" s="28">
        <v>0.424</v>
      </c>
      <c r="F717" s="28">
        <v>237.61616899999999</v>
      </c>
    </row>
    <row r="718" spans="1:6" ht="12.75">
      <c r="A718" s="31" t="s">
        <v>133</v>
      </c>
      <c r="B718" s="31">
        <v>115</v>
      </c>
      <c r="C718">
        <v>2000</v>
      </c>
      <c r="D718">
        <v>6</v>
      </c>
      <c r="E718" s="28">
        <v>0.394</v>
      </c>
      <c r="F718" s="28">
        <v>107.14277800000002</v>
      </c>
    </row>
    <row r="719" spans="1:6" ht="12.75">
      <c r="A719" s="31" t="s">
        <v>133</v>
      </c>
      <c r="B719" s="31">
        <v>115</v>
      </c>
      <c r="C719">
        <v>2000</v>
      </c>
      <c r="D719">
        <v>7</v>
      </c>
      <c r="E719" s="28">
        <v>0.332</v>
      </c>
      <c r="F719" s="28">
        <v>73.56761799999998</v>
      </c>
    </row>
    <row r="720" spans="1:6" ht="12.75">
      <c r="A720" s="31" t="s">
        <v>133</v>
      </c>
      <c r="B720" s="31">
        <v>115</v>
      </c>
      <c r="C720">
        <v>2000</v>
      </c>
      <c r="D720">
        <v>8</v>
      </c>
      <c r="E720" s="28">
        <v>0.285</v>
      </c>
      <c r="F720" s="28">
        <v>59.655794099999994</v>
      </c>
    </row>
    <row r="721" spans="1:6" ht="12.75">
      <c r="A721" s="31" t="s">
        <v>133</v>
      </c>
      <c r="B721" s="31">
        <v>115</v>
      </c>
      <c r="C721">
        <v>2000</v>
      </c>
      <c r="D721">
        <v>9</v>
      </c>
      <c r="E721" s="28">
        <v>0.249</v>
      </c>
      <c r="F721" s="28">
        <v>49.09166830000001</v>
      </c>
    </row>
    <row r="722" spans="1:6" ht="12.75">
      <c r="A722" s="31" t="s">
        <v>133</v>
      </c>
      <c r="B722" s="31">
        <v>115</v>
      </c>
      <c r="C722">
        <v>2000</v>
      </c>
      <c r="D722">
        <v>10</v>
      </c>
      <c r="E722" s="28">
        <v>0.225</v>
      </c>
      <c r="F722" s="28">
        <v>70.96457100000003</v>
      </c>
    </row>
    <row r="723" spans="1:6" ht="12.75">
      <c r="A723" s="31" t="s">
        <v>133</v>
      </c>
      <c r="B723" s="31">
        <v>115</v>
      </c>
      <c r="C723">
        <v>2000</v>
      </c>
      <c r="D723">
        <v>11</v>
      </c>
      <c r="E723" s="28">
        <v>0.424</v>
      </c>
      <c r="F723" s="28">
        <v>359.274615</v>
      </c>
    </row>
    <row r="724" spans="1:6" ht="12.75">
      <c r="A724" s="31" t="s">
        <v>133</v>
      </c>
      <c r="B724" s="31">
        <v>115</v>
      </c>
      <c r="C724">
        <v>2000</v>
      </c>
      <c r="D724">
        <v>12</v>
      </c>
      <c r="E724" s="28">
        <v>0.738</v>
      </c>
      <c r="F724" s="28">
        <v>736.3069999999998</v>
      </c>
    </row>
    <row r="725" spans="1:6" ht="12.75">
      <c r="A725" s="31" t="s">
        <v>133</v>
      </c>
      <c r="B725" s="31">
        <v>115</v>
      </c>
      <c r="C725">
        <v>2001</v>
      </c>
      <c r="D725">
        <v>1</v>
      </c>
      <c r="E725" s="28">
        <v>2.417</v>
      </c>
      <c r="F725" s="28">
        <v>1234.407619</v>
      </c>
    </row>
    <row r="726" spans="1:6" ht="12.75">
      <c r="A726" s="31" t="s">
        <v>133</v>
      </c>
      <c r="B726" s="31">
        <v>115</v>
      </c>
      <c r="C726">
        <v>2001</v>
      </c>
      <c r="D726">
        <v>2</v>
      </c>
      <c r="E726" s="28">
        <v>1.675</v>
      </c>
      <c r="F726" s="28">
        <v>567.4213920999997</v>
      </c>
    </row>
    <row r="727" spans="1:6" ht="12.75">
      <c r="A727" s="31" t="s">
        <v>133</v>
      </c>
      <c r="B727" s="31">
        <v>115</v>
      </c>
      <c r="C727">
        <v>2001</v>
      </c>
      <c r="D727">
        <v>3</v>
      </c>
      <c r="E727" s="28">
        <v>2.941</v>
      </c>
      <c r="F727" s="28">
        <v>1209.9335549999996</v>
      </c>
    </row>
    <row r="728" spans="1:6" ht="12.75">
      <c r="A728" s="31" t="s">
        <v>133</v>
      </c>
      <c r="B728" s="31">
        <v>115</v>
      </c>
      <c r="C728">
        <v>2001</v>
      </c>
      <c r="D728">
        <v>4</v>
      </c>
      <c r="E728" s="28">
        <v>1.999</v>
      </c>
      <c r="F728" s="28">
        <v>355.72947039999974</v>
      </c>
    </row>
    <row r="729" spans="1:6" ht="12.75">
      <c r="A729" s="31" t="s">
        <v>133</v>
      </c>
      <c r="B729" s="31">
        <v>115</v>
      </c>
      <c r="C729">
        <v>2001</v>
      </c>
      <c r="D729">
        <v>5</v>
      </c>
      <c r="E729" s="28">
        <v>1.62</v>
      </c>
      <c r="F729" s="28">
        <v>264.08579800000007</v>
      </c>
    </row>
    <row r="730" spans="1:6" ht="12.75">
      <c r="A730" s="31" t="s">
        <v>133</v>
      </c>
      <c r="B730" s="31">
        <v>115</v>
      </c>
      <c r="C730">
        <v>2001</v>
      </c>
      <c r="D730">
        <v>6</v>
      </c>
      <c r="E730" s="28">
        <v>1.331</v>
      </c>
      <c r="F730" s="28">
        <v>169.8317499000001</v>
      </c>
    </row>
    <row r="731" spans="1:6" ht="12.75">
      <c r="A731" s="31" t="s">
        <v>133</v>
      </c>
      <c r="B731" s="31">
        <v>115</v>
      </c>
      <c r="C731">
        <v>2001</v>
      </c>
      <c r="D731">
        <v>7</v>
      </c>
      <c r="E731" s="28">
        <v>1.099</v>
      </c>
      <c r="F731" s="28">
        <v>126.17378100000003</v>
      </c>
    </row>
    <row r="732" spans="1:6" ht="12.75">
      <c r="A732" s="31" t="s">
        <v>133</v>
      </c>
      <c r="B732" s="31">
        <v>115</v>
      </c>
      <c r="C732">
        <v>2001</v>
      </c>
      <c r="D732">
        <v>8</v>
      </c>
      <c r="E732" s="28">
        <v>0.925</v>
      </c>
      <c r="F732" s="28">
        <v>101.27156970000004</v>
      </c>
    </row>
    <row r="733" spans="1:6" ht="12.75">
      <c r="A733" s="31" t="s">
        <v>133</v>
      </c>
      <c r="B733" s="31">
        <v>115</v>
      </c>
      <c r="C733">
        <v>2001</v>
      </c>
      <c r="D733">
        <v>9</v>
      </c>
      <c r="E733" s="28">
        <v>0.781</v>
      </c>
      <c r="F733" s="28">
        <v>89.892981</v>
      </c>
    </row>
    <row r="734" spans="1:6" ht="12.75">
      <c r="A734" s="31" t="s">
        <v>133</v>
      </c>
      <c r="B734" s="31">
        <v>115</v>
      </c>
      <c r="C734">
        <v>2001</v>
      </c>
      <c r="D734">
        <v>10</v>
      </c>
      <c r="E734" s="28">
        <v>0.662</v>
      </c>
      <c r="F734" s="28">
        <v>109.49449199999998</v>
      </c>
    </row>
    <row r="735" spans="1:6" ht="12.75">
      <c r="A735" s="31" t="s">
        <v>133</v>
      </c>
      <c r="B735" s="31">
        <v>115</v>
      </c>
      <c r="C735">
        <v>2001</v>
      </c>
      <c r="D735">
        <v>11</v>
      </c>
      <c r="E735" s="28">
        <v>0.576</v>
      </c>
      <c r="F735" s="28">
        <v>99.74549089999995</v>
      </c>
    </row>
    <row r="736" spans="1:6" ht="12.75">
      <c r="A736" s="31" t="s">
        <v>133</v>
      </c>
      <c r="B736" s="31">
        <v>115</v>
      </c>
      <c r="C736">
        <v>2001</v>
      </c>
      <c r="D736">
        <v>12</v>
      </c>
      <c r="E736" s="28">
        <v>0.497</v>
      </c>
      <c r="F736" s="28">
        <v>71.3479483</v>
      </c>
    </row>
    <row r="737" spans="1:6" ht="12.75">
      <c r="A737" s="31" t="s">
        <v>133</v>
      </c>
      <c r="B737" s="31">
        <v>115</v>
      </c>
      <c r="C737">
        <v>2002</v>
      </c>
      <c r="D737">
        <v>1</v>
      </c>
      <c r="E737" s="28">
        <v>0.439</v>
      </c>
      <c r="F737" s="28">
        <v>114.23331590000005</v>
      </c>
    </row>
    <row r="738" spans="1:6" ht="12.75">
      <c r="A738" s="31" t="s">
        <v>133</v>
      </c>
      <c r="B738" s="31">
        <v>115</v>
      </c>
      <c r="C738">
        <v>2002</v>
      </c>
      <c r="D738">
        <v>2</v>
      </c>
      <c r="E738" s="28">
        <v>0.393</v>
      </c>
      <c r="F738" s="28">
        <v>96.49529499999998</v>
      </c>
    </row>
    <row r="739" spans="1:6" ht="12.75">
      <c r="A739" s="31" t="s">
        <v>133</v>
      </c>
      <c r="B739" s="31">
        <v>115</v>
      </c>
      <c r="C739">
        <v>2002</v>
      </c>
      <c r="D739">
        <v>3</v>
      </c>
      <c r="E739" s="28">
        <v>0.365</v>
      </c>
      <c r="F739" s="28">
        <v>160.26899999999992</v>
      </c>
    </row>
    <row r="740" spans="1:6" ht="12.75">
      <c r="A740" s="31" t="s">
        <v>133</v>
      </c>
      <c r="B740" s="31">
        <v>115</v>
      </c>
      <c r="C740">
        <v>2002</v>
      </c>
      <c r="D740">
        <v>4</v>
      </c>
      <c r="E740" s="28">
        <v>0.341</v>
      </c>
      <c r="F740" s="28">
        <v>109.02436699999998</v>
      </c>
    </row>
    <row r="741" spans="1:6" ht="12.75">
      <c r="A741" s="31" t="s">
        <v>133</v>
      </c>
      <c r="B741" s="31">
        <v>115</v>
      </c>
      <c r="C741">
        <v>2002</v>
      </c>
      <c r="D741">
        <v>5</v>
      </c>
      <c r="E741" s="28">
        <v>0.31</v>
      </c>
      <c r="F741" s="28">
        <v>106.57287540000002</v>
      </c>
    </row>
    <row r="742" spans="1:6" ht="12.75">
      <c r="A742" s="31" t="s">
        <v>133</v>
      </c>
      <c r="B742" s="31">
        <v>115</v>
      </c>
      <c r="C742">
        <v>2002</v>
      </c>
      <c r="D742">
        <v>6</v>
      </c>
      <c r="E742" s="28">
        <v>0.284</v>
      </c>
      <c r="F742" s="28">
        <v>75.16584999999996</v>
      </c>
    </row>
    <row r="743" spans="1:6" ht="12.75">
      <c r="A743" s="31" t="s">
        <v>133</v>
      </c>
      <c r="B743" s="31">
        <v>115</v>
      </c>
      <c r="C743">
        <v>2002</v>
      </c>
      <c r="D743">
        <v>7</v>
      </c>
      <c r="E743" s="28">
        <v>0.261</v>
      </c>
      <c r="F743" s="28">
        <v>53.34794299999999</v>
      </c>
    </row>
    <row r="744" spans="1:6" ht="12.75">
      <c r="A744" s="31" t="s">
        <v>133</v>
      </c>
      <c r="B744" s="31">
        <v>115</v>
      </c>
      <c r="C744">
        <v>2002</v>
      </c>
      <c r="D744">
        <v>8</v>
      </c>
      <c r="E744" s="28">
        <v>0.242</v>
      </c>
      <c r="F744" s="28">
        <v>58.35713570000001</v>
      </c>
    </row>
    <row r="745" spans="1:6" ht="12.75">
      <c r="A745" s="31" t="s">
        <v>133</v>
      </c>
      <c r="B745" s="31">
        <v>115</v>
      </c>
      <c r="C745">
        <v>2002</v>
      </c>
      <c r="D745">
        <v>9</v>
      </c>
      <c r="E745" s="28">
        <v>0.23</v>
      </c>
      <c r="F745" s="28">
        <v>38.26056000000002</v>
      </c>
    </row>
    <row r="746" spans="1:6" ht="12.75">
      <c r="A746" s="31" t="s">
        <v>133</v>
      </c>
      <c r="B746" s="31">
        <v>115</v>
      </c>
      <c r="C746">
        <v>2002</v>
      </c>
      <c r="D746">
        <v>10</v>
      </c>
      <c r="E746" s="28">
        <v>0.24</v>
      </c>
      <c r="F746" s="28">
        <v>137.1317611</v>
      </c>
    </row>
    <row r="747" spans="1:6" ht="12.75">
      <c r="A747" s="31" t="s">
        <v>133</v>
      </c>
      <c r="B747" s="31">
        <v>115</v>
      </c>
      <c r="C747">
        <v>2002</v>
      </c>
      <c r="D747">
        <v>11</v>
      </c>
      <c r="E747" s="28">
        <v>0.287</v>
      </c>
      <c r="F747" s="28">
        <v>206.60774039999995</v>
      </c>
    </row>
    <row r="748" spans="1:6" ht="12.75">
      <c r="A748" s="31" t="s">
        <v>133</v>
      </c>
      <c r="B748" s="31">
        <v>115</v>
      </c>
      <c r="C748">
        <v>2002</v>
      </c>
      <c r="D748">
        <v>12</v>
      </c>
      <c r="E748" s="28">
        <v>0.626</v>
      </c>
      <c r="F748" s="28">
        <v>568.1212960000001</v>
      </c>
    </row>
    <row r="749" spans="1:6" ht="12.75">
      <c r="A749" s="31" t="s">
        <v>133</v>
      </c>
      <c r="B749" s="31">
        <v>115</v>
      </c>
      <c r="C749">
        <v>2003</v>
      </c>
      <c r="D749">
        <v>1</v>
      </c>
      <c r="E749" s="28">
        <v>1.446</v>
      </c>
      <c r="F749" s="28">
        <v>700.1338687000001</v>
      </c>
    </row>
    <row r="750" spans="1:6" ht="12.75">
      <c r="A750" s="31" t="s">
        <v>133</v>
      </c>
      <c r="B750" s="31">
        <v>115</v>
      </c>
      <c r="C750">
        <v>2003</v>
      </c>
      <c r="D750">
        <v>2</v>
      </c>
      <c r="E750" s="28">
        <v>1.779</v>
      </c>
      <c r="F750" s="28">
        <v>570.3800279999999</v>
      </c>
    </row>
    <row r="751" spans="1:6" ht="12.75">
      <c r="A751" s="31" t="s">
        <v>133</v>
      </c>
      <c r="B751" s="31">
        <v>115</v>
      </c>
      <c r="C751">
        <v>2003</v>
      </c>
      <c r="D751">
        <v>3</v>
      </c>
      <c r="E751" s="28">
        <v>1.37</v>
      </c>
      <c r="F751" s="28">
        <v>386.84217400000006</v>
      </c>
    </row>
    <row r="752" spans="1:6" ht="12.75">
      <c r="A752" s="31" t="s">
        <v>133</v>
      </c>
      <c r="B752" s="31">
        <v>115</v>
      </c>
      <c r="C752">
        <v>2003</v>
      </c>
      <c r="D752">
        <v>4</v>
      </c>
      <c r="E752" s="28">
        <v>1.312</v>
      </c>
      <c r="F752" s="28">
        <v>408.5453709999999</v>
      </c>
    </row>
    <row r="753" spans="1:6" ht="12.75">
      <c r="A753" s="31" t="s">
        <v>133</v>
      </c>
      <c r="B753" s="31">
        <v>115</v>
      </c>
      <c r="C753">
        <v>2003</v>
      </c>
      <c r="D753">
        <v>5</v>
      </c>
      <c r="E753" s="28">
        <v>1.195</v>
      </c>
      <c r="F753" s="28">
        <v>263.32094319999993</v>
      </c>
    </row>
    <row r="754" spans="1:6" ht="12.75">
      <c r="A754" s="31" t="s">
        <v>133</v>
      </c>
      <c r="B754" s="31">
        <v>115</v>
      </c>
      <c r="C754">
        <v>2003</v>
      </c>
      <c r="D754">
        <v>6</v>
      </c>
      <c r="E754" s="28">
        <v>0.991</v>
      </c>
      <c r="F754" s="28">
        <v>141.04873199999997</v>
      </c>
    </row>
    <row r="755" spans="1:6" ht="12.75">
      <c r="A755" s="31" t="s">
        <v>133</v>
      </c>
      <c r="B755" s="31">
        <v>115</v>
      </c>
      <c r="C755">
        <v>2003</v>
      </c>
      <c r="D755">
        <v>7</v>
      </c>
      <c r="E755" s="28">
        <v>0.832</v>
      </c>
      <c r="F755" s="28">
        <v>100.58593800000001</v>
      </c>
    </row>
    <row r="756" spans="1:6" ht="12.75">
      <c r="A756" s="31" t="s">
        <v>133</v>
      </c>
      <c r="B756" s="31">
        <v>115</v>
      </c>
      <c r="C756">
        <v>2003</v>
      </c>
      <c r="D756">
        <v>8</v>
      </c>
      <c r="E756" s="28">
        <v>0.706</v>
      </c>
      <c r="F756" s="28">
        <v>85.28690560000001</v>
      </c>
    </row>
    <row r="757" spans="1:6" ht="12.75">
      <c r="A757" s="31" t="s">
        <v>133</v>
      </c>
      <c r="B757" s="31">
        <v>115</v>
      </c>
      <c r="C757">
        <v>2003</v>
      </c>
      <c r="D757">
        <v>9</v>
      </c>
      <c r="E757" s="28">
        <v>0.602</v>
      </c>
      <c r="F757" s="28">
        <v>75.9198169</v>
      </c>
    </row>
    <row r="758" spans="1:6" ht="12.75">
      <c r="A758" s="31" t="s">
        <v>133</v>
      </c>
      <c r="B758" s="31">
        <v>115</v>
      </c>
      <c r="C758">
        <v>2003</v>
      </c>
      <c r="D758">
        <v>10</v>
      </c>
      <c r="E758" s="28">
        <v>0.725</v>
      </c>
      <c r="F758" s="28">
        <v>256.65399999999994</v>
      </c>
    </row>
    <row r="759" spans="1:6" ht="12.75">
      <c r="A759" s="31" t="s">
        <v>133</v>
      </c>
      <c r="B759" s="31">
        <v>115</v>
      </c>
      <c r="C759">
        <v>2003</v>
      </c>
      <c r="D759">
        <v>11</v>
      </c>
      <c r="E759" s="28">
        <v>0.722</v>
      </c>
      <c r="F759" s="28">
        <v>270.51889099999994</v>
      </c>
    </row>
    <row r="760" spans="1:6" ht="12.75">
      <c r="A760" s="31" t="s">
        <v>133</v>
      </c>
      <c r="B760" s="31">
        <v>115</v>
      </c>
      <c r="C760">
        <v>2003</v>
      </c>
      <c r="D760">
        <v>12</v>
      </c>
      <c r="E760" s="28">
        <v>0.678</v>
      </c>
      <c r="F760" s="28">
        <v>211.93889800000008</v>
      </c>
    </row>
    <row r="761" spans="1:6" ht="12.75">
      <c r="A761" s="31" t="s">
        <v>133</v>
      </c>
      <c r="B761" s="31">
        <v>115</v>
      </c>
      <c r="C761">
        <v>2004</v>
      </c>
      <c r="D761">
        <v>1</v>
      </c>
      <c r="E761" s="28">
        <v>0.624</v>
      </c>
      <c r="F761" s="28">
        <v>254.41716999999994</v>
      </c>
    </row>
    <row r="762" spans="1:6" ht="12.75">
      <c r="A762" s="31" t="s">
        <v>133</v>
      </c>
      <c r="B762" s="31">
        <v>115</v>
      </c>
      <c r="C762">
        <v>2004</v>
      </c>
      <c r="D762">
        <v>2</v>
      </c>
      <c r="E762" s="28">
        <v>0.582</v>
      </c>
      <c r="F762" s="28">
        <v>181.71902899999995</v>
      </c>
    </row>
    <row r="763" spans="1:6" ht="12.75">
      <c r="A763" s="31" t="s">
        <v>133</v>
      </c>
      <c r="B763" s="31">
        <v>115</v>
      </c>
      <c r="C763">
        <v>2004</v>
      </c>
      <c r="D763">
        <v>3</v>
      </c>
      <c r="E763" s="28">
        <v>0.6</v>
      </c>
      <c r="F763" s="28">
        <v>278.71847300000013</v>
      </c>
    </row>
    <row r="764" spans="1:6" ht="12.75">
      <c r="A764" s="31" t="s">
        <v>133</v>
      </c>
      <c r="B764" s="31">
        <v>115</v>
      </c>
      <c r="C764">
        <v>2004</v>
      </c>
      <c r="D764">
        <v>4</v>
      </c>
      <c r="E764" s="28">
        <v>0.589</v>
      </c>
      <c r="F764" s="28">
        <v>231.68858400000005</v>
      </c>
    </row>
    <row r="765" spans="1:6" ht="12.75">
      <c r="A765" s="31" t="s">
        <v>133</v>
      </c>
      <c r="B765" s="31">
        <v>115</v>
      </c>
      <c r="C765">
        <v>2004</v>
      </c>
      <c r="D765">
        <v>5</v>
      </c>
      <c r="E765" s="28">
        <v>0.522</v>
      </c>
      <c r="F765" s="28">
        <v>172.3248</v>
      </c>
    </row>
    <row r="766" spans="1:6" ht="12.75">
      <c r="A766" s="31" t="s">
        <v>133</v>
      </c>
      <c r="B766" s="31">
        <v>115</v>
      </c>
      <c r="C766">
        <v>2004</v>
      </c>
      <c r="D766">
        <v>6</v>
      </c>
      <c r="E766" s="28">
        <v>0.453</v>
      </c>
      <c r="F766" s="28">
        <v>106.87195190000007</v>
      </c>
    </row>
    <row r="767" spans="1:6" ht="12.75">
      <c r="A767" s="31" t="s">
        <v>133</v>
      </c>
      <c r="B767" s="31">
        <v>115</v>
      </c>
      <c r="C767">
        <v>2004</v>
      </c>
      <c r="D767">
        <v>7</v>
      </c>
      <c r="E767" s="28">
        <v>0.389</v>
      </c>
      <c r="F767" s="28">
        <v>74.45184199999998</v>
      </c>
    </row>
    <row r="768" spans="1:6" ht="12.75">
      <c r="A768" s="31" t="s">
        <v>133</v>
      </c>
      <c r="B768" s="31">
        <v>115</v>
      </c>
      <c r="C768">
        <v>2004</v>
      </c>
      <c r="D768">
        <v>8</v>
      </c>
      <c r="E768" s="28">
        <v>0.343</v>
      </c>
      <c r="F768" s="28">
        <v>73.52815129999995</v>
      </c>
    </row>
    <row r="769" spans="1:6" ht="12.75">
      <c r="A769" s="31" t="s">
        <v>133</v>
      </c>
      <c r="B769" s="31">
        <v>115</v>
      </c>
      <c r="C769">
        <v>2004</v>
      </c>
      <c r="D769">
        <v>9</v>
      </c>
      <c r="E769" s="28">
        <v>0.301</v>
      </c>
      <c r="F769" s="28">
        <v>54.827</v>
      </c>
    </row>
    <row r="770" spans="1:6" ht="12.75">
      <c r="A770" s="31" t="s">
        <v>133</v>
      </c>
      <c r="B770" s="31">
        <v>115</v>
      </c>
      <c r="C770">
        <v>2004</v>
      </c>
      <c r="D770">
        <v>10</v>
      </c>
      <c r="E770" s="28">
        <v>0.278</v>
      </c>
      <c r="F770" s="28">
        <v>124.97147160000002</v>
      </c>
    </row>
    <row r="771" spans="1:6" ht="12.75">
      <c r="A771" s="31" t="s">
        <v>133</v>
      </c>
      <c r="B771" s="31">
        <v>115</v>
      </c>
      <c r="C771">
        <v>2004</v>
      </c>
      <c r="D771">
        <v>11</v>
      </c>
      <c r="E771" s="28">
        <v>0.26</v>
      </c>
      <c r="F771" s="28">
        <v>113.44647099999997</v>
      </c>
    </row>
    <row r="772" spans="1:6" ht="12.75">
      <c r="A772" s="31" t="s">
        <v>133</v>
      </c>
      <c r="B772" s="31">
        <v>115</v>
      </c>
      <c r="C772">
        <v>2004</v>
      </c>
      <c r="D772">
        <v>12</v>
      </c>
      <c r="E772" s="28">
        <v>0.245</v>
      </c>
      <c r="F772" s="28">
        <v>120.6772963</v>
      </c>
    </row>
    <row r="773" spans="1:6" ht="12.75">
      <c r="A773" s="31" t="s">
        <v>133</v>
      </c>
      <c r="B773" s="31">
        <v>115</v>
      </c>
      <c r="C773">
        <v>2005</v>
      </c>
      <c r="D773">
        <v>1</v>
      </c>
      <c r="E773" s="28">
        <v>0.23</v>
      </c>
      <c r="F773" s="28">
        <v>99.28586109999993</v>
      </c>
    </row>
    <row r="774" spans="1:6" ht="12.75">
      <c r="A774" s="31" t="s">
        <v>133</v>
      </c>
      <c r="B774" s="31">
        <v>115</v>
      </c>
      <c r="C774">
        <v>2005</v>
      </c>
      <c r="D774">
        <v>2</v>
      </c>
      <c r="E774" s="28">
        <v>0.21</v>
      </c>
      <c r="F774" s="28">
        <v>62.4317249</v>
      </c>
    </row>
    <row r="775" spans="1:6" ht="12.75">
      <c r="A775" s="31" t="s">
        <v>133</v>
      </c>
      <c r="B775" s="31">
        <v>115</v>
      </c>
      <c r="C775">
        <v>2005</v>
      </c>
      <c r="D775">
        <v>3</v>
      </c>
      <c r="E775" s="28">
        <v>0.202</v>
      </c>
      <c r="F775" s="28">
        <v>182.89299999999992</v>
      </c>
    </row>
    <row r="776" spans="1:6" ht="12.75">
      <c r="A776" s="31" t="s">
        <v>133</v>
      </c>
      <c r="B776" s="31">
        <v>115</v>
      </c>
      <c r="C776">
        <v>2005</v>
      </c>
      <c r="D776">
        <v>4</v>
      </c>
      <c r="E776" s="28">
        <v>0.209</v>
      </c>
      <c r="F776" s="28">
        <v>168.35942610000004</v>
      </c>
    </row>
    <row r="777" spans="1:6" ht="12.75">
      <c r="A777" s="31" t="s">
        <v>133</v>
      </c>
      <c r="B777" s="31">
        <v>115</v>
      </c>
      <c r="C777">
        <v>2005</v>
      </c>
      <c r="D777">
        <v>5</v>
      </c>
      <c r="E777" s="28">
        <v>0.206</v>
      </c>
      <c r="F777" s="28">
        <v>102.79528760000001</v>
      </c>
    </row>
    <row r="778" spans="1:6" ht="12.75">
      <c r="A778" s="31" t="s">
        <v>133</v>
      </c>
      <c r="B778" s="31">
        <v>115</v>
      </c>
      <c r="C778">
        <v>2005</v>
      </c>
      <c r="D778">
        <v>6</v>
      </c>
      <c r="E778" s="28">
        <v>0.191</v>
      </c>
      <c r="F778" s="28">
        <v>58.3768667</v>
      </c>
    </row>
    <row r="779" spans="1:6" ht="12.75">
      <c r="A779" s="31" t="s">
        <v>133</v>
      </c>
      <c r="B779" s="31">
        <v>115</v>
      </c>
      <c r="C779">
        <v>2005</v>
      </c>
      <c r="D779">
        <v>7</v>
      </c>
      <c r="E779" s="28">
        <v>0.18</v>
      </c>
      <c r="F779" s="28">
        <v>45.36107189999999</v>
      </c>
    </row>
    <row r="780" spans="1:6" ht="12.75">
      <c r="A780" s="31" t="s">
        <v>133</v>
      </c>
      <c r="B780" s="31">
        <v>115</v>
      </c>
      <c r="C780">
        <v>2005</v>
      </c>
      <c r="D780">
        <v>8</v>
      </c>
      <c r="E780" s="28">
        <v>0.167</v>
      </c>
      <c r="F780" s="28">
        <v>42.9048651</v>
      </c>
    </row>
    <row r="781" spans="1:6" ht="12.75">
      <c r="A781" s="31" t="s">
        <v>133</v>
      </c>
      <c r="B781" s="31">
        <v>115</v>
      </c>
      <c r="C781">
        <v>2005</v>
      </c>
      <c r="D781">
        <v>9</v>
      </c>
      <c r="E781" s="28">
        <v>0.152</v>
      </c>
      <c r="F781" s="28">
        <v>30.643794999999987</v>
      </c>
    </row>
    <row r="782" spans="1:6" ht="12.75">
      <c r="A782" s="31" t="s">
        <v>133</v>
      </c>
      <c r="B782" s="31">
        <v>115</v>
      </c>
      <c r="C782">
        <v>2005</v>
      </c>
      <c r="D782">
        <v>10</v>
      </c>
      <c r="E782" s="28">
        <v>0.311</v>
      </c>
      <c r="F782" s="28">
        <v>166.32400000000007</v>
      </c>
    </row>
    <row r="783" spans="1:6" ht="12.75">
      <c r="A783" s="31" t="s">
        <v>133</v>
      </c>
      <c r="B783" s="31">
        <v>115</v>
      </c>
      <c r="C783">
        <v>2005</v>
      </c>
      <c r="D783">
        <v>11</v>
      </c>
      <c r="E783" s="28">
        <v>0.331</v>
      </c>
      <c r="F783" s="28">
        <v>164.02505099999996</v>
      </c>
    </row>
    <row r="784" spans="1:6" ht="12.75">
      <c r="A784" s="31" t="s">
        <v>133</v>
      </c>
      <c r="B784" s="31">
        <v>115</v>
      </c>
      <c r="C784">
        <v>2005</v>
      </c>
      <c r="D784">
        <v>12</v>
      </c>
      <c r="E784" s="28">
        <v>0.301</v>
      </c>
      <c r="F784" s="28">
        <v>149.99320760000006</v>
      </c>
    </row>
    <row r="785" spans="1:6" ht="12.75">
      <c r="A785" s="31" t="s">
        <v>133</v>
      </c>
      <c r="B785" s="31">
        <v>115</v>
      </c>
      <c r="C785">
        <v>2006</v>
      </c>
      <c r="D785">
        <v>1</v>
      </c>
      <c r="E785" s="28">
        <v>0.28</v>
      </c>
      <c r="F785" s="28">
        <v>93.02653600000005</v>
      </c>
    </row>
    <row r="786" spans="1:6" ht="12.75">
      <c r="A786" s="31" t="s">
        <v>133</v>
      </c>
      <c r="B786" s="31">
        <v>115</v>
      </c>
      <c r="C786">
        <v>2006</v>
      </c>
      <c r="D786">
        <v>2</v>
      </c>
      <c r="E786" s="28">
        <v>0.312</v>
      </c>
      <c r="F786" s="28">
        <v>133.18406649999994</v>
      </c>
    </row>
    <row r="787" spans="1:6" ht="12.75">
      <c r="A787" s="31" t="s">
        <v>133</v>
      </c>
      <c r="B787" s="31">
        <v>115</v>
      </c>
      <c r="C787">
        <v>2006</v>
      </c>
      <c r="D787">
        <v>3</v>
      </c>
      <c r="E787" s="28">
        <v>0.395</v>
      </c>
      <c r="F787" s="28">
        <v>356.9065474000001</v>
      </c>
    </row>
    <row r="788" spans="1:6" ht="12.75">
      <c r="A788" s="31" t="s">
        <v>133</v>
      </c>
      <c r="B788" s="31">
        <v>115</v>
      </c>
      <c r="C788">
        <v>2006</v>
      </c>
      <c r="D788">
        <v>4</v>
      </c>
      <c r="E788" s="28">
        <v>0.434</v>
      </c>
      <c r="F788" s="28">
        <v>222.36404000000005</v>
      </c>
    </row>
    <row r="789" spans="1:6" ht="12.75">
      <c r="A789" s="31" t="s">
        <v>133</v>
      </c>
      <c r="B789" s="31">
        <v>115</v>
      </c>
      <c r="C789">
        <v>2006</v>
      </c>
      <c r="D789">
        <v>5</v>
      </c>
      <c r="E789" s="28">
        <v>0.402</v>
      </c>
      <c r="F789" s="28">
        <v>118.77138560000003</v>
      </c>
    </row>
    <row r="790" spans="1:6" ht="12.75">
      <c r="A790" s="31" t="s">
        <v>133</v>
      </c>
      <c r="B790" s="31">
        <v>115</v>
      </c>
      <c r="C790">
        <v>2006</v>
      </c>
      <c r="D790">
        <v>6</v>
      </c>
      <c r="E790" s="28">
        <v>0.35</v>
      </c>
      <c r="F790" s="28">
        <v>92.70351099999998</v>
      </c>
    </row>
    <row r="791" spans="1:6" ht="12.75">
      <c r="A791" s="31" t="s">
        <v>133</v>
      </c>
      <c r="B791" s="31">
        <v>115</v>
      </c>
      <c r="C791">
        <v>2006</v>
      </c>
      <c r="D791">
        <v>7</v>
      </c>
      <c r="E791" s="28">
        <v>0.309</v>
      </c>
      <c r="F791" s="28">
        <v>68.98666299999996</v>
      </c>
    </row>
    <row r="792" spans="1:6" ht="12.75">
      <c r="A792" s="31" t="s">
        <v>133</v>
      </c>
      <c r="B792" s="31">
        <v>115</v>
      </c>
      <c r="C792">
        <v>2006</v>
      </c>
      <c r="D792">
        <v>8</v>
      </c>
      <c r="E792" s="28">
        <v>0.267</v>
      </c>
      <c r="F792" s="28">
        <v>55.162932999999995</v>
      </c>
    </row>
    <row r="793" spans="1:6" ht="12.75">
      <c r="A793" s="31" t="s">
        <v>133</v>
      </c>
      <c r="B793" s="31">
        <v>115</v>
      </c>
      <c r="C793">
        <v>2006</v>
      </c>
      <c r="D793">
        <v>9</v>
      </c>
      <c r="E793" s="28">
        <v>0.231</v>
      </c>
      <c r="F793" s="28">
        <v>50.89874700000002</v>
      </c>
    </row>
    <row r="794" spans="5:7" ht="12.75">
      <c r="E794" s="27">
        <f>AVERAGE(E2:E793)*12</f>
        <v>6.733530303030298</v>
      </c>
      <c r="F794" s="27">
        <f>AVERAGE(F2:F793)*12</f>
        <v>2410.18081879697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262 - Río Pisuerga desde confluencia con río Carrión hasta aguas abajo de la confluencia con arroyo del Prado.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262</v>
      </c>
      <c r="B6" s="30">
        <f>'De la BASE'!B2</f>
        <v>115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0.405</v>
      </c>
      <c r="F6" s="9">
        <f>IF('De la BASE'!F2&gt;0,'De la BASE'!F2,'De la BASE'!F2+0.001)</f>
        <v>166.6021535999999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262</v>
      </c>
      <c r="B7" s="30">
        <f>'De la BASE'!B3</f>
        <v>115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0.38</v>
      </c>
      <c r="F7" s="9">
        <f>IF('De la BASE'!F3&gt;0,'De la BASE'!F3,'De la BASE'!F3+0.001)</f>
        <v>178.34453699999992</v>
      </c>
      <c r="G7" s="15">
        <v>14916</v>
      </c>
      <c r="H7" s="8">
        <f>CORREL(E6:E796,E7:E797)</f>
        <v>0.8259303559642993</v>
      </c>
      <c r="I7" s="8" t="s">
        <v>117</v>
      </c>
      <c r="J7" s="8"/>
      <c r="K7" s="8"/>
      <c r="L7" s="24"/>
    </row>
    <row r="8" spans="1:13" ht="12.75">
      <c r="A8" s="30" t="str">
        <f>'De la BASE'!A4</f>
        <v>262</v>
      </c>
      <c r="B8" s="30">
        <f>'De la BASE'!B4</f>
        <v>115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0.345</v>
      </c>
      <c r="F8" s="9">
        <f>IF('De la BASE'!F4&gt;0,'De la BASE'!F4,'De la BASE'!F4+0.001)</f>
        <v>124.393308</v>
      </c>
      <c r="G8" s="15">
        <v>14946</v>
      </c>
      <c r="H8" s="8">
        <f>CORREL(E486:E796,E487:E797)</f>
        <v>0.8023169805747132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262</v>
      </c>
      <c r="B9" s="30">
        <f>'De la BASE'!B5</f>
        <v>115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0.505</v>
      </c>
      <c r="F9" s="9">
        <f>IF('De la BASE'!F5&gt;0,'De la BASE'!F5,'De la BASE'!F5+0.001)</f>
        <v>365.76469599999996</v>
      </c>
      <c r="G9" s="15">
        <v>14977</v>
      </c>
    </row>
    <row r="10" spans="1:11" ht="12.75">
      <c r="A10" s="30" t="str">
        <f>'De la BASE'!A6</f>
        <v>262</v>
      </c>
      <c r="B10" s="30">
        <f>'De la BASE'!B6</f>
        <v>115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0.653</v>
      </c>
      <c r="F10" s="9">
        <f>IF('De la BASE'!F6&gt;0,'De la BASE'!F6,'De la BASE'!F6+0.001)</f>
        <v>554.8696112000002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262</v>
      </c>
      <c r="B11" s="30">
        <f>'De la BASE'!B7</f>
        <v>115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0.893</v>
      </c>
      <c r="F11" s="9">
        <f>IF('De la BASE'!F7&gt;0,'De la BASE'!F7,'De la BASE'!F7+0.001)</f>
        <v>617.7132019999998</v>
      </c>
      <c r="G11" s="15">
        <v>15036</v>
      </c>
      <c r="H11" s="8">
        <f>CORREL(F6:F796,F7:F797)</f>
        <v>0.6009687538195142</v>
      </c>
      <c r="I11" s="8" t="s">
        <v>117</v>
      </c>
      <c r="J11" s="8"/>
      <c r="K11" s="8"/>
    </row>
    <row r="12" spans="1:11" ht="12.75">
      <c r="A12" s="30" t="str">
        <f>'De la BASE'!A8</f>
        <v>262</v>
      </c>
      <c r="B12" s="30">
        <f>'De la BASE'!B8</f>
        <v>115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1.113</v>
      </c>
      <c r="F12" s="9">
        <f>IF('De la BASE'!F8&gt;0,'De la BASE'!F8,'De la BASE'!F8+0.001)</f>
        <v>440.4077214</v>
      </c>
      <c r="G12" s="15">
        <v>15067</v>
      </c>
      <c r="H12" s="8">
        <f>CORREL(F486:F796,F487:F797)</f>
        <v>0.5926218262210016</v>
      </c>
      <c r="I12" s="8" t="s">
        <v>118</v>
      </c>
      <c r="J12" s="8"/>
      <c r="K12" s="8"/>
    </row>
    <row r="13" spans="1:9" ht="12.75">
      <c r="A13" s="30" t="str">
        <f>'De la BASE'!A9</f>
        <v>262</v>
      </c>
      <c r="B13" s="30">
        <f>'De la BASE'!B9</f>
        <v>115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2.153</v>
      </c>
      <c r="F13" s="9">
        <f>IF('De la BASE'!F9&gt;0,'De la BASE'!F9,'De la BASE'!F9+0.001)</f>
        <v>809.045628</v>
      </c>
      <c r="G13" s="15">
        <v>15097</v>
      </c>
      <c r="H13" s="6"/>
      <c r="I13" s="6"/>
    </row>
    <row r="14" spans="1:13" ht="12.75">
      <c r="A14" s="30" t="str">
        <f>'De la BASE'!A10</f>
        <v>262</v>
      </c>
      <c r="B14" s="30">
        <f>'De la BASE'!B10</f>
        <v>115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1.312</v>
      </c>
      <c r="F14" s="9">
        <f>IF('De la BASE'!F10&gt;0,'De la BASE'!F10,'De la BASE'!F10+0.001)</f>
        <v>395.8403192000002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262</v>
      </c>
      <c r="B15" s="30">
        <f>'De la BASE'!B11</f>
        <v>115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1.064</v>
      </c>
      <c r="F15" s="9">
        <f>IF('De la BASE'!F11&gt;0,'De la BASE'!F11,'De la BASE'!F11+0.001)</f>
        <v>201.75181539999986</v>
      </c>
      <c r="G15" s="15">
        <v>15158</v>
      </c>
      <c r="I15" s="7"/>
    </row>
    <row r="16" spans="1:9" ht="12.75">
      <c r="A16" s="30" t="str">
        <f>'De la BASE'!A12</f>
        <v>262</v>
      </c>
      <c r="B16" s="30">
        <f>'De la BASE'!B12</f>
        <v>115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0.828</v>
      </c>
      <c r="F16" s="9">
        <f>IF('De la BASE'!F12&gt;0,'De la BASE'!F12,'De la BASE'!F12+0.001)</f>
        <v>133.66223890000006</v>
      </c>
      <c r="G16" s="15">
        <v>15189</v>
      </c>
      <c r="H16" s="7"/>
      <c r="I16" s="7"/>
    </row>
    <row r="17" spans="1:9" ht="12.75">
      <c r="A17" s="30" t="str">
        <f>'De la BASE'!A13</f>
        <v>262</v>
      </c>
      <c r="B17" s="30">
        <f>'De la BASE'!B13</f>
        <v>115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0.673</v>
      </c>
      <c r="F17" s="9">
        <f>IF('De la BASE'!F13&gt;0,'De la BASE'!F13,'De la BASE'!F13+0.001)</f>
        <v>110.8736378</v>
      </c>
      <c r="G17" s="15">
        <v>15220</v>
      </c>
      <c r="H17" s="7"/>
      <c r="I17" s="7"/>
    </row>
    <row r="18" spans="1:9" ht="12.75">
      <c r="A18" s="30" t="str">
        <f>'De la BASE'!A14</f>
        <v>262</v>
      </c>
      <c r="B18" s="30">
        <f>'De la BASE'!B14</f>
        <v>115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0.556</v>
      </c>
      <c r="F18" s="9">
        <f>IF('De la BASE'!F14&gt;0,'De la BASE'!F14,'De la BASE'!F14+0.001)</f>
        <v>100.85414000000002</v>
      </c>
      <c r="G18" s="15">
        <v>15250</v>
      </c>
      <c r="H18" s="7"/>
      <c r="I18" s="7"/>
    </row>
    <row r="19" spans="1:8" ht="12.75">
      <c r="A19" s="30" t="str">
        <f>'De la BASE'!A15</f>
        <v>262</v>
      </c>
      <c r="B19" s="30">
        <f>'De la BASE'!B15</f>
        <v>115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0.565</v>
      </c>
      <c r="F19" s="9">
        <f>IF('De la BASE'!F15&gt;0,'De la BASE'!F15,'De la BASE'!F15+0.001)</f>
        <v>186.71991820000005</v>
      </c>
      <c r="G19" s="15">
        <v>15281</v>
      </c>
      <c r="H19" s="7"/>
    </row>
    <row r="20" spans="1:7" ht="12.75">
      <c r="A20" s="30" t="str">
        <f>'De la BASE'!A16</f>
        <v>262</v>
      </c>
      <c r="B20" s="30">
        <f>'De la BASE'!B16</f>
        <v>115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0.439</v>
      </c>
      <c r="F20" s="9">
        <f>IF('De la BASE'!F16&gt;0,'De la BASE'!F16,'De la BASE'!F16+0.001)</f>
        <v>100.26399999999998</v>
      </c>
      <c r="G20" s="15">
        <v>15311</v>
      </c>
    </row>
    <row r="21" spans="1:7" ht="12.75">
      <c r="A21" s="30" t="str">
        <f>'De la BASE'!A17</f>
        <v>262</v>
      </c>
      <c r="B21" s="30">
        <f>'De la BASE'!B17</f>
        <v>115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0.383</v>
      </c>
      <c r="F21" s="9">
        <f>IF('De la BASE'!F17&gt;0,'De la BASE'!F17,'De la BASE'!F17+0.001)</f>
        <v>120.0821933</v>
      </c>
      <c r="G21" s="15">
        <v>15342</v>
      </c>
    </row>
    <row r="22" spans="1:7" ht="12.75">
      <c r="A22" s="30" t="str">
        <f>'De la BASE'!A18</f>
        <v>262</v>
      </c>
      <c r="B22" s="30">
        <f>'De la BASE'!B18</f>
        <v>115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0.343</v>
      </c>
      <c r="F22" s="9">
        <f>IF('De la BASE'!F18&gt;0,'De la BASE'!F18,'De la BASE'!F18+0.001)</f>
        <v>78.258074</v>
      </c>
      <c r="G22" s="15">
        <v>15373</v>
      </c>
    </row>
    <row r="23" spans="1:7" ht="12.75">
      <c r="A23" s="30" t="str">
        <f>'De la BASE'!A19</f>
        <v>262</v>
      </c>
      <c r="B23" s="30">
        <f>'De la BASE'!B19</f>
        <v>115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0.353</v>
      </c>
      <c r="F23" s="9">
        <f>IF('De la BASE'!F19&gt;0,'De la BASE'!F19,'De la BASE'!F19+0.001)</f>
        <v>231.9821219999999</v>
      </c>
      <c r="G23" s="15">
        <v>15401</v>
      </c>
    </row>
    <row r="24" spans="1:7" ht="12.75">
      <c r="A24" s="30" t="str">
        <f>'De la BASE'!A20</f>
        <v>262</v>
      </c>
      <c r="B24" s="30">
        <f>'De la BASE'!B20</f>
        <v>115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0.707</v>
      </c>
      <c r="F24" s="9">
        <f>IF('De la BASE'!F20&gt;0,'De la BASE'!F20,'De la BASE'!F20+0.001)</f>
        <v>293.17495210000004</v>
      </c>
      <c r="G24" s="15">
        <v>15432</v>
      </c>
    </row>
    <row r="25" spans="1:7" ht="12.75">
      <c r="A25" s="30" t="str">
        <f>'De la BASE'!A21</f>
        <v>262</v>
      </c>
      <c r="B25" s="30">
        <f>'De la BASE'!B21</f>
        <v>115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0.482</v>
      </c>
      <c r="F25" s="9">
        <f>IF('De la BASE'!F21&gt;0,'De la BASE'!F21,'De la BASE'!F21+0.001)</f>
        <v>249.51149600000008</v>
      </c>
      <c r="G25" s="15">
        <v>15462</v>
      </c>
    </row>
    <row r="26" spans="1:7" ht="12.75">
      <c r="A26" s="30" t="str">
        <f>'De la BASE'!A22</f>
        <v>262</v>
      </c>
      <c r="B26" s="30">
        <f>'De la BASE'!B22</f>
        <v>115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0.437</v>
      </c>
      <c r="F26" s="9">
        <f>IF('De la BASE'!F22&gt;0,'De la BASE'!F22,'De la BASE'!F22+0.001)</f>
        <v>160.96547699999996</v>
      </c>
      <c r="G26" s="15">
        <v>15493</v>
      </c>
    </row>
    <row r="27" spans="1:7" ht="12.75">
      <c r="A27" s="30" t="str">
        <f>'De la BASE'!A23</f>
        <v>262</v>
      </c>
      <c r="B27" s="30">
        <f>'De la BASE'!B23</f>
        <v>115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0.379</v>
      </c>
      <c r="F27" s="9">
        <f>IF('De la BASE'!F23&gt;0,'De la BASE'!F23,'De la BASE'!F23+0.001)</f>
        <v>91.36701839999999</v>
      </c>
      <c r="G27" s="15">
        <v>15523</v>
      </c>
    </row>
    <row r="28" spans="1:7" ht="12.75">
      <c r="A28" s="30" t="str">
        <f>'De la BASE'!A24</f>
        <v>262</v>
      </c>
      <c r="B28" s="30">
        <f>'De la BASE'!B24</f>
        <v>115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0.341</v>
      </c>
      <c r="F28" s="9">
        <f>IF('De la BASE'!F24&gt;0,'De la BASE'!F24,'De la BASE'!F24+0.001)</f>
        <v>83.34196740000004</v>
      </c>
      <c r="G28" s="15">
        <v>15554</v>
      </c>
    </row>
    <row r="29" spans="1:7" ht="12.75">
      <c r="A29" s="30" t="str">
        <f>'De la BASE'!A25</f>
        <v>262</v>
      </c>
      <c r="B29" s="30">
        <f>'De la BASE'!B25</f>
        <v>115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0.313</v>
      </c>
      <c r="F29" s="9">
        <f>IF('De la BASE'!F25&gt;0,'De la BASE'!F25,'De la BASE'!F25+0.001)</f>
        <v>82.59668000000003</v>
      </c>
      <c r="G29" s="15">
        <v>15585</v>
      </c>
    </row>
    <row r="30" spans="1:7" ht="12.75">
      <c r="A30" s="30" t="str">
        <f>'De la BASE'!A26</f>
        <v>262</v>
      </c>
      <c r="B30" s="30">
        <f>'De la BASE'!B26</f>
        <v>115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0.289</v>
      </c>
      <c r="F30" s="9">
        <f>IF('De la BASE'!F26&gt;0,'De la BASE'!F26,'De la BASE'!F26+0.001)</f>
        <v>113.56098200000002</v>
      </c>
      <c r="G30" s="15">
        <v>15615</v>
      </c>
    </row>
    <row r="31" spans="1:7" ht="12.75">
      <c r="A31" s="30" t="str">
        <f>'De la BASE'!A27</f>
        <v>262</v>
      </c>
      <c r="B31" s="30">
        <f>'De la BASE'!B27</f>
        <v>115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0.269</v>
      </c>
      <c r="F31" s="9">
        <f>IF('De la BASE'!F27&gt;0,'De la BASE'!F27,'De la BASE'!F27+0.001)</f>
        <v>108.12129799999998</v>
      </c>
      <c r="G31" s="15">
        <v>15646</v>
      </c>
    </row>
    <row r="32" spans="1:7" ht="12.75">
      <c r="A32" s="30" t="str">
        <f>'De la BASE'!A28</f>
        <v>262</v>
      </c>
      <c r="B32" s="30">
        <f>'De la BASE'!B28</f>
        <v>115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0.281</v>
      </c>
      <c r="F32" s="9">
        <f>IF('De la BASE'!F28&gt;0,'De la BASE'!F28,'De la BASE'!F28+0.001)</f>
        <v>206.599248</v>
      </c>
      <c r="G32" s="15">
        <v>15676</v>
      </c>
    </row>
    <row r="33" spans="1:7" ht="12.75">
      <c r="A33" s="30" t="str">
        <f>'De la BASE'!A29</f>
        <v>262</v>
      </c>
      <c r="B33" s="30">
        <f>'De la BASE'!B29</f>
        <v>115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0.393</v>
      </c>
      <c r="F33" s="9">
        <f>IF('De la BASE'!F29&gt;0,'De la BASE'!F29,'De la BASE'!F29+0.001)</f>
        <v>456.7690599</v>
      </c>
      <c r="G33" s="15">
        <v>15707</v>
      </c>
    </row>
    <row r="34" spans="1:7" ht="12.75">
      <c r="A34" s="30" t="str">
        <f>'De la BASE'!A30</f>
        <v>262</v>
      </c>
      <c r="B34" s="30">
        <f>'De la BASE'!B30</f>
        <v>115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0.442</v>
      </c>
      <c r="F34" s="9">
        <f>IF('De la BASE'!F30&gt;0,'De la BASE'!F30,'De la BASE'!F30+0.001)</f>
        <v>186.64799999999997</v>
      </c>
      <c r="G34" s="15">
        <v>15738</v>
      </c>
    </row>
    <row r="35" spans="1:7" ht="12.75">
      <c r="A35" s="30" t="str">
        <f>'De la BASE'!A31</f>
        <v>262</v>
      </c>
      <c r="B35" s="30">
        <f>'De la BASE'!B31</f>
        <v>115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0.419</v>
      </c>
      <c r="F35" s="9">
        <f>IF('De la BASE'!F31&gt;0,'De la BASE'!F31,'De la BASE'!F31+0.001)</f>
        <v>147.00985599999996</v>
      </c>
      <c r="G35" s="15">
        <v>15766</v>
      </c>
    </row>
    <row r="36" spans="1:7" ht="12.75">
      <c r="A36" s="30" t="str">
        <f>'De la BASE'!A32</f>
        <v>262</v>
      </c>
      <c r="B36" s="30">
        <f>'De la BASE'!B32</f>
        <v>115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0.443</v>
      </c>
      <c r="F36" s="9">
        <f>IF('De la BASE'!F32&gt;0,'De la BASE'!F32,'De la BASE'!F32+0.001)</f>
        <v>190.32173299999997</v>
      </c>
      <c r="G36" s="15">
        <v>15797</v>
      </c>
    </row>
    <row r="37" spans="1:7" ht="12.75">
      <c r="A37" s="30" t="str">
        <f>'De la BASE'!A33</f>
        <v>262</v>
      </c>
      <c r="B37" s="30">
        <f>'De la BASE'!B33</f>
        <v>115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0.427</v>
      </c>
      <c r="F37" s="9">
        <f>IF('De la BASE'!F33&gt;0,'De la BASE'!F33,'De la BASE'!F33+0.001)</f>
        <v>125.06863099999997</v>
      </c>
      <c r="G37" s="15">
        <v>15827</v>
      </c>
    </row>
    <row r="38" spans="1:7" ht="12.75">
      <c r="A38" s="30" t="str">
        <f>'De la BASE'!A34</f>
        <v>262</v>
      </c>
      <c r="B38" s="30">
        <f>'De la BASE'!B34</f>
        <v>115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0.365</v>
      </c>
      <c r="F38" s="9">
        <f>IF('De la BASE'!F34&gt;0,'De la BASE'!F34,'De la BASE'!F34+0.001)</f>
        <v>90.22843699999999</v>
      </c>
      <c r="G38" s="15">
        <v>15858</v>
      </c>
    </row>
    <row r="39" spans="1:7" ht="12.75">
      <c r="A39" s="30" t="str">
        <f>'De la BASE'!A35</f>
        <v>262</v>
      </c>
      <c r="B39" s="30">
        <f>'De la BASE'!B35</f>
        <v>115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0.318</v>
      </c>
      <c r="F39" s="9">
        <f>IF('De la BASE'!F35&gt;0,'De la BASE'!F35,'De la BASE'!F35+0.001)</f>
        <v>76.45284889999994</v>
      </c>
      <c r="G39" s="15">
        <v>15888</v>
      </c>
    </row>
    <row r="40" spans="1:7" ht="12.75">
      <c r="A40" s="30" t="str">
        <f>'De la BASE'!A36</f>
        <v>262</v>
      </c>
      <c r="B40" s="30">
        <f>'De la BASE'!B36</f>
        <v>115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0.291</v>
      </c>
      <c r="F40" s="9">
        <f>IF('De la BASE'!F36&gt;0,'De la BASE'!F36,'De la BASE'!F36+0.001)</f>
        <v>62.464505999999986</v>
      </c>
      <c r="G40" s="15">
        <v>15919</v>
      </c>
    </row>
    <row r="41" spans="1:7" ht="12.75">
      <c r="A41" s="30" t="str">
        <f>'De la BASE'!A37</f>
        <v>262</v>
      </c>
      <c r="B41" s="30">
        <f>'De la BASE'!B37</f>
        <v>115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0.289</v>
      </c>
      <c r="F41" s="9">
        <f>IF('De la BASE'!F37&gt;0,'De la BASE'!F37,'De la BASE'!F37+0.001)</f>
        <v>79.3302935</v>
      </c>
      <c r="G41" s="15">
        <v>15950</v>
      </c>
    </row>
    <row r="42" spans="1:7" ht="12.75">
      <c r="A42" s="30" t="str">
        <f>'De la BASE'!A38</f>
        <v>262</v>
      </c>
      <c r="B42" s="30">
        <f>'De la BASE'!B38</f>
        <v>115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0.303</v>
      </c>
      <c r="F42" s="9">
        <f>IF('De la BASE'!F38&gt;0,'De la BASE'!F38,'De la BASE'!F38+0.001)</f>
        <v>167.06825899999995</v>
      </c>
      <c r="G42" s="15">
        <v>15980</v>
      </c>
    </row>
    <row r="43" spans="1:7" ht="12.75">
      <c r="A43" s="30" t="str">
        <f>'De la BASE'!A39</f>
        <v>262</v>
      </c>
      <c r="B43" s="30">
        <f>'De la BASE'!B39</f>
        <v>115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0.309</v>
      </c>
      <c r="F43" s="9">
        <f>IF('De la BASE'!F39&gt;0,'De la BASE'!F39,'De la BASE'!F39+0.001)</f>
        <v>174.7526860000001</v>
      </c>
      <c r="G43" s="15">
        <v>16011</v>
      </c>
    </row>
    <row r="44" spans="1:7" ht="12.75">
      <c r="A44" s="30" t="str">
        <f>'De la BASE'!A40</f>
        <v>262</v>
      </c>
      <c r="B44" s="30">
        <f>'De la BASE'!B40</f>
        <v>115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0.316</v>
      </c>
      <c r="F44" s="9">
        <f>IF('De la BASE'!F40&gt;0,'De la BASE'!F40,'De la BASE'!F40+0.001)</f>
        <v>160.48899999999992</v>
      </c>
      <c r="G44" s="15">
        <v>16041</v>
      </c>
    </row>
    <row r="45" spans="1:7" ht="12.75">
      <c r="A45" s="30" t="str">
        <f>'De la BASE'!A41</f>
        <v>262</v>
      </c>
      <c r="B45" s="30">
        <f>'De la BASE'!B41</f>
        <v>115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0.304</v>
      </c>
      <c r="F45" s="9">
        <f>IF('De la BASE'!F41&gt;0,'De la BASE'!F41,'De la BASE'!F41+0.001)</f>
        <v>98.46128699999998</v>
      </c>
      <c r="G45" s="15">
        <v>16072</v>
      </c>
    </row>
    <row r="46" spans="1:7" ht="12.75">
      <c r="A46" s="30" t="str">
        <f>'De la BASE'!A42</f>
        <v>262</v>
      </c>
      <c r="B46" s="30">
        <f>'De la BASE'!B42</f>
        <v>115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0.271</v>
      </c>
      <c r="F46" s="9">
        <f>IF('De la BASE'!F42&gt;0,'De la BASE'!F42,'De la BASE'!F42+0.001)</f>
        <v>74.055098</v>
      </c>
      <c r="G46" s="15">
        <v>16103</v>
      </c>
    </row>
    <row r="47" spans="1:7" ht="12.75">
      <c r="A47" s="30" t="str">
        <f>'De la BASE'!A43</f>
        <v>262</v>
      </c>
      <c r="B47" s="30">
        <f>'De la BASE'!B43</f>
        <v>115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0.249</v>
      </c>
      <c r="F47" s="9">
        <f>IF('De la BASE'!F43&gt;0,'De la BASE'!F43,'De la BASE'!F43+0.001)</f>
        <v>98.25532400000002</v>
      </c>
      <c r="G47" s="15">
        <v>16132</v>
      </c>
    </row>
    <row r="48" spans="1:7" ht="12.75">
      <c r="A48" s="30" t="str">
        <f>'De la BASE'!A44</f>
        <v>262</v>
      </c>
      <c r="B48" s="30">
        <f>'De la BASE'!B44</f>
        <v>115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0.252</v>
      </c>
      <c r="F48" s="9">
        <f>IF('De la BASE'!F44&gt;0,'De la BASE'!F44,'De la BASE'!F44+0.001)</f>
        <v>178.10451399999994</v>
      </c>
      <c r="G48" s="15">
        <v>16163</v>
      </c>
    </row>
    <row r="49" spans="1:7" ht="12.75">
      <c r="A49" s="30" t="str">
        <f>'De la BASE'!A45</f>
        <v>262</v>
      </c>
      <c r="B49" s="30">
        <f>'De la BASE'!B45</f>
        <v>115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0.255</v>
      </c>
      <c r="F49" s="9">
        <f>IF('De la BASE'!F45&gt;0,'De la BASE'!F45,'De la BASE'!F45+0.001)</f>
        <v>128.75256470000002</v>
      </c>
      <c r="G49" s="15">
        <v>16193</v>
      </c>
    </row>
    <row r="50" spans="1:7" ht="12.75">
      <c r="A50" s="30" t="str">
        <f>'De la BASE'!A46</f>
        <v>262</v>
      </c>
      <c r="B50" s="30">
        <f>'De la BASE'!B46</f>
        <v>115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0.237</v>
      </c>
      <c r="F50" s="9">
        <f>IF('De la BASE'!F46&gt;0,'De la BASE'!F46,'De la BASE'!F46+0.001)</f>
        <v>83.14361099999996</v>
      </c>
      <c r="G50" s="15">
        <v>16224</v>
      </c>
    </row>
    <row r="51" spans="1:7" ht="12.75">
      <c r="A51" s="30" t="str">
        <f>'De la BASE'!A47</f>
        <v>262</v>
      </c>
      <c r="B51" s="30">
        <f>'De la BASE'!B47</f>
        <v>115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0.216</v>
      </c>
      <c r="F51" s="9">
        <f>IF('De la BASE'!F47&gt;0,'De la BASE'!F47,'De la BASE'!F47+0.001)</f>
        <v>60.5182761</v>
      </c>
      <c r="G51" s="15">
        <v>16254</v>
      </c>
    </row>
    <row r="52" spans="1:7" ht="12.75">
      <c r="A52" s="30" t="str">
        <f>'De la BASE'!A48</f>
        <v>262</v>
      </c>
      <c r="B52" s="30">
        <f>'De la BASE'!B48</f>
        <v>115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0.205</v>
      </c>
      <c r="F52" s="9">
        <f>IF('De la BASE'!F48&gt;0,'De la BASE'!F48,'De la BASE'!F48+0.001)</f>
        <v>54.19759079999999</v>
      </c>
      <c r="G52" s="15">
        <v>16285</v>
      </c>
    </row>
    <row r="53" spans="1:7" ht="12.75">
      <c r="A53" s="30" t="str">
        <f>'De la BASE'!A49</f>
        <v>262</v>
      </c>
      <c r="B53" s="30">
        <f>'De la BASE'!B49</f>
        <v>115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0.193</v>
      </c>
      <c r="F53" s="9">
        <f>IF('De la BASE'!F49&gt;0,'De la BASE'!F49,'De la BASE'!F49+0.001)</f>
        <v>63.59240099999999</v>
      </c>
      <c r="G53" s="15">
        <v>16316</v>
      </c>
    </row>
    <row r="54" spans="1:7" ht="12.75">
      <c r="A54" s="30" t="str">
        <f>'De la BASE'!A50</f>
        <v>262</v>
      </c>
      <c r="B54" s="30">
        <f>'De la BASE'!B50</f>
        <v>115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0.178</v>
      </c>
      <c r="F54" s="9">
        <f>IF('De la BASE'!F50&gt;0,'De la BASE'!F50,'De la BASE'!F50+0.001)</f>
        <v>94.25502999999996</v>
      </c>
      <c r="G54" s="15">
        <v>16346</v>
      </c>
    </row>
    <row r="55" spans="1:7" ht="12.75">
      <c r="A55" s="30" t="str">
        <f>'De la BASE'!A51</f>
        <v>262</v>
      </c>
      <c r="B55" s="30">
        <f>'De la BASE'!B51</f>
        <v>115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0.166</v>
      </c>
      <c r="F55" s="9">
        <f>IF('De la BASE'!F51&gt;0,'De la BASE'!F51,'De la BASE'!F51+0.001)</f>
        <v>95.42868199999995</v>
      </c>
      <c r="G55" s="15">
        <v>16377</v>
      </c>
    </row>
    <row r="56" spans="1:7" ht="12.75">
      <c r="A56" s="30" t="str">
        <f>'De la BASE'!A52</f>
        <v>262</v>
      </c>
      <c r="B56" s="30">
        <f>'De la BASE'!B52</f>
        <v>115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0.165</v>
      </c>
      <c r="F56" s="9">
        <f>IF('De la BASE'!F52&gt;0,'De la BASE'!F52,'De la BASE'!F52+0.001)</f>
        <v>135.52191299999993</v>
      </c>
      <c r="G56" s="15">
        <v>16407</v>
      </c>
    </row>
    <row r="57" spans="1:7" ht="12.75">
      <c r="A57" s="30" t="str">
        <f>'De la BASE'!A53</f>
        <v>262</v>
      </c>
      <c r="B57" s="30">
        <f>'De la BASE'!B53</f>
        <v>115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0.178</v>
      </c>
      <c r="F57" s="9">
        <f>IF('De la BASE'!F53&gt;0,'De la BASE'!F53,'De la BASE'!F53+0.001)</f>
        <v>79.5101208</v>
      </c>
      <c r="G57" s="15">
        <v>16438</v>
      </c>
    </row>
    <row r="58" spans="1:7" ht="12.75">
      <c r="A58" s="30" t="str">
        <f>'De la BASE'!A54</f>
        <v>262</v>
      </c>
      <c r="B58" s="30">
        <f>'De la BASE'!B54</f>
        <v>115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0.18</v>
      </c>
      <c r="F58" s="9">
        <f>IF('De la BASE'!F54&gt;0,'De la BASE'!F54,'De la BASE'!F54+0.001)</f>
        <v>148.75532499999989</v>
      </c>
      <c r="G58" s="15">
        <v>16469</v>
      </c>
    </row>
    <row r="59" spans="1:7" ht="12.75">
      <c r="A59" s="30" t="str">
        <f>'De la BASE'!A55</f>
        <v>262</v>
      </c>
      <c r="B59" s="30">
        <f>'De la BASE'!B55</f>
        <v>115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0.172</v>
      </c>
      <c r="F59" s="9">
        <f>IF('De la BASE'!F55&gt;0,'De la BASE'!F55,'De la BASE'!F55+0.001)</f>
        <v>145.40946199999996</v>
      </c>
      <c r="G59" s="15">
        <v>16497</v>
      </c>
    </row>
    <row r="60" spans="1:7" ht="12.75">
      <c r="A60" s="30" t="str">
        <f>'De la BASE'!A56</f>
        <v>262</v>
      </c>
      <c r="B60" s="30">
        <f>'De la BASE'!B56</f>
        <v>115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0.163</v>
      </c>
      <c r="F60" s="9">
        <f>IF('De la BASE'!F56&gt;0,'De la BASE'!F56,'De la BASE'!F56+0.001)</f>
        <v>110.23143410000004</v>
      </c>
      <c r="G60" s="15">
        <v>16528</v>
      </c>
    </row>
    <row r="61" spans="1:7" ht="12.75">
      <c r="A61" s="30" t="str">
        <f>'De la BASE'!A57</f>
        <v>262</v>
      </c>
      <c r="B61" s="30">
        <f>'De la BASE'!B57</f>
        <v>115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0.153</v>
      </c>
      <c r="F61" s="9">
        <f>IF('De la BASE'!F57&gt;0,'De la BASE'!F57,'De la BASE'!F57+0.001)</f>
        <v>96.59395130000004</v>
      </c>
      <c r="G61" s="15">
        <v>16558</v>
      </c>
    </row>
    <row r="62" spans="1:7" ht="12.75">
      <c r="A62" s="30" t="str">
        <f>'De la BASE'!A58</f>
        <v>262</v>
      </c>
      <c r="B62" s="30">
        <f>'De la BASE'!B58</f>
        <v>115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0.147</v>
      </c>
      <c r="F62" s="9">
        <f>IF('De la BASE'!F58&gt;0,'De la BASE'!F58,'De la BASE'!F58+0.001)</f>
        <v>69.09317770000001</v>
      </c>
      <c r="G62" s="15">
        <v>16589</v>
      </c>
    </row>
    <row r="63" spans="1:7" ht="12.75">
      <c r="A63" s="30" t="str">
        <f>'De la BASE'!A59</f>
        <v>262</v>
      </c>
      <c r="B63" s="30">
        <f>'De la BASE'!B59</f>
        <v>115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0.144</v>
      </c>
      <c r="F63" s="9">
        <f>IF('De la BASE'!F59&gt;0,'De la BASE'!F59,'De la BASE'!F59+0.001)</f>
        <v>52.1486018</v>
      </c>
      <c r="G63" s="15">
        <v>16619</v>
      </c>
    </row>
    <row r="64" spans="1:7" ht="12.75">
      <c r="A64" s="30" t="str">
        <f>'De la BASE'!A60</f>
        <v>262</v>
      </c>
      <c r="B64" s="30">
        <f>'De la BASE'!B60</f>
        <v>115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0.139</v>
      </c>
      <c r="F64" s="9">
        <f>IF('De la BASE'!F60&gt;0,'De la BASE'!F60,'De la BASE'!F60+0.001)</f>
        <v>64.31948300000002</v>
      </c>
      <c r="G64" s="15">
        <v>16650</v>
      </c>
    </row>
    <row r="65" spans="1:7" ht="12.75">
      <c r="A65" s="30" t="str">
        <f>'De la BASE'!A61</f>
        <v>262</v>
      </c>
      <c r="B65" s="30">
        <f>'De la BASE'!B61</f>
        <v>115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0.129</v>
      </c>
      <c r="F65" s="9">
        <f>IF('De la BASE'!F61&gt;0,'De la BASE'!F61,'De la BASE'!F61+0.001)</f>
        <v>41.28689500000001</v>
      </c>
      <c r="G65" s="15">
        <v>16681</v>
      </c>
    </row>
    <row r="66" spans="1:7" ht="12.75">
      <c r="A66" s="30" t="str">
        <f>'De la BASE'!A62</f>
        <v>262</v>
      </c>
      <c r="B66" s="30">
        <f>'De la BASE'!B62</f>
        <v>115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0.118</v>
      </c>
      <c r="F66" s="9">
        <f>IF('De la BASE'!F62&gt;0,'De la BASE'!F62,'De la BASE'!F62+0.001)</f>
        <v>64.25500499999998</v>
      </c>
      <c r="G66" s="15">
        <v>16711</v>
      </c>
    </row>
    <row r="67" spans="1:7" ht="12.75">
      <c r="A67" s="30" t="str">
        <f>'De la BASE'!A63</f>
        <v>262</v>
      </c>
      <c r="B67" s="30">
        <f>'De la BASE'!B63</f>
        <v>115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0.136</v>
      </c>
      <c r="F67" s="9">
        <f>IF('De la BASE'!F63&gt;0,'De la BASE'!F63,'De la BASE'!F63+0.001)</f>
        <v>74.73775269999999</v>
      </c>
      <c r="G67" s="15">
        <v>16742</v>
      </c>
    </row>
    <row r="68" spans="1:7" ht="12.75">
      <c r="A68" s="30" t="str">
        <f>'De la BASE'!A64</f>
        <v>262</v>
      </c>
      <c r="B68" s="30">
        <f>'De la BASE'!B64</f>
        <v>115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0.272</v>
      </c>
      <c r="F68" s="9">
        <f>IF('De la BASE'!F64&gt;0,'De la BASE'!F64,'De la BASE'!F64+0.001)</f>
        <v>252.32220600000002</v>
      </c>
      <c r="G68" s="15">
        <v>16772</v>
      </c>
    </row>
    <row r="69" spans="1:7" ht="12.75">
      <c r="A69" s="30" t="str">
        <f>'De la BASE'!A65</f>
        <v>262</v>
      </c>
      <c r="B69" s="30">
        <f>'De la BASE'!B65</f>
        <v>115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0.277</v>
      </c>
      <c r="F69" s="9">
        <f>IF('De la BASE'!F65&gt;0,'De la BASE'!F65,'De la BASE'!F65+0.001)</f>
        <v>108.73216099999996</v>
      </c>
      <c r="G69" s="15">
        <v>16803</v>
      </c>
    </row>
    <row r="70" spans="1:7" ht="12.75">
      <c r="A70" s="30" t="str">
        <f>'De la BASE'!A66</f>
        <v>262</v>
      </c>
      <c r="B70" s="30">
        <f>'De la BASE'!B66</f>
        <v>115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0.249</v>
      </c>
      <c r="F70" s="9">
        <f>IF('De la BASE'!F66&gt;0,'De la BASE'!F66,'De la BASE'!F66+0.001)</f>
        <v>91.13271820000003</v>
      </c>
      <c r="G70" s="15">
        <v>16834</v>
      </c>
    </row>
    <row r="71" spans="1:7" ht="12.75">
      <c r="A71" s="30" t="str">
        <f>'De la BASE'!A67</f>
        <v>262</v>
      </c>
      <c r="B71" s="30">
        <f>'De la BASE'!B67</f>
        <v>115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0.331</v>
      </c>
      <c r="F71" s="9">
        <f>IF('De la BASE'!F67&gt;0,'De la BASE'!F67,'De la BASE'!F67+0.001)</f>
        <v>167.2759949999999</v>
      </c>
      <c r="G71" s="15">
        <v>16862</v>
      </c>
    </row>
    <row r="72" spans="1:7" ht="12.75">
      <c r="A72" s="30" t="str">
        <f>'De la BASE'!A68</f>
        <v>262</v>
      </c>
      <c r="B72" s="30">
        <f>'De la BASE'!B68</f>
        <v>115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0.738</v>
      </c>
      <c r="F72" s="9">
        <f>IF('De la BASE'!F68&gt;0,'De la BASE'!F68,'De la BASE'!F68+0.001)</f>
        <v>408.404843</v>
      </c>
      <c r="G72" s="15">
        <v>16893</v>
      </c>
    </row>
    <row r="73" spans="1:7" ht="12.75">
      <c r="A73" s="30" t="str">
        <f>'De la BASE'!A69</f>
        <v>262</v>
      </c>
      <c r="B73" s="30">
        <f>'De la BASE'!B69</f>
        <v>115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1.518</v>
      </c>
      <c r="F73" s="9">
        <f>IF('De la BASE'!F69&gt;0,'De la BASE'!F69,'De la BASE'!F69+0.001)</f>
        <v>541.8172209999998</v>
      </c>
      <c r="G73" s="15">
        <v>16923</v>
      </c>
    </row>
    <row r="74" spans="1:7" ht="12.75">
      <c r="A74" s="30" t="str">
        <f>'De la BASE'!A70</f>
        <v>262</v>
      </c>
      <c r="B74" s="30">
        <f>'De la BASE'!B70</f>
        <v>115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0.988</v>
      </c>
      <c r="F74" s="9">
        <f>IF('De la BASE'!F70&gt;0,'De la BASE'!F70,'De la BASE'!F70+0.001)</f>
        <v>219.9344793</v>
      </c>
      <c r="G74" s="15">
        <v>16954</v>
      </c>
    </row>
    <row r="75" spans="1:7" ht="12.75">
      <c r="A75" s="30" t="str">
        <f>'De la BASE'!A71</f>
        <v>262</v>
      </c>
      <c r="B75" s="30">
        <f>'De la BASE'!B71</f>
        <v>115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0.814</v>
      </c>
      <c r="F75" s="9">
        <f>IF('De la BASE'!F71&gt;0,'De la BASE'!F71,'De la BASE'!F71+0.001)</f>
        <v>119.34673489999997</v>
      </c>
      <c r="G75" s="15">
        <v>16984</v>
      </c>
    </row>
    <row r="76" spans="1:7" ht="12.75">
      <c r="A76" s="30" t="str">
        <f>'De la BASE'!A72</f>
        <v>262</v>
      </c>
      <c r="B76" s="30">
        <f>'De la BASE'!B72</f>
        <v>115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0.69</v>
      </c>
      <c r="F76" s="9">
        <f>IF('De la BASE'!F72&gt;0,'De la BASE'!F72,'De la BASE'!F72+0.001)</f>
        <v>92.56959989999994</v>
      </c>
      <c r="G76" s="15">
        <v>17015</v>
      </c>
    </row>
    <row r="77" spans="1:7" ht="12.75">
      <c r="A77" s="30" t="str">
        <f>'De la BASE'!A73</f>
        <v>262</v>
      </c>
      <c r="B77" s="30">
        <f>'De la BASE'!B73</f>
        <v>115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0.591</v>
      </c>
      <c r="F77" s="9">
        <f>IF('De la BASE'!F73&gt;0,'De la BASE'!F73,'De la BASE'!F73+0.001)</f>
        <v>78.97299999999998</v>
      </c>
      <c r="G77" s="15">
        <v>17046</v>
      </c>
    </row>
    <row r="78" spans="1:7" ht="12.75">
      <c r="A78" s="30" t="str">
        <f>'De la BASE'!A74</f>
        <v>262</v>
      </c>
      <c r="B78" s="30">
        <f>'De la BASE'!B74</f>
        <v>115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0.502</v>
      </c>
      <c r="F78" s="9">
        <f>IF('De la BASE'!F74&gt;0,'De la BASE'!F74,'De la BASE'!F74+0.001)</f>
        <v>89.0863148</v>
      </c>
      <c r="G78" s="15">
        <v>17076</v>
      </c>
    </row>
    <row r="79" spans="1:7" ht="12.75">
      <c r="A79" s="30" t="str">
        <f>'De la BASE'!A75</f>
        <v>262</v>
      </c>
      <c r="B79" s="30">
        <f>'De la BASE'!B75</f>
        <v>115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0.438</v>
      </c>
      <c r="F79" s="9">
        <f>IF('De la BASE'!F75&gt;0,'De la BASE'!F75,'De la BASE'!F75+0.001)</f>
        <v>118.10731819999992</v>
      </c>
      <c r="G79" s="15">
        <v>17107</v>
      </c>
    </row>
    <row r="80" spans="1:7" ht="12.75">
      <c r="A80" s="30" t="str">
        <f>'De la BASE'!A76</f>
        <v>262</v>
      </c>
      <c r="B80" s="30">
        <f>'De la BASE'!B76</f>
        <v>115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0.405</v>
      </c>
      <c r="F80" s="9">
        <f>IF('De la BASE'!F76&gt;0,'De la BASE'!F76,'De la BASE'!F76+0.001)</f>
        <v>145.865788</v>
      </c>
      <c r="G80" s="15">
        <v>17137</v>
      </c>
    </row>
    <row r="81" spans="1:7" ht="12.75">
      <c r="A81" s="30" t="str">
        <f>'De la BASE'!A77</f>
        <v>262</v>
      </c>
      <c r="B81" s="30">
        <f>'De la BASE'!B77</f>
        <v>115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0.387</v>
      </c>
      <c r="F81" s="9">
        <f>IF('De la BASE'!F77&gt;0,'De la BASE'!F77,'De la BASE'!F77+0.001)</f>
        <v>110.853545</v>
      </c>
      <c r="G81" s="15">
        <v>17168</v>
      </c>
    </row>
    <row r="82" spans="1:7" ht="12.75">
      <c r="A82" s="30" t="str">
        <f>'De la BASE'!A78</f>
        <v>262</v>
      </c>
      <c r="B82" s="30">
        <f>'De la BASE'!B78</f>
        <v>115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1.335</v>
      </c>
      <c r="F82" s="9">
        <f>IF('De la BASE'!F78&gt;0,'De la BASE'!F78,'De la BASE'!F78+0.001)</f>
        <v>544.299491</v>
      </c>
      <c r="G82" s="15">
        <v>17199</v>
      </c>
    </row>
    <row r="83" spans="1:7" ht="12.75">
      <c r="A83" s="30" t="str">
        <f>'De la BASE'!A79</f>
        <v>262</v>
      </c>
      <c r="B83" s="30">
        <f>'De la BASE'!B79</f>
        <v>115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2.679</v>
      </c>
      <c r="F83" s="9">
        <f>IF('De la BASE'!F79&gt;0,'De la BASE'!F79,'De la BASE'!F79+0.001)</f>
        <v>984.1596130000003</v>
      </c>
      <c r="G83" s="15">
        <v>17227</v>
      </c>
    </row>
    <row r="84" spans="1:7" ht="12.75">
      <c r="A84" s="30" t="str">
        <f>'De la BASE'!A80</f>
        <v>262</v>
      </c>
      <c r="B84" s="30">
        <f>'De la BASE'!B80</f>
        <v>115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1.416</v>
      </c>
      <c r="F84" s="9">
        <f>IF('De la BASE'!F80&gt;0,'De la BASE'!F80,'De la BASE'!F80+0.001)</f>
        <v>387.0256555999999</v>
      </c>
      <c r="G84" s="15">
        <v>17258</v>
      </c>
    </row>
    <row r="85" spans="1:7" ht="12.75">
      <c r="A85" s="30" t="str">
        <f>'De la BASE'!A81</f>
        <v>262</v>
      </c>
      <c r="B85" s="30">
        <f>'De la BASE'!B81</f>
        <v>115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1.25</v>
      </c>
      <c r="F85" s="9">
        <f>IF('De la BASE'!F81&gt;0,'De la BASE'!F81,'De la BASE'!F81+0.001)</f>
        <v>347.39338499999985</v>
      </c>
      <c r="G85" s="15">
        <v>17288</v>
      </c>
    </row>
    <row r="86" spans="1:7" ht="12.75">
      <c r="A86" s="30" t="str">
        <f>'De la BASE'!A82</f>
        <v>262</v>
      </c>
      <c r="B86" s="30">
        <f>'De la BASE'!B82</f>
        <v>115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0.991</v>
      </c>
      <c r="F86" s="9">
        <f>IF('De la BASE'!F82&gt;0,'De la BASE'!F82,'De la BASE'!F82+0.001)</f>
        <v>217.33932399999992</v>
      </c>
      <c r="G86" s="15">
        <v>17319</v>
      </c>
    </row>
    <row r="87" spans="1:7" ht="12.75">
      <c r="A87" s="30" t="str">
        <f>'De la BASE'!A83</f>
        <v>262</v>
      </c>
      <c r="B87" s="30">
        <f>'De la BASE'!B83</f>
        <v>115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0.818</v>
      </c>
      <c r="F87" s="9">
        <f>IF('De la BASE'!F83&gt;0,'De la BASE'!F83,'De la BASE'!F83+0.001)</f>
        <v>126.80351650000006</v>
      </c>
      <c r="G87" s="15">
        <v>17349</v>
      </c>
    </row>
    <row r="88" spans="1:7" ht="12.75">
      <c r="A88" s="30" t="str">
        <f>'De la BASE'!A84</f>
        <v>262</v>
      </c>
      <c r="B88" s="30">
        <f>'De la BASE'!B84</f>
        <v>115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0.687</v>
      </c>
      <c r="F88" s="9">
        <f>IF('De la BASE'!F84&gt;0,'De la BASE'!F84,'De la BASE'!F84+0.001)</f>
        <v>103.50448299999992</v>
      </c>
      <c r="G88" s="15">
        <v>17380</v>
      </c>
    </row>
    <row r="89" spans="1:7" ht="12.75">
      <c r="A89" s="30" t="str">
        <f>'De la BASE'!A85</f>
        <v>262</v>
      </c>
      <c r="B89" s="30">
        <f>'De la BASE'!B85</f>
        <v>115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0.59</v>
      </c>
      <c r="F89" s="9">
        <f>IF('De la BASE'!F85&gt;0,'De la BASE'!F85,'De la BASE'!F85+0.001)</f>
        <v>104.79650140000001</v>
      </c>
      <c r="G89" s="15">
        <v>17411</v>
      </c>
    </row>
    <row r="90" spans="1:7" ht="12.75">
      <c r="A90" s="30" t="str">
        <f>'De la BASE'!A86</f>
        <v>262</v>
      </c>
      <c r="B90" s="30">
        <f>'De la BASE'!B86</f>
        <v>115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0.505</v>
      </c>
      <c r="F90" s="9">
        <f>IF('De la BASE'!F86&gt;0,'De la BASE'!F86,'De la BASE'!F86+0.001)</f>
        <v>99.08675750000005</v>
      </c>
      <c r="G90" s="15">
        <v>17441</v>
      </c>
    </row>
    <row r="91" spans="1:7" ht="12.75">
      <c r="A91" s="30" t="str">
        <f>'De la BASE'!A87</f>
        <v>262</v>
      </c>
      <c r="B91" s="30">
        <f>'De la BASE'!B87</f>
        <v>115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0.435</v>
      </c>
      <c r="F91" s="9">
        <f>IF('De la BASE'!F87&gt;0,'De la BASE'!F87,'De la BASE'!F87+0.001)</f>
        <v>113.47261079999993</v>
      </c>
      <c r="G91" s="15">
        <v>17472</v>
      </c>
    </row>
    <row r="92" spans="1:7" ht="12.75">
      <c r="A92" s="30" t="str">
        <f>'De la BASE'!A88</f>
        <v>262</v>
      </c>
      <c r="B92" s="30">
        <f>'De la BASE'!B88</f>
        <v>115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0.393</v>
      </c>
      <c r="F92" s="9">
        <f>IF('De la BASE'!F88&gt;0,'De la BASE'!F88,'De la BASE'!F88+0.001)</f>
        <v>147.77970809999994</v>
      </c>
      <c r="G92" s="15">
        <v>17502</v>
      </c>
    </row>
    <row r="93" spans="1:7" ht="12.75">
      <c r="A93" s="30" t="str">
        <f>'De la BASE'!A89</f>
        <v>262</v>
      </c>
      <c r="B93" s="30">
        <f>'De la BASE'!B89</f>
        <v>115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0.818</v>
      </c>
      <c r="F93" s="9">
        <f>IF('De la BASE'!F89&gt;0,'De la BASE'!F89,'De la BASE'!F89+0.001)</f>
        <v>696.9184459999999</v>
      </c>
      <c r="G93" s="15">
        <v>17533</v>
      </c>
    </row>
    <row r="94" spans="1:7" ht="12.75">
      <c r="A94" s="30" t="str">
        <f>'De la BASE'!A90</f>
        <v>262</v>
      </c>
      <c r="B94" s="30">
        <f>'De la BASE'!B90</f>
        <v>115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0.723</v>
      </c>
      <c r="F94" s="9">
        <f>IF('De la BASE'!F90&gt;0,'De la BASE'!F90,'De la BASE'!F90+0.001)</f>
        <v>252.94493460000004</v>
      </c>
      <c r="G94" s="15">
        <v>17564</v>
      </c>
    </row>
    <row r="95" spans="1:7" ht="12.75">
      <c r="A95" s="30" t="str">
        <f>'De la BASE'!A91</f>
        <v>262</v>
      </c>
      <c r="B95" s="30">
        <f>'De la BASE'!B91</f>
        <v>115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0.636</v>
      </c>
      <c r="F95" s="9">
        <f>IF('De la BASE'!F91&gt;0,'De la BASE'!F91,'De la BASE'!F91+0.001)</f>
        <v>208.55517700000004</v>
      </c>
      <c r="G95" s="15">
        <v>17593</v>
      </c>
    </row>
    <row r="96" spans="1:7" ht="12.75">
      <c r="A96" s="30" t="str">
        <f>'De la BASE'!A92</f>
        <v>262</v>
      </c>
      <c r="B96" s="30">
        <f>'De la BASE'!B92</f>
        <v>115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0.58</v>
      </c>
      <c r="F96" s="9">
        <f>IF('De la BASE'!F92&gt;0,'De la BASE'!F92,'De la BASE'!F92+0.001)</f>
        <v>218.7824986</v>
      </c>
      <c r="G96" s="15">
        <v>17624</v>
      </c>
    </row>
    <row r="97" spans="1:7" ht="12.75">
      <c r="A97" s="30" t="str">
        <f>'De la BASE'!A93</f>
        <v>262</v>
      </c>
      <c r="B97" s="30">
        <f>'De la BASE'!B93</f>
        <v>115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0.585</v>
      </c>
      <c r="F97" s="9">
        <f>IF('De la BASE'!F93&gt;0,'De la BASE'!F93,'De la BASE'!F93+0.001)</f>
        <v>256.16524649999985</v>
      </c>
      <c r="G97" s="15">
        <v>17654</v>
      </c>
    </row>
    <row r="98" spans="1:7" ht="12.75">
      <c r="A98" s="30" t="str">
        <f>'De la BASE'!A94</f>
        <v>262</v>
      </c>
      <c r="B98" s="30">
        <f>'De la BASE'!B94</f>
        <v>115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0.547</v>
      </c>
      <c r="F98" s="9">
        <f>IF('De la BASE'!F94&gt;0,'De la BASE'!F94,'De la BASE'!F94+0.001)</f>
        <v>129.2324038</v>
      </c>
      <c r="G98" s="15">
        <v>17685</v>
      </c>
    </row>
    <row r="99" spans="1:7" ht="12.75">
      <c r="A99" s="30" t="str">
        <f>'De la BASE'!A95</f>
        <v>262</v>
      </c>
      <c r="B99" s="30">
        <f>'De la BASE'!B95</f>
        <v>115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0.46</v>
      </c>
      <c r="F99" s="9">
        <f>IF('De la BASE'!F95&gt;0,'De la BASE'!F95,'De la BASE'!F95+0.001)</f>
        <v>83.84899269999998</v>
      </c>
      <c r="G99" s="15">
        <v>17715</v>
      </c>
    </row>
    <row r="100" spans="1:7" ht="12.75">
      <c r="A100" s="30" t="str">
        <f>'De la BASE'!A96</f>
        <v>262</v>
      </c>
      <c r="B100" s="30">
        <f>'De la BASE'!B96</f>
        <v>115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</v>
      </c>
      <c r="F100" s="9">
        <f>IF('De la BASE'!F96&gt;0,'De la BASE'!F96,'De la BASE'!F96+0.001)</f>
        <v>69.65353</v>
      </c>
      <c r="G100" s="15">
        <v>17746</v>
      </c>
    </row>
    <row r="101" spans="1:7" ht="12.75">
      <c r="A101" s="30" t="str">
        <f>'De la BASE'!A97</f>
        <v>262</v>
      </c>
      <c r="B101" s="30">
        <f>'De la BASE'!B97</f>
        <v>115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0.349</v>
      </c>
      <c r="F101" s="9">
        <f>IF('De la BASE'!F97&gt;0,'De la BASE'!F97,'De la BASE'!F97+0.001)</f>
        <v>59.37828899999999</v>
      </c>
      <c r="G101" s="15">
        <v>17777</v>
      </c>
    </row>
    <row r="102" spans="1:7" ht="12.75">
      <c r="A102" s="30" t="str">
        <f>'De la BASE'!A98</f>
        <v>262</v>
      </c>
      <c r="B102" s="30">
        <f>'De la BASE'!B98</f>
        <v>115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0.304</v>
      </c>
      <c r="F102" s="9">
        <f>IF('De la BASE'!F98&gt;0,'De la BASE'!F98,'De la BASE'!F98+0.001)</f>
        <v>75.47102819999998</v>
      </c>
      <c r="G102" s="15">
        <v>17807</v>
      </c>
    </row>
    <row r="103" spans="1:7" ht="12.75">
      <c r="A103" s="30" t="str">
        <f>'De la BASE'!A99</f>
        <v>262</v>
      </c>
      <c r="B103" s="30">
        <f>'De la BASE'!B99</f>
        <v>115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0.268</v>
      </c>
      <c r="F103" s="9">
        <f>IF('De la BASE'!F99&gt;0,'De la BASE'!F99,'De la BASE'!F99+0.001)</f>
        <v>61.0672814</v>
      </c>
      <c r="G103" s="15">
        <v>17838</v>
      </c>
    </row>
    <row r="104" spans="1:7" ht="12.75">
      <c r="A104" s="30" t="str">
        <f>'De la BASE'!A100</f>
        <v>262</v>
      </c>
      <c r="B104" s="30">
        <f>'De la BASE'!B100</f>
        <v>115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0.272</v>
      </c>
      <c r="F104" s="9">
        <f>IF('De la BASE'!F100&gt;0,'De la BASE'!F100,'De la BASE'!F100+0.001)</f>
        <v>139.34681840000005</v>
      </c>
      <c r="G104" s="15">
        <v>17868</v>
      </c>
    </row>
    <row r="105" spans="1:7" ht="12.75">
      <c r="A105" s="30" t="str">
        <f>'De la BASE'!A101</f>
        <v>262</v>
      </c>
      <c r="B105" s="30">
        <f>'De la BASE'!B101</f>
        <v>115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0.268</v>
      </c>
      <c r="F105" s="9">
        <f>IF('De la BASE'!F101&gt;0,'De la BASE'!F101,'De la BASE'!F101+0.001)</f>
        <v>78.36533799999998</v>
      </c>
      <c r="G105" s="15">
        <v>17899</v>
      </c>
    </row>
    <row r="106" spans="1:7" ht="12.75">
      <c r="A106" s="30" t="str">
        <f>'De la BASE'!A102</f>
        <v>262</v>
      </c>
      <c r="B106" s="30">
        <f>'De la BASE'!B102</f>
        <v>115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0.244</v>
      </c>
      <c r="F106" s="9">
        <f>IF('De la BASE'!F102&gt;0,'De la BASE'!F102,'De la BASE'!F102+0.001)</f>
        <v>65.60707399999994</v>
      </c>
      <c r="G106" s="15">
        <v>17930</v>
      </c>
    </row>
    <row r="107" spans="1:7" ht="12.75">
      <c r="A107" s="30" t="str">
        <f>'De la BASE'!A103</f>
        <v>262</v>
      </c>
      <c r="B107" s="30">
        <f>'De la BASE'!B103</f>
        <v>115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0.235</v>
      </c>
      <c r="F107" s="9">
        <f>IF('De la BASE'!F103&gt;0,'De la BASE'!F103,'De la BASE'!F103+0.001)</f>
        <v>101.22110359999999</v>
      </c>
      <c r="G107" s="15">
        <v>17958</v>
      </c>
    </row>
    <row r="108" spans="1:7" ht="12.75">
      <c r="A108" s="30" t="str">
        <f>'De la BASE'!A104</f>
        <v>262</v>
      </c>
      <c r="B108" s="30">
        <f>'De la BASE'!B104</f>
        <v>115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0.223</v>
      </c>
      <c r="F108" s="9">
        <f>IF('De la BASE'!F104&gt;0,'De la BASE'!F104,'De la BASE'!F104+0.001)</f>
        <v>92.34541029999998</v>
      </c>
      <c r="G108" s="15">
        <v>17989</v>
      </c>
    </row>
    <row r="109" spans="1:7" ht="12.75">
      <c r="A109" s="30" t="str">
        <f>'De la BASE'!A105</f>
        <v>262</v>
      </c>
      <c r="B109" s="30">
        <f>'De la BASE'!B105</f>
        <v>115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0.202</v>
      </c>
      <c r="F109" s="9">
        <f>IF('De la BASE'!F105&gt;0,'De la BASE'!F105,'De la BASE'!F105+0.001)</f>
        <v>84.6954891</v>
      </c>
      <c r="G109" s="15">
        <v>18019</v>
      </c>
    </row>
    <row r="110" spans="1:7" ht="12.75">
      <c r="A110" s="30" t="str">
        <f>'De la BASE'!A106</f>
        <v>262</v>
      </c>
      <c r="B110" s="30">
        <f>'De la BASE'!B106</f>
        <v>115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0.186</v>
      </c>
      <c r="F110" s="9">
        <f>IF('De la BASE'!F106&gt;0,'De la BASE'!F106,'De la BASE'!F106+0.001)</f>
        <v>70.23770339999999</v>
      </c>
      <c r="G110" s="15">
        <v>18050</v>
      </c>
    </row>
    <row r="111" spans="1:7" ht="12.75">
      <c r="A111" s="30" t="str">
        <f>'De la BASE'!A107</f>
        <v>262</v>
      </c>
      <c r="B111" s="30">
        <f>'De la BASE'!B107</f>
        <v>115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0.179</v>
      </c>
      <c r="F111" s="9">
        <f>IF('De la BASE'!F107&gt;0,'De la BASE'!F107,'De la BASE'!F107+0.001)</f>
        <v>55.39099129999999</v>
      </c>
      <c r="G111" s="15">
        <v>18080</v>
      </c>
    </row>
    <row r="112" spans="1:7" ht="12.75">
      <c r="A112" s="30" t="str">
        <f>'De la BASE'!A108</f>
        <v>262</v>
      </c>
      <c r="B112" s="30">
        <f>'De la BASE'!B108</f>
        <v>115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0.174</v>
      </c>
      <c r="F112" s="9">
        <f>IF('De la BASE'!F108&gt;0,'De la BASE'!F108,'De la BASE'!F108+0.001)</f>
        <v>48.000095</v>
      </c>
      <c r="G112" s="15">
        <v>18111</v>
      </c>
    </row>
    <row r="113" spans="1:7" ht="12.75">
      <c r="A113" s="30" t="str">
        <f>'De la BASE'!A109</f>
        <v>262</v>
      </c>
      <c r="B113" s="30">
        <f>'De la BASE'!B109</f>
        <v>115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0.208</v>
      </c>
      <c r="F113" s="9">
        <f>IF('De la BASE'!F109&gt;0,'De la BASE'!F109,'De la BASE'!F109+0.001)</f>
        <v>121.68010499999998</v>
      </c>
      <c r="G113" s="15">
        <v>18142</v>
      </c>
    </row>
    <row r="114" spans="1:7" ht="12.75">
      <c r="A114" s="30" t="str">
        <f>'De la BASE'!A110</f>
        <v>262</v>
      </c>
      <c r="B114" s="30">
        <f>'De la BASE'!B110</f>
        <v>115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0.189</v>
      </c>
      <c r="F114" s="9">
        <f>IF('De la BASE'!F110&gt;0,'De la BASE'!F110,'De la BASE'!F110+0.001)</f>
        <v>75.15096000000001</v>
      </c>
      <c r="G114" s="15">
        <v>18172</v>
      </c>
    </row>
    <row r="115" spans="1:7" ht="12.75">
      <c r="A115" s="30" t="str">
        <f>'De la BASE'!A111</f>
        <v>262</v>
      </c>
      <c r="B115" s="30">
        <f>'De la BASE'!B111</f>
        <v>115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0.181</v>
      </c>
      <c r="F115" s="9">
        <f>IF('De la BASE'!F111&gt;0,'De la BASE'!F111,'De la BASE'!F111+0.001)</f>
        <v>116.09498700000003</v>
      </c>
      <c r="G115" s="15">
        <v>18203</v>
      </c>
    </row>
    <row r="116" spans="1:7" ht="12.75">
      <c r="A116" s="30" t="str">
        <f>'De la BASE'!A112</f>
        <v>262</v>
      </c>
      <c r="B116" s="30">
        <f>'De la BASE'!B112</f>
        <v>115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0.185</v>
      </c>
      <c r="F116" s="9">
        <f>IF('De la BASE'!F112&gt;0,'De la BASE'!F112,'De la BASE'!F112+0.001)</f>
        <v>99.60639999999998</v>
      </c>
      <c r="G116" s="15">
        <v>18233</v>
      </c>
    </row>
    <row r="117" spans="1:7" ht="12.75">
      <c r="A117" s="30" t="str">
        <f>'De la BASE'!A113</f>
        <v>262</v>
      </c>
      <c r="B117" s="30">
        <f>'De la BASE'!B113</f>
        <v>115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0.178</v>
      </c>
      <c r="F117" s="9">
        <f>IF('De la BASE'!F113&gt;0,'De la BASE'!F113,'De la BASE'!F113+0.001)</f>
        <v>75.049</v>
      </c>
      <c r="G117" s="15">
        <v>18264</v>
      </c>
    </row>
    <row r="118" spans="1:7" ht="12.75">
      <c r="A118" s="30" t="str">
        <f>'De la BASE'!A114</f>
        <v>262</v>
      </c>
      <c r="B118" s="30">
        <f>'De la BASE'!B114</f>
        <v>115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0.19</v>
      </c>
      <c r="F118" s="9">
        <f>IF('De la BASE'!F114&gt;0,'De la BASE'!F114,'De la BASE'!F114+0.001)</f>
        <v>158.230812</v>
      </c>
      <c r="G118" s="15">
        <v>18295</v>
      </c>
    </row>
    <row r="119" spans="1:7" ht="12.75">
      <c r="A119" s="30" t="str">
        <f>'De la BASE'!A115</f>
        <v>262</v>
      </c>
      <c r="B119" s="30">
        <f>'De la BASE'!B115</f>
        <v>115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0.207</v>
      </c>
      <c r="F119" s="9">
        <f>IF('De la BASE'!F115&gt;0,'De la BASE'!F115,'De la BASE'!F115+0.001)</f>
        <v>105.268</v>
      </c>
      <c r="G119" s="15">
        <v>18323</v>
      </c>
    </row>
    <row r="120" spans="1:7" ht="12.75">
      <c r="A120" s="30" t="str">
        <f>'De la BASE'!A116</f>
        <v>262</v>
      </c>
      <c r="B120" s="30">
        <f>'De la BASE'!B116</f>
        <v>115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0.199</v>
      </c>
      <c r="F120" s="9">
        <f>IF('De la BASE'!F116&gt;0,'De la BASE'!F116,'De la BASE'!F116+0.001)</f>
        <v>108.3061363</v>
      </c>
      <c r="G120" s="15">
        <v>18354</v>
      </c>
    </row>
    <row r="121" spans="1:7" ht="12.75">
      <c r="A121" s="30" t="str">
        <f>'De la BASE'!A117</f>
        <v>262</v>
      </c>
      <c r="B121" s="30">
        <f>'De la BASE'!B117</f>
        <v>115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0.223</v>
      </c>
      <c r="F121" s="9">
        <f>IF('De la BASE'!F117&gt;0,'De la BASE'!F117,'De la BASE'!F117+0.001)</f>
        <v>218.60899629999997</v>
      </c>
      <c r="G121" s="15">
        <v>18384</v>
      </c>
    </row>
    <row r="122" spans="1:7" ht="12.75">
      <c r="A122" s="30" t="str">
        <f>'De la BASE'!A118</f>
        <v>262</v>
      </c>
      <c r="B122" s="30">
        <f>'De la BASE'!B118</f>
        <v>115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0.249</v>
      </c>
      <c r="F122" s="9">
        <f>IF('De la BASE'!F118&gt;0,'De la BASE'!F118,'De la BASE'!F118+0.001)</f>
        <v>139.86723500000002</v>
      </c>
      <c r="G122" s="15">
        <v>18415</v>
      </c>
    </row>
    <row r="123" spans="1:7" ht="12.75">
      <c r="A123" s="30" t="str">
        <f>'De la BASE'!A119</f>
        <v>262</v>
      </c>
      <c r="B123" s="30">
        <f>'De la BASE'!B119</f>
        <v>115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0.232</v>
      </c>
      <c r="F123" s="9">
        <f>IF('De la BASE'!F119&gt;0,'De la BASE'!F119,'De la BASE'!F119+0.001)</f>
        <v>77.206144</v>
      </c>
      <c r="G123" s="15">
        <v>18445</v>
      </c>
    </row>
    <row r="124" spans="1:7" ht="12.75">
      <c r="A124" s="30" t="str">
        <f>'De la BASE'!A120</f>
        <v>262</v>
      </c>
      <c r="B124" s="30">
        <f>'De la BASE'!B120</f>
        <v>115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0.209</v>
      </c>
      <c r="F124" s="9">
        <f>IF('De la BASE'!F120&gt;0,'De la BASE'!F120,'De la BASE'!F120+0.001)</f>
        <v>59.34518639999997</v>
      </c>
      <c r="G124" s="15">
        <v>18476</v>
      </c>
    </row>
    <row r="125" spans="1:7" ht="12.75">
      <c r="A125" s="30" t="str">
        <f>'De la BASE'!A121</f>
        <v>262</v>
      </c>
      <c r="B125" s="30">
        <f>'De la BASE'!B121</f>
        <v>115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0.183</v>
      </c>
      <c r="F125" s="9">
        <f>IF('De la BASE'!F121&gt;0,'De la BASE'!F121,'De la BASE'!F121+0.001)</f>
        <v>49.893095000000024</v>
      </c>
      <c r="G125" s="15">
        <v>18507</v>
      </c>
    </row>
    <row r="126" spans="1:7" ht="12.75">
      <c r="A126" s="30" t="str">
        <f>'De la BASE'!A122</f>
        <v>262</v>
      </c>
      <c r="B126" s="30">
        <f>'De la BASE'!B122</f>
        <v>115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0.163</v>
      </c>
      <c r="F126" s="9">
        <f>IF('De la BASE'!F122&gt;0,'De la BASE'!F122,'De la BASE'!F122+0.001)</f>
        <v>61.06027299999998</v>
      </c>
      <c r="G126" s="15">
        <v>18537</v>
      </c>
    </row>
    <row r="127" spans="1:7" ht="12.75">
      <c r="A127" s="30" t="str">
        <f>'De la BASE'!A123</f>
        <v>262</v>
      </c>
      <c r="B127" s="30">
        <f>'De la BASE'!B123</f>
        <v>115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0.157</v>
      </c>
      <c r="F127" s="9">
        <f>IF('De la BASE'!F123&gt;0,'De la BASE'!F123,'De la BASE'!F123+0.001)</f>
        <v>87.59290899999998</v>
      </c>
      <c r="G127" s="15">
        <v>18568</v>
      </c>
    </row>
    <row r="128" spans="1:7" ht="12.75">
      <c r="A128" s="30" t="str">
        <f>'De la BASE'!A124</f>
        <v>262</v>
      </c>
      <c r="B128" s="30">
        <f>'De la BASE'!B124</f>
        <v>115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0.163</v>
      </c>
      <c r="F128" s="9">
        <f>IF('De la BASE'!F124&gt;0,'De la BASE'!F124,'De la BASE'!F124+0.001)</f>
        <v>114.1909139</v>
      </c>
      <c r="G128" s="15">
        <v>18598</v>
      </c>
    </row>
    <row r="129" spans="1:7" ht="12.75">
      <c r="A129" s="30" t="str">
        <f>'De la BASE'!A125</f>
        <v>262</v>
      </c>
      <c r="B129" s="30">
        <f>'De la BASE'!B125</f>
        <v>115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0.212</v>
      </c>
      <c r="F129" s="9">
        <f>IF('De la BASE'!F125&gt;0,'De la BASE'!F125,'De la BASE'!F125+0.001)</f>
        <v>193.38468500000002</v>
      </c>
      <c r="G129" s="15">
        <v>18629</v>
      </c>
    </row>
    <row r="130" spans="1:7" ht="12.75">
      <c r="A130" s="30" t="str">
        <f>'De la BASE'!A126</f>
        <v>262</v>
      </c>
      <c r="B130" s="30">
        <f>'De la BASE'!B126</f>
        <v>115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0.356</v>
      </c>
      <c r="F130" s="9">
        <f>IF('De la BASE'!F126&gt;0,'De la BASE'!F126,'De la BASE'!F126+0.001)</f>
        <v>337.5964161999999</v>
      </c>
      <c r="G130" s="15">
        <v>18660</v>
      </c>
    </row>
    <row r="131" spans="1:7" ht="12.75">
      <c r="A131" s="30" t="str">
        <f>'De la BASE'!A127</f>
        <v>262</v>
      </c>
      <c r="B131" s="30">
        <f>'De la BASE'!B127</f>
        <v>115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0.661</v>
      </c>
      <c r="F131" s="9">
        <f>IF('De la BASE'!F127&gt;0,'De la BASE'!F127,'De la BASE'!F127+0.001)</f>
        <v>525.7926282</v>
      </c>
      <c r="G131" s="15">
        <v>18688</v>
      </c>
    </row>
    <row r="132" spans="1:7" ht="12.75">
      <c r="A132" s="30" t="str">
        <f>'De la BASE'!A128</f>
        <v>262</v>
      </c>
      <c r="B132" s="30">
        <f>'De la BASE'!B128</f>
        <v>115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0.613</v>
      </c>
      <c r="F132" s="9">
        <f>IF('De la BASE'!F128&gt;0,'De la BASE'!F128,'De la BASE'!F128+0.001)</f>
        <v>278.66232520000005</v>
      </c>
      <c r="G132" s="15">
        <v>18719</v>
      </c>
    </row>
    <row r="133" spans="1:7" ht="12.75">
      <c r="A133" s="30" t="str">
        <f>'De la BASE'!A129</f>
        <v>262</v>
      </c>
      <c r="B133" s="30">
        <f>'De la BASE'!B129</f>
        <v>115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0.55</v>
      </c>
      <c r="F133" s="9">
        <f>IF('De la BASE'!F129&gt;0,'De la BASE'!F129,'De la BASE'!F129+0.001)</f>
        <v>277.57216100000005</v>
      </c>
      <c r="G133" s="15">
        <v>18749</v>
      </c>
    </row>
    <row r="134" spans="1:7" ht="12.75">
      <c r="A134" s="30" t="str">
        <f>'De la BASE'!A130</f>
        <v>262</v>
      </c>
      <c r="B134" s="30">
        <f>'De la BASE'!B130</f>
        <v>115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0.487</v>
      </c>
      <c r="F134" s="9">
        <f>IF('De la BASE'!F130&gt;0,'De la BASE'!F130,'De la BASE'!F130+0.001)</f>
        <v>214.81171990000007</v>
      </c>
      <c r="G134" s="15">
        <v>18780</v>
      </c>
    </row>
    <row r="135" spans="1:7" ht="12.75">
      <c r="A135" s="30" t="str">
        <f>'De la BASE'!A131</f>
        <v>262</v>
      </c>
      <c r="B135" s="30">
        <f>'De la BASE'!B131</f>
        <v>115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0.418</v>
      </c>
      <c r="F135" s="9">
        <f>IF('De la BASE'!F131&gt;0,'De la BASE'!F131,'De la BASE'!F131+0.001)</f>
        <v>121.63311799999995</v>
      </c>
      <c r="G135" s="15">
        <v>18810</v>
      </c>
    </row>
    <row r="136" spans="1:7" ht="12.75">
      <c r="A136" s="30" t="str">
        <f>'De la BASE'!A132</f>
        <v>262</v>
      </c>
      <c r="B136" s="30">
        <f>'De la BASE'!B132</f>
        <v>115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0.353</v>
      </c>
      <c r="F136" s="9">
        <f>IF('De la BASE'!F132&gt;0,'De la BASE'!F132,'De la BASE'!F132+0.001)</f>
        <v>81.68031999999998</v>
      </c>
      <c r="G136" s="15">
        <v>18841</v>
      </c>
    </row>
    <row r="137" spans="1:7" ht="12.75">
      <c r="A137" s="30" t="str">
        <f>'De la BASE'!A133</f>
        <v>262</v>
      </c>
      <c r="B137" s="30">
        <f>'De la BASE'!B133</f>
        <v>115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0.299</v>
      </c>
      <c r="F137" s="9">
        <f>IF('De la BASE'!F133&gt;0,'De la BASE'!F133,'De la BASE'!F133+0.001)</f>
        <v>67.49454199999998</v>
      </c>
      <c r="G137" s="15">
        <v>18872</v>
      </c>
    </row>
    <row r="138" spans="1:7" ht="12.75">
      <c r="A138" s="30" t="str">
        <f>'De la BASE'!A134</f>
        <v>262</v>
      </c>
      <c r="B138" s="30">
        <f>'De la BASE'!B134</f>
        <v>115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0.258</v>
      </c>
      <c r="F138" s="9">
        <f>IF('De la BASE'!F134&gt;0,'De la BASE'!F134,'De la BASE'!F134+0.001)</f>
        <v>82.33989180000002</v>
      </c>
      <c r="G138" s="15">
        <v>18902</v>
      </c>
    </row>
    <row r="139" spans="1:7" ht="12.75">
      <c r="A139" s="30" t="str">
        <f>'De la BASE'!A135</f>
        <v>262</v>
      </c>
      <c r="B139" s="30">
        <f>'De la BASE'!B135</f>
        <v>115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0.9</v>
      </c>
      <c r="F139" s="9">
        <f>IF('De la BASE'!F135&gt;0,'De la BASE'!F135,'De la BASE'!F135+0.001)</f>
        <v>418.68099999999987</v>
      </c>
      <c r="G139" s="15">
        <v>18933</v>
      </c>
    </row>
    <row r="140" spans="1:7" ht="12.75">
      <c r="A140" s="30" t="str">
        <f>'De la BASE'!A136</f>
        <v>262</v>
      </c>
      <c r="B140" s="30">
        <f>'De la BASE'!B136</f>
        <v>115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0.463</v>
      </c>
      <c r="F140" s="9">
        <f>IF('De la BASE'!F136&gt;0,'De la BASE'!F136,'De la BASE'!F136+0.001)</f>
        <v>183.3448685</v>
      </c>
      <c r="G140" s="15">
        <v>18963</v>
      </c>
    </row>
    <row r="141" spans="1:7" ht="12.75">
      <c r="A141" s="30" t="str">
        <f>'De la BASE'!A137</f>
        <v>262</v>
      </c>
      <c r="B141" s="30">
        <f>'De la BASE'!B137</f>
        <v>115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0.422</v>
      </c>
      <c r="F141" s="9">
        <f>IF('De la BASE'!F137&gt;0,'De la BASE'!F137,'De la BASE'!F137+0.001)</f>
        <v>150.19985200000008</v>
      </c>
      <c r="G141" s="15">
        <v>18994</v>
      </c>
    </row>
    <row r="142" spans="1:7" ht="12.75">
      <c r="A142" s="30" t="str">
        <f>'De la BASE'!A138</f>
        <v>262</v>
      </c>
      <c r="B142" s="30">
        <f>'De la BASE'!B138</f>
        <v>115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0.383</v>
      </c>
      <c r="F142" s="9">
        <f>IF('De la BASE'!F138&gt;0,'De la BASE'!F138,'De la BASE'!F138+0.001)</f>
        <v>142.15710340000004</v>
      </c>
      <c r="G142" s="15">
        <v>19025</v>
      </c>
    </row>
    <row r="143" spans="1:7" ht="12.75">
      <c r="A143" s="30" t="str">
        <f>'De la BASE'!A139</f>
        <v>262</v>
      </c>
      <c r="B143" s="30">
        <f>'De la BASE'!B139</f>
        <v>115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0.58</v>
      </c>
      <c r="F143" s="9">
        <f>IF('De la BASE'!F139&gt;0,'De la BASE'!F139,'De la BASE'!F139+0.001)</f>
        <v>427.9662830000001</v>
      </c>
      <c r="G143" s="15">
        <v>19054</v>
      </c>
    </row>
    <row r="144" spans="1:7" ht="12.75">
      <c r="A144" s="30" t="str">
        <f>'De la BASE'!A140</f>
        <v>262</v>
      </c>
      <c r="B144" s="30">
        <f>'De la BASE'!B140</f>
        <v>115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0.599</v>
      </c>
      <c r="F144" s="9">
        <f>IF('De la BASE'!F140&gt;0,'De la BASE'!F140,'De la BASE'!F140+0.001)</f>
        <v>353.1414330000002</v>
      </c>
      <c r="G144" s="15">
        <v>19085</v>
      </c>
    </row>
    <row r="145" spans="1:7" ht="12.75">
      <c r="A145" s="30" t="str">
        <f>'De la BASE'!A141</f>
        <v>262</v>
      </c>
      <c r="B145" s="30">
        <f>'De la BASE'!B141</f>
        <v>115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0.583</v>
      </c>
      <c r="F145" s="9">
        <f>IF('De la BASE'!F141&gt;0,'De la BASE'!F141,'De la BASE'!F141+0.001)</f>
        <v>281.1725710000001</v>
      </c>
      <c r="G145" s="15">
        <v>19115</v>
      </c>
    </row>
    <row r="146" spans="1:7" ht="12.75">
      <c r="A146" s="30" t="str">
        <f>'De la BASE'!A142</f>
        <v>262</v>
      </c>
      <c r="B146" s="30">
        <f>'De la BASE'!B142</f>
        <v>115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0.539</v>
      </c>
      <c r="F146" s="9">
        <f>IF('De la BASE'!F142&gt;0,'De la BASE'!F142,'De la BASE'!F142+0.001)</f>
        <v>152.71421649999996</v>
      </c>
      <c r="G146" s="15">
        <v>19146</v>
      </c>
    </row>
    <row r="147" spans="1:7" ht="12.75">
      <c r="A147" s="30" t="str">
        <f>'De la BASE'!A143</f>
        <v>262</v>
      </c>
      <c r="B147" s="30">
        <f>'De la BASE'!B143</f>
        <v>115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0.478</v>
      </c>
      <c r="F147" s="9">
        <f>IF('De la BASE'!F143&gt;0,'De la BASE'!F143,'De la BASE'!F143+0.001)</f>
        <v>160.652719</v>
      </c>
      <c r="G147" s="15">
        <v>19176</v>
      </c>
    </row>
    <row r="148" spans="1:7" ht="12.75">
      <c r="A148" s="30" t="str">
        <f>'De la BASE'!A144</f>
        <v>262</v>
      </c>
      <c r="B148" s="30">
        <f>'De la BASE'!B144</f>
        <v>115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0.422</v>
      </c>
      <c r="F148" s="9">
        <f>IF('De la BASE'!F144&gt;0,'De la BASE'!F144,'De la BASE'!F144+0.001)</f>
        <v>102.404783</v>
      </c>
      <c r="G148" s="15">
        <v>19207</v>
      </c>
    </row>
    <row r="149" spans="1:7" ht="12.75">
      <c r="A149" s="30" t="str">
        <f>'De la BASE'!A145</f>
        <v>262</v>
      </c>
      <c r="B149" s="30">
        <f>'De la BASE'!B145</f>
        <v>115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0.366</v>
      </c>
      <c r="F149" s="9">
        <f>IF('De la BASE'!F145&gt;0,'De la BASE'!F145,'De la BASE'!F145+0.001)</f>
        <v>80.61347099999998</v>
      </c>
      <c r="G149" s="15">
        <v>19238</v>
      </c>
    </row>
    <row r="150" spans="1:7" ht="12.75">
      <c r="A150" s="30" t="str">
        <f>'De la BASE'!A146</f>
        <v>262</v>
      </c>
      <c r="B150" s="30">
        <f>'De la BASE'!B146</f>
        <v>115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0.328</v>
      </c>
      <c r="F150" s="9">
        <f>IF('De la BASE'!F146&gt;0,'De la BASE'!F146,'De la BASE'!F146+0.001)</f>
        <v>100.78421349999999</v>
      </c>
      <c r="G150" s="15">
        <v>19268</v>
      </c>
    </row>
    <row r="151" spans="1:7" ht="12.75">
      <c r="A151" s="30" t="str">
        <f>'De la BASE'!A147</f>
        <v>262</v>
      </c>
      <c r="B151" s="30">
        <f>'De la BASE'!B147</f>
        <v>115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0.335</v>
      </c>
      <c r="F151" s="9">
        <f>IF('De la BASE'!F147&gt;0,'De la BASE'!F147,'De la BASE'!F147+0.001)</f>
        <v>163.170658</v>
      </c>
      <c r="G151" s="15">
        <v>19299</v>
      </c>
    </row>
    <row r="152" spans="1:7" ht="12.75">
      <c r="A152" s="30" t="str">
        <f>'De la BASE'!A148</f>
        <v>262</v>
      </c>
      <c r="B152" s="30">
        <f>'De la BASE'!B148</f>
        <v>115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0.374</v>
      </c>
      <c r="F152" s="9">
        <f>IF('De la BASE'!F148&gt;0,'De la BASE'!F148,'De la BASE'!F148+0.001)</f>
        <v>295.7604876000001</v>
      </c>
      <c r="G152" s="15">
        <v>19329</v>
      </c>
    </row>
    <row r="153" spans="1:7" ht="12.75">
      <c r="A153" s="30" t="str">
        <f>'De la BASE'!A149</f>
        <v>262</v>
      </c>
      <c r="B153" s="30">
        <f>'De la BASE'!B149</f>
        <v>115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0.375</v>
      </c>
      <c r="F153" s="9">
        <f>IF('De la BASE'!F149&gt;0,'De la BASE'!F149,'De la BASE'!F149+0.001)</f>
        <v>145.78839499999995</v>
      </c>
      <c r="G153" s="15">
        <v>19360</v>
      </c>
    </row>
    <row r="154" spans="1:7" ht="12.75">
      <c r="A154" s="30" t="str">
        <f>'De la BASE'!A150</f>
        <v>262</v>
      </c>
      <c r="B154" s="30">
        <f>'De la BASE'!B150</f>
        <v>115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0.35</v>
      </c>
      <c r="F154" s="9">
        <f>IF('De la BASE'!F150&gt;0,'De la BASE'!F150,'De la BASE'!F150+0.001)</f>
        <v>163.9020359000001</v>
      </c>
      <c r="G154" s="15">
        <v>19391</v>
      </c>
    </row>
    <row r="155" spans="1:7" ht="12.75">
      <c r="A155" s="30" t="str">
        <f>'De la BASE'!A151</f>
        <v>262</v>
      </c>
      <c r="B155" s="30">
        <f>'De la BASE'!B151</f>
        <v>115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0.329</v>
      </c>
      <c r="F155" s="9">
        <f>IF('De la BASE'!F151&gt;0,'De la BASE'!F151,'De la BASE'!F151+0.001)</f>
        <v>161.531782</v>
      </c>
      <c r="G155" s="15">
        <v>19419</v>
      </c>
    </row>
    <row r="156" spans="1:7" ht="12.75">
      <c r="A156" s="30" t="str">
        <f>'De la BASE'!A152</f>
        <v>262</v>
      </c>
      <c r="B156" s="30">
        <f>'De la BASE'!B152</f>
        <v>115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0.338</v>
      </c>
      <c r="F156" s="9">
        <f>IF('De la BASE'!F152&gt;0,'De la BASE'!F152,'De la BASE'!F152+0.001)</f>
        <v>242.93606279999997</v>
      </c>
      <c r="G156" s="15">
        <v>19450</v>
      </c>
    </row>
    <row r="157" spans="1:7" ht="12.75">
      <c r="A157" s="30" t="str">
        <f>'De la BASE'!A153</f>
        <v>262</v>
      </c>
      <c r="B157" s="30">
        <f>'De la BASE'!B153</f>
        <v>115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0.342</v>
      </c>
      <c r="F157" s="9">
        <f>IF('De la BASE'!F153&gt;0,'De la BASE'!F153,'De la BASE'!F153+0.001)</f>
        <v>153.62971139999996</v>
      </c>
      <c r="G157" s="15">
        <v>19480</v>
      </c>
    </row>
    <row r="158" spans="1:7" ht="12.75">
      <c r="A158" s="30" t="str">
        <f>'De la BASE'!A154</f>
        <v>262</v>
      </c>
      <c r="B158" s="30">
        <f>'De la BASE'!B154</f>
        <v>115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0.335</v>
      </c>
      <c r="F158" s="9">
        <f>IF('De la BASE'!F154&gt;0,'De la BASE'!F154,'De la BASE'!F154+0.001)</f>
        <v>166.50549030000002</v>
      </c>
      <c r="G158" s="15">
        <v>19511</v>
      </c>
    </row>
    <row r="159" spans="1:7" ht="12.75">
      <c r="A159" s="30" t="str">
        <f>'De la BASE'!A155</f>
        <v>262</v>
      </c>
      <c r="B159" s="30">
        <f>'De la BASE'!B155</f>
        <v>115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0.313</v>
      </c>
      <c r="F159" s="9">
        <f>IF('De la BASE'!F155&gt;0,'De la BASE'!F155,'De la BASE'!F155+0.001)</f>
        <v>90.79187800000008</v>
      </c>
      <c r="G159" s="15">
        <v>19541</v>
      </c>
    </row>
    <row r="160" spans="1:7" ht="12.75">
      <c r="A160" s="30" t="str">
        <f>'De la BASE'!A156</f>
        <v>262</v>
      </c>
      <c r="B160" s="30">
        <f>'De la BASE'!B156</f>
        <v>115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0.281</v>
      </c>
      <c r="F160" s="9">
        <f>IF('De la BASE'!F156&gt;0,'De la BASE'!F156,'De la BASE'!F156+0.001)</f>
        <v>68.26640560000004</v>
      </c>
      <c r="G160" s="15">
        <v>19572</v>
      </c>
    </row>
    <row r="161" spans="1:7" ht="12.75">
      <c r="A161" s="30" t="str">
        <f>'De la BASE'!A157</f>
        <v>262</v>
      </c>
      <c r="B161" s="30">
        <f>'De la BASE'!B157</f>
        <v>115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0.251</v>
      </c>
      <c r="F161" s="9">
        <f>IF('De la BASE'!F157&gt;0,'De la BASE'!F157,'De la BASE'!F157+0.001)</f>
        <v>62.653665</v>
      </c>
      <c r="G161" s="15">
        <v>19603</v>
      </c>
    </row>
    <row r="162" spans="1:7" ht="12.75">
      <c r="A162" s="30" t="str">
        <f>'De la BASE'!A158</f>
        <v>262</v>
      </c>
      <c r="B162" s="30">
        <f>'De la BASE'!B158</f>
        <v>115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0.253</v>
      </c>
      <c r="F162" s="9">
        <f>IF('De la BASE'!F158&gt;0,'De la BASE'!F158,'De la BASE'!F158+0.001)</f>
        <v>117.19239999999999</v>
      </c>
      <c r="G162" s="15">
        <v>19633</v>
      </c>
    </row>
    <row r="163" spans="1:7" ht="12.75">
      <c r="A163" s="30" t="str">
        <f>'De la BASE'!A159</f>
        <v>262</v>
      </c>
      <c r="B163" s="30">
        <f>'De la BASE'!B159</f>
        <v>115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0.24</v>
      </c>
      <c r="F163" s="9">
        <f>IF('De la BASE'!F159&gt;0,'De la BASE'!F159,'De la BASE'!F159+0.001)</f>
        <v>81.048125</v>
      </c>
      <c r="G163" s="15">
        <v>19664</v>
      </c>
    </row>
    <row r="164" spans="1:7" ht="12.75">
      <c r="A164" s="30" t="str">
        <f>'De la BASE'!A160</f>
        <v>262</v>
      </c>
      <c r="B164" s="30">
        <f>'De la BASE'!B160</f>
        <v>115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0.227</v>
      </c>
      <c r="F164" s="9">
        <f>IF('De la BASE'!F160&gt;0,'De la BASE'!F160,'De la BASE'!F160+0.001)</f>
        <v>123.45905480000003</v>
      </c>
      <c r="G164" s="15">
        <v>19694</v>
      </c>
    </row>
    <row r="165" spans="1:7" ht="12.75">
      <c r="A165" s="30" t="str">
        <f>'De la BASE'!A161</f>
        <v>262</v>
      </c>
      <c r="B165" s="30">
        <f>'De la BASE'!B161</f>
        <v>115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0.228</v>
      </c>
      <c r="F165" s="9">
        <f>IF('De la BASE'!F161&gt;0,'De la BASE'!F161,'De la BASE'!F161+0.001)</f>
        <v>126.70590199999998</v>
      </c>
      <c r="G165" s="15">
        <v>19725</v>
      </c>
    </row>
    <row r="166" spans="1:7" ht="12.75">
      <c r="A166" s="30" t="str">
        <f>'De la BASE'!A162</f>
        <v>262</v>
      </c>
      <c r="B166" s="30">
        <f>'De la BASE'!B162</f>
        <v>115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0.237</v>
      </c>
      <c r="F166" s="9">
        <f>IF('De la BASE'!F162&gt;0,'De la BASE'!F162,'De la BASE'!F162+0.001)</f>
        <v>202.03410939999995</v>
      </c>
      <c r="G166" s="15">
        <v>19756</v>
      </c>
    </row>
    <row r="167" spans="1:7" ht="12.75">
      <c r="A167" s="30" t="str">
        <f>'De la BASE'!A163</f>
        <v>262</v>
      </c>
      <c r="B167" s="30">
        <f>'De la BASE'!B163</f>
        <v>115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0.273</v>
      </c>
      <c r="F167" s="9">
        <f>IF('De la BASE'!F163&gt;0,'De la BASE'!F163,'De la BASE'!F163+0.001)</f>
        <v>316.357057</v>
      </c>
      <c r="G167" s="15">
        <v>19784</v>
      </c>
    </row>
    <row r="168" spans="1:7" ht="12.75">
      <c r="A168" s="30" t="str">
        <f>'De la BASE'!A164</f>
        <v>262</v>
      </c>
      <c r="B168" s="30">
        <f>'De la BASE'!B164</f>
        <v>115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0.293</v>
      </c>
      <c r="F168" s="9">
        <f>IF('De la BASE'!F164&gt;0,'De la BASE'!F164,'De la BASE'!F164+0.001)</f>
        <v>196.3444600000001</v>
      </c>
      <c r="G168" s="15">
        <v>19815</v>
      </c>
    </row>
    <row r="169" spans="1:7" ht="12.75">
      <c r="A169" s="30" t="str">
        <f>'De la BASE'!A165</f>
        <v>262</v>
      </c>
      <c r="B169" s="30">
        <f>'De la BASE'!B165</f>
        <v>115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0.289</v>
      </c>
      <c r="F169" s="9">
        <f>IF('De la BASE'!F165&gt;0,'De la BASE'!F165,'De la BASE'!F165+0.001)</f>
        <v>243.92</v>
      </c>
      <c r="G169" s="15">
        <v>19845</v>
      </c>
    </row>
    <row r="170" spans="1:7" ht="12.75">
      <c r="A170" s="30" t="str">
        <f>'De la BASE'!A166</f>
        <v>262</v>
      </c>
      <c r="B170" s="30">
        <f>'De la BASE'!B166</f>
        <v>115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0.274</v>
      </c>
      <c r="F170" s="9">
        <f>IF('De la BASE'!F166&gt;0,'De la BASE'!F166,'De la BASE'!F166+0.001)</f>
        <v>150.51501659999994</v>
      </c>
      <c r="G170" s="15">
        <v>19876</v>
      </c>
    </row>
    <row r="171" spans="1:7" ht="12.75">
      <c r="A171" s="30" t="str">
        <f>'De la BASE'!A167</f>
        <v>262</v>
      </c>
      <c r="B171" s="30">
        <f>'De la BASE'!B167</f>
        <v>115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0.239</v>
      </c>
      <c r="F171" s="9">
        <f>IF('De la BASE'!F167&gt;0,'De la BASE'!F167,'De la BASE'!F167+0.001)</f>
        <v>88.89471320000004</v>
      </c>
      <c r="G171" s="15">
        <v>19906</v>
      </c>
    </row>
    <row r="172" spans="1:7" ht="12.75">
      <c r="A172" s="30" t="str">
        <f>'De la BASE'!A168</f>
        <v>262</v>
      </c>
      <c r="B172" s="30">
        <f>'De la BASE'!B168</f>
        <v>115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0.211</v>
      </c>
      <c r="F172" s="9">
        <f>IF('De la BASE'!F168&gt;0,'De la BASE'!F168,'De la BASE'!F168+0.001)</f>
        <v>70.28462499999998</v>
      </c>
      <c r="G172" s="15">
        <v>19937</v>
      </c>
    </row>
    <row r="173" spans="1:7" ht="12.75">
      <c r="A173" s="30" t="str">
        <f>'De la BASE'!A169</f>
        <v>262</v>
      </c>
      <c r="B173" s="30">
        <f>'De la BASE'!B169</f>
        <v>115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0.187</v>
      </c>
      <c r="F173" s="9">
        <f>IF('De la BASE'!F169&gt;0,'De la BASE'!F169,'De la BASE'!F169+0.001)</f>
        <v>60.941080000000014</v>
      </c>
      <c r="G173" s="15">
        <v>19968</v>
      </c>
    </row>
    <row r="174" spans="1:7" ht="12.75">
      <c r="A174" s="30" t="str">
        <f>'De la BASE'!A170</f>
        <v>262</v>
      </c>
      <c r="B174" s="30">
        <f>'De la BASE'!B170</f>
        <v>115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0.169</v>
      </c>
      <c r="F174" s="9">
        <f>IF('De la BASE'!F170&gt;0,'De la BASE'!F170,'De la BASE'!F170+0.001)</f>
        <v>60.28100000000002</v>
      </c>
      <c r="G174" s="15">
        <v>19998</v>
      </c>
    </row>
    <row r="175" spans="1:7" ht="12.75">
      <c r="A175" s="30" t="str">
        <f>'De la BASE'!A171</f>
        <v>262</v>
      </c>
      <c r="B175" s="30">
        <f>'De la BASE'!B171</f>
        <v>115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0.222</v>
      </c>
      <c r="F175" s="9">
        <f>IF('De la BASE'!F171&gt;0,'De la BASE'!F171,'De la BASE'!F171+0.001)</f>
        <v>158.94996299999997</v>
      </c>
      <c r="G175" s="15">
        <v>20029</v>
      </c>
    </row>
    <row r="176" spans="1:7" ht="12.75">
      <c r="A176" s="30" t="str">
        <f>'De la BASE'!A172</f>
        <v>262</v>
      </c>
      <c r="B176" s="30">
        <f>'De la BASE'!B172</f>
        <v>115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0.236</v>
      </c>
      <c r="F176" s="9">
        <f>IF('De la BASE'!F172&gt;0,'De la BASE'!F172,'De la BASE'!F172+0.001)</f>
        <v>104.37699999999997</v>
      </c>
      <c r="G176" s="15">
        <v>20059</v>
      </c>
    </row>
    <row r="177" spans="1:7" ht="12.75">
      <c r="A177" s="30" t="str">
        <f>'De la BASE'!A173</f>
        <v>262</v>
      </c>
      <c r="B177" s="30">
        <f>'De la BASE'!B173</f>
        <v>115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0.398</v>
      </c>
      <c r="F177" s="9">
        <f>IF('De la BASE'!F173&gt;0,'De la BASE'!F173,'De la BASE'!F173+0.001)</f>
        <v>380.0524399999999</v>
      </c>
      <c r="G177" s="15">
        <v>20090</v>
      </c>
    </row>
    <row r="178" spans="1:7" ht="12.75">
      <c r="A178" s="30" t="str">
        <f>'De la BASE'!A174</f>
        <v>262</v>
      </c>
      <c r="B178" s="30">
        <f>'De la BASE'!B174</f>
        <v>115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0.741</v>
      </c>
      <c r="F178" s="9">
        <f>IF('De la BASE'!F174&gt;0,'De la BASE'!F174,'De la BASE'!F174+0.001)</f>
        <v>418.7008979999998</v>
      </c>
      <c r="G178" s="15">
        <v>20121</v>
      </c>
    </row>
    <row r="179" spans="1:7" ht="12.75">
      <c r="A179" s="30" t="str">
        <f>'De la BASE'!A175</f>
        <v>262</v>
      </c>
      <c r="B179" s="30">
        <f>'De la BASE'!B175</f>
        <v>115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0.805</v>
      </c>
      <c r="F179" s="9">
        <f>IF('De la BASE'!F175&gt;0,'De la BASE'!F175,'De la BASE'!F175+0.001)</f>
        <v>334.61632839999993</v>
      </c>
      <c r="G179" s="15">
        <v>20149</v>
      </c>
    </row>
    <row r="180" spans="1:7" ht="12.75">
      <c r="A180" s="30" t="str">
        <f>'De la BASE'!A176</f>
        <v>262</v>
      </c>
      <c r="B180" s="30">
        <f>'De la BASE'!B176</f>
        <v>115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0.771</v>
      </c>
      <c r="F180" s="9">
        <f>IF('De la BASE'!F176&gt;0,'De la BASE'!F176,'De la BASE'!F176+0.001)</f>
        <v>258.5894387</v>
      </c>
      <c r="G180" s="15">
        <v>20180</v>
      </c>
    </row>
    <row r="181" spans="1:7" ht="12.75">
      <c r="A181" s="30" t="str">
        <f>'De la BASE'!A177</f>
        <v>262</v>
      </c>
      <c r="B181" s="30">
        <f>'De la BASE'!B177</f>
        <v>115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0.697</v>
      </c>
      <c r="F181" s="9">
        <f>IF('De la BASE'!F177&gt;0,'De la BASE'!F177,'De la BASE'!F177+0.001)</f>
        <v>157.50447999999994</v>
      </c>
      <c r="G181" s="15">
        <v>20210</v>
      </c>
    </row>
    <row r="182" spans="1:7" ht="12.75">
      <c r="A182" s="30" t="str">
        <f>'De la BASE'!A178</f>
        <v>262</v>
      </c>
      <c r="B182" s="30">
        <f>'De la BASE'!B178</f>
        <v>115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0.592</v>
      </c>
      <c r="F182" s="9">
        <f>IF('De la BASE'!F178&gt;0,'De la BASE'!F178,'De la BASE'!F178+0.001)</f>
        <v>149.6423011000001</v>
      </c>
      <c r="G182" s="15">
        <v>20241</v>
      </c>
    </row>
    <row r="183" spans="1:7" ht="12.75">
      <c r="A183" s="30" t="str">
        <f>'De la BASE'!A179</f>
        <v>262</v>
      </c>
      <c r="B183" s="30">
        <f>'De la BASE'!B179</f>
        <v>115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0.509</v>
      </c>
      <c r="F183" s="9">
        <f>IF('De la BASE'!F179&gt;0,'De la BASE'!F179,'De la BASE'!F179+0.001)</f>
        <v>105.62800000000004</v>
      </c>
      <c r="G183" s="15">
        <v>20271</v>
      </c>
    </row>
    <row r="184" spans="1:7" ht="12.75">
      <c r="A184" s="30" t="str">
        <f>'De la BASE'!A180</f>
        <v>262</v>
      </c>
      <c r="B184" s="30">
        <f>'De la BASE'!B180</f>
        <v>115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0.44</v>
      </c>
      <c r="F184" s="9">
        <f>IF('De la BASE'!F180&gt;0,'De la BASE'!F180,'De la BASE'!F180+0.001)</f>
        <v>79.63894600000003</v>
      </c>
      <c r="G184" s="15">
        <v>20302</v>
      </c>
    </row>
    <row r="185" spans="1:7" ht="12.75">
      <c r="A185" s="30" t="str">
        <f>'De la BASE'!A181</f>
        <v>262</v>
      </c>
      <c r="B185" s="30">
        <f>'De la BASE'!B181</f>
        <v>115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0.38</v>
      </c>
      <c r="F185" s="9">
        <f>IF('De la BASE'!F181&gt;0,'De la BASE'!F181,'De la BASE'!F181+0.001)</f>
        <v>71.10562700000001</v>
      </c>
      <c r="G185" s="15">
        <v>20333</v>
      </c>
    </row>
    <row r="186" spans="1:7" ht="12.75">
      <c r="A186" s="30" t="str">
        <f>'De la BASE'!A182</f>
        <v>262</v>
      </c>
      <c r="B186" s="30">
        <f>'De la BASE'!B182</f>
        <v>115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0.338</v>
      </c>
      <c r="F186" s="9">
        <f>IF('De la BASE'!F182&gt;0,'De la BASE'!F182,'De la BASE'!F182+0.001)</f>
        <v>84.3320446</v>
      </c>
      <c r="G186" s="15">
        <v>20363</v>
      </c>
    </row>
    <row r="187" spans="1:7" ht="12.75">
      <c r="A187" s="30" t="str">
        <f>'De la BASE'!A183</f>
        <v>262</v>
      </c>
      <c r="B187" s="30">
        <f>'De la BASE'!B183</f>
        <v>115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0.604</v>
      </c>
      <c r="F187" s="9">
        <f>IF('De la BASE'!F183&gt;0,'De la BASE'!F183,'De la BASE'!F183+0.001)</f>
        <v>205.97767719999993</v>
      </c>
      <c r="G187" s="15">
        <v>20394</v>
      </c>
    </row>
    <row r="188" spans="1:7" ht="12.75">
      <c r="A188" s="30" t="str">
        <f>'De la BASE'!A184</f>
        <v>262</v>
      </c>
      <c r="B188" s="30">
        <f>'De la BASE'!B184</f>
        <v>115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0.963</v>
      </c>
      <c r="F188" s="9">
        <f>IF('De la BASE'!F184&gt;0,'De la BASE'!F184,'De la BASE'!F184+0.001)</f>
        <v>454.82944150000014</v>
      </c>
      <c r="G188" s="15">
        <v>20424</v>
      </c>
    </row>
    <row r="189" spans="1:7" ht="12.75">
      <c r="A189" s="30" t="str">
        <f>'De la BASE'!A185</f>
        <v>262</v>
      </c>
      <c r="B189" s="30">
        <f>'De la BASE'!B185</f>
        <v>115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1.332</v>
      </c>
      <c r="F189" s="9">
        <f>IF('De la BASE'!F185&gt;0,'De la BASE'!F185,'De la BASE'!F185+0.001)</f>
        <v>440.8588179999998</v>
      </c>
      <c r="G189" s="15">
        <v>20455</v>
      </c>
    </row>
    <row r="190" spans="1:7" ht="12.75">
      <c r="A190" s="30" t="str">
        <f>'De la BASE'!A186</f>
        <v>262</v>
      </c>
      <c r="B190" s="30">
        <f>'De la BASE'!B186</f>
        <v>115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1.052</v>
      </c>
      <c r="F190" s="9">
        <f>IF('De la BASE'!F186&gt;0,'De la BASE'!F186,'De la BASE'!F186+0.001)</f>
        <v>211.90907530000007</v>
      </c>
      <c r="G190" s="15">
        <v>20486</v>
      </c>
    </row>
    <row r="191" spans="1:7" ht="12.75">
      <c r="A191" s="30" t="str">
        <f>'De la BASE'!A187</f>
        <v>262</v>
      </c>
      <c r="B191" s="30">
        <f>'De la BASE'!B187</f>
        <v>115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3.309</v>
      </c>
      <c r="F191" s="9">
        <f>IF('De la BASE'!F187&gt;0,'De la BASE'!F187,'De la BASE'!F187+0.001)</f>
        <v>820.0835249000003</v>
      </c>
      <c r="G191" s="15">
        <v>20515</v>
      </c>
    </row>
    <row r="192" spans="1:7" ht="12.75">
      <c r="A192" s="30" t="str">
        <f>'De la BASE'!A188</f>
        <v>262</v>
      </c>
      <c r="B192" s="30">
        <f>'De la BASE'!B188</f>
        <v>115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2.367</v>
      </c>
      <c r="F192" s="9">
        <f>IF('De la BASE'!F188&gt;0,'De la BASE'!F188,'De la BASE'!F188+0.001)</f>
        <v>685.3619625000001</v>
      </c>
      <c r="G192" s="15">
        <v>20546</v>
      </c>
    </row>
    <row r="193" spans="1:7" ht="12.75">
      <c r="A193" s="30" t="str">
        <f>'De la BASE'!A189</f>
        <v>262</v>
      </c>
      <c r="B193" s="30">
        <f>'De la BASE'!B189</f>
        <v>115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2.025</v>
      </c>
      <c r="F193" s="9">
        <f>IF('De la BASE'!F189&gt;0,'De la BASE'!F189,'De la BASE'!F189+0.001)</f>
        <v>474.70610180000017</v>
      </c>
      <c r="G193" s="15">
        <v>20576</v>
      </c>
    </row>
    <row r="194" spans="1:7" ht="12.75">
      <c r="A194" s="30" t="str">
        <f>'De la BASE'!A190</f>
        <v>262</v>
      </c>
      <c r="B194" s="30">
        <f>'De la BASE'!B190</f>
        <v>115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1.645</v>
      </c>
      <c r="F194" s="9">
        <f>IF('De la BASE'!F190&gt;0,'De la BASE'!F190,'De la BASE'!F190+0.001)</f>
        <v>263.8861785999998</v>
      </c>
      <c r="G194" s="15">
        <v>20607</v>
      </c>
    </row>
    <row r="195" spans="1:7" ht="12.75">
      <c r="A195" s="30" t="str">
        <f>'De la BASE'!A191</f>
        <v>262</v>
      </c>
      <c r="B195" s="30">
        <f>'De la BASE'!B191</f>
        <v>115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1.354</v>
      </c>
      <c r="F195" s="9">
        <f>IF('De la BASE'!F191&gt;0,'De la BASE'!F191,'De la BASE'!F191+0.001)</f>
        <v>167.05896299999992</v>
      </c>
      <c r="G195" s="15">
        <v>20637</v>
      </c>
    </row>
    <row r="196" spans="1:7" ht="12.75">
      <c r="A196" s="30" t="str">
        <f>'De la BASE'!A192</f>
        <v>262</v>
      </c>
      <c r="B196" s="30">
        <f>'De la BASE'!B192</f>
        <v>115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1.133</v>
      </c>
      <c r="F196" s="9">
        <f>IF('De la BASE'!F192&gt;0,'De la BASE'!F192,'De la BASE'!F192+0.001)</f>
        <v>123.66649279999999</v>
      </c>
      <c r="G196" s="15">
        <v>20668</v>
      </c>
    </row>
    <row r="197" spans="1:7" ht="12.75">
      <c r="A197" s="30" t="str">
        <f>'De la BASE'!A193</f>
        <v>262</v>
      </c>
      <c r="B197" s="30">
        <f>'De la BASE'!B193</f>
        <v>115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0.958</v>
      </c>
      <c r="F197" s="9">
        <f>IF('De la BASE'!F193&gt;0,'De la BASE'!F193,'De la BASE'!F193+0.001)</f>
        <v>119.92739819999993</v>
      </c>
      <c r="G197" s="15">
        <v>20699</v>
      </c>
    </row>
    <row r="198" spans="1:7" ht="12.75">
      <c r="A198" s="30" t="str">
        <f>'De la BASE'!A194</f>
        <v>262</v>
      </c>
      <c r="B198" s="30">
        <f>'De la BASE'!B194</f>
        <v>115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0.814</v>
      </c>
      <c r="F198" s="9">
        <f>IF('De la BASE'!F194&gt;0,'De la BASE'!F194,'De la BASE'!F194+0.001)</f>
        <v>109.31875579999998</v>
      </c>
      <c r="G198" s="15">
        <v>20729</v>
      </c>
    </row>
    <row r="199" spans="1:7" ht="12.75">
      <c r="A199" s="30" t="str">
        <f>'De la BASE'!A195</f>
        <v>262</v>
      </c>
      <c r="B199" s="30">
        <f>'De la BASE'!B195</f>
        <v>115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</v>
      </c>
      <c r="F199" s="9">
        <f>IF('De la BASE'!F195&gt;0,'De la BASE'!F195,'De la BASE'!F195+0.001)</f>
        <v>113.74269760000001</v>
      </c>
      <c r="G199" s="15">
        <v>20760</v>
      </c>
    </row>
    <row r="200" spans="1:7" ht="12.75">
      <c r="A200" s="30" t="str">
        <f>'De la BASE'!A196</f>
        <v>262</v>
      </c>
      <c r="B200" s="30">
        <f>'De la BASE'!B196</f>
        <v>115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0.61</v>
      </c>
      <c r="F200" s="9">
        <f>IF('De la BASE'!F196&gt;0,'De la BASE'!F196,'De la BASE'!F196+0.001)</f>
        <v>92.43773769999991</v>
      </c>
      <c r="G200" s="15">
        <v>20790</v>
      </c>
    </row>
    <row r="201" spans="1:7" ht="12.75">
      <c r="A201" s="30" t="str">
        <f>'De la BASE'!A197</f>
        <v>262</v>
      </c>
      <c r="B201" s="30">
        <f>'De la BASE'!B197</f>
        <v>115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0.53</v>
      </c>
      <c r="F201" s="9">
        <f>IF('De la BASE'!F197&gt;0,'De la BASE'!F197,'De la BASE'!F197+0.001)</f>
        <v>68.76544899999996</v>
      </c>
      <c r="G201" s="15">
        <v>20821</v>
      </c>
    </row>
    <row r="202" spans="1:7" ht="12.75">
      <c r="A202" s="30" t="str">
        <f>'De la BASE'!A198</f>
        <v>262</v>
      </c>
      <c r="B202" s="30">
        <f>'De la BASE'!B198</f>
        <v>115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0.484</v>
      </c>
      <c r="F202" s="9">
        <f>IF('De la BASE'!F198&gt;0,'De la BASE'!F198,'De la BASE'!F198+0.001)</f>
        <v>185.33409750000007</v>
      </c>
      <c r="G202" s="15">
        <v>20852</v>
      </c>
    </row>
    <row r="203" spans="1:7" ht="12.75">
      <c r="A203" s="30" t="str">
        <f>'De la BASE'!A199</f>
        <v>262</v>
      </c>
      <c r="B203" s="30">
        <f>'De la BASE'!B199</f>
        <v>115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0.457</v>
      </c>
      <c r="F203" s="9">
        <f>IF('De la BASE'!F199&gt;0,'De la BASE'!F199,'De la BASE'!F199+0.001)</f>
        <v>144.66088399999995</v>
      </c>
      <c r="G203" s="15">
        <v>20880</v>
      </c>
    </row>
    <row r="204" spans="1:7" ht="12.75">
      <c r="A204" s="30" t="str">
        <f>'De la BASE'!A200</f>
        <v>262</v>
      </c>
      <c r="B204" s="30">
        <f>'De la BASE'!B200</f>
        <v>115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0.423</v>
      </c>
      <c r="F204" s="9">
        <f>IF('De la BASE'!F200&gt;0,'De la BASE'!F200,'De la BASE'!F200+0.001)</f>
        <v>108.97141599999999</v>
      </c>
      <c r="G204" s="15">
        <v>20911</v>
      </c>
    </row>
    <row r="205" spans="1:7" ht="12.75">
      <c r="A205" s="30" t="str">
        <f>'De la BASE'!A201</f>
        <v>262</v>
      </c>
      <c r="B205" s="30">
        <f>'De la BASE'!B201</f>
        <v>115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0.392</v>
      </c>
      <c r="F205" s="9">
        <f>IF('De la BASE'!F201&gt;0,'De la BASE'!F201,'De la BASE'!F201+0.001)</f>
        <v>132.65692130000002</v>
      </c>
      <c r="G205" s="15">
        <v>20941</v>
      </c>
    </row>
    <row r="206" spans="1:7" ht="12.75">
      <c r="A206" s="30" t="str">
        <f>'De la BASE'!A202</f>
        <v>262</v>
      </c>
      <c r="B206" s="30">
        <f>'De la BASE'!B202</f>
        <v>115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0.372</v>
      </c>
      <c r="F206" s="9">
        <f>IF('De la BASE'!F202&gt;0,'De la BASE'!F202,'De la BASE'!F202+0.001)</f>
        <v>117.09931399999996</v>
      </c>
      <c r="G206" s="15">
        <v>20972</v>
      </c>
    </row>
    <row r="207" spans="1:7" ht="12.75">
      <c r="A207" s="30" t="str">
        <f>'De la BASE'!A203</f>
        <v>262</v>
      </c>
      <c r="B207" s="30">
        <f>'De la BASE'!B203</f>
        <v>115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0.352</v>
      </c>
      <c r="F207" s="9">
        <f>IF('De la BASE'!F203&gt;0,'De la BASE'!F203,'De la BASE'!F203+0.001)</f>
        <v>80.47778159999997</v>
      </c>
      <c r="G207" s="15">
        <v>21002</v>
      </c>
    </row>
    <row r="208" spans="1:7" ht="12.75">
      <c r="A208" s="30" t="str">
        <f>'De la BASE'!A204</f>
        <v>262</v>
      </c>
      <c r="B208" s="30">
        <f>'De la BASE'!B204</f>
        <v>115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0.323</v>
      </c>
      <c r="F208" s="9">
        <f>IF('De la BASE'!F204&gt;0,'De la BASE'!F204,'De la BASE'!F204+0.001)</f>
        <v>64.71604600000002</v>
      </c>
      <c r="G208" s="15">
        <v>21033</v>
      </c>
    </row>
    <row r="209" spans="1:7" ht="12.75">
      <c r="A209" s="30" t="str">
        <f>'De la BASE'!A205</f>
        <v>262</v>
      </c>
      <c r="B209" s="30">
        <f>'De la BASE'!B205</f>
        <v>115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0.291</v>
      </c>
      <c r="F209" s="9">
        <f>IF('De la BASE'!F205&gt;0,'De la BASE'!F205,'De la BASE'!F205+0.001)</f>
        <v>56.6870265</v>
      </c>
      <c r="G209" s="15">
        <v>21064</v>
      </c>
    </row>
    <row r="210" spans="1:7" ht="12.75">
      <c r="A210" s="30" t="str">
        <f>'De la BASE'!A206</f>
        <v>262</v>
      </c>
      <c r="B210" s="30">
        <f>'De la BASE'!B206</f>
        <v>115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0.262</v>
      </c>
      <c r="F210" s="9">
        <f>IF('De la BASE'!F206&gt;0,'De la BASE'!F206,'De la BASE'!F206+0.001)</f>
        <v>64.72236099999996</v>
      </c>
      <c r="G210" s="15">
        <v>21094</v>
      </c>
    </row>
    <row r="211" spans="1:7" ht="12.75">
      <c r="A211" s="30" t="str">
        <f>'De la BASE'!A207</f>
        <v>262</v>
      </c>
      <c r="B211" s="30">
        <f>'De la BASE'!B207</f>
        <v>115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0.241</v>
      </c>
      <c r="F211" s="9">
        <f>IF('De la BASE'!F207&gt;0,'De la BASE'!F207,'De la BASE'!F207+0.001)</f>
        <v>85.80699999999995</v>
      </c>
      <c r="G211" s="15">
        <v>21125</v>
      </c>
    </row>
    <row r="212" spans="1:7" ht="12.75">
      <c r="A212" s="30" t="str">
        <f>'De la BASE'!A208</f>
        <v>262</v>
      </c>
      <c r="B212" s="30">
        <f>'De la BASE'!B208</f>
        <v>115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0.229</v>
      </c>
      <c r="F212" s="9">
        <f>IF('De la BASE'!F208&gt;0,'De la BASE'!F208,'De la BASE'!F208+0.001)</f>
        <v>82.57599999999998</v>
      </c>
      <c r="G212" s="15">
        <v>21155</v>
      </c>
    </row>
    <row r="213" spans="1:7" ht="12.75">
      <c r="A213" s="30" t="str">
        <f>'De la BASE'!A209</f>
        <v>262</v>
      </c>
      <c r="B213" s="30">
        <f>'De la BASE'!B209</f>
        <v>115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0.258</v>
      </c>
      <c r="F213" s="9">
        <f>IF('De la BASE'!F209&gt;0,'De la BASE'!F209,'De la BASE'!F209+0.001)</f>
        <v>145.954354</v>
      </c>
      <c r="G213" s="15">
        <v>21186</v>
      </c>
    </row>
    <row r="214" spans="1:7" ht="12.75">
      <c r="A214" s="30" t="str">
        <f>'De la BASE'!A210</f>
        <v>262</v>
      </c>
      <c r="B214" s="30">
        <f>'De la BASE'!B210</f>
        <v>115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0.299</v>
      </c>
      <c r="F214" s="9">
        <f>IF('De la BASE'!F210&gt;0,'De la BASE'!F210,'De la BASE'!F210+0.001)</f>
        <v>239.1832202999999</v>
      </c>
      <c r="G214" s="15">
        <v>21217</v>
      </c>
    </row>
    <row r="215" spans="1:7" ht="12.75">
      <c r="A215" s="30" t="str">
        <f>'De la BASE'!A211</f>
        <v>262</v>
      </c>
      <c r="B215" s="30">
        <f>'De la BASE'!B211</f>
        <v>115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0.419</v>
      </c>
      <c r="F215" s="9">
        <f>IF('De la BASE'!F211&gt;0,'De la BASE'!F211,'De la BASE'!F211+0.001)</f>
        <v>446.55</v>
      </c>
      <c r="G215" s="15">
        <v>21245</v>
      </c>
    </row>
    <row r="216" spans="1:7" ht="12.75">
      <c r="A216" s="30" t="str">
        <f>'De la BASE'!A212</f>
        <v>262</v>
      </c>
      <c r="B216" s="30">
        <f>'De la BASE'!B212</f>
        <v>115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0.472</v>
      </c>
      <c r="F216" s="9">
        <f>IF('De la BASE'!F212&gt;0,'De la BASE'!F212,'De la BASE'!F212+0.001)</f>
        <v>261.7626253</v>
      </c>
      <c r="G216" s="15">
        <v>21276</v>
      </c>
    </row>
    <row r="217" spans="1:7" ht="12.75">
      <c r="A217" s="30" t="str">
        <f>'De la BASE'!A213</f>
        <v>262</v>
      </c>
      <c r="B217" s="30">
        <f>'De la BASE'!B213</f>
        <v>115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0.454</v>
      </c>
      <c r="F217" s="9">
        <f>IF('De la BASE'!F213&gt;0,'De la BASE'!F213,'De la BASE'!F213+0.001)</f>
        <v>289.08418620000015</v>
      </c>
      <c r="G217" s="15">
        <v>21306</v>
      </c>
    </row>
    <row r="218" spans="1:7" ht="12.75">
      <c r="A218" s="30" t="str">
        <f>'De la BASE'!A214</f>
        <v>262</v>
      </c>
      <c r="B218" s="30">
        <f>'De la BASE'!B214</f>
        <v>115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0.459</v>
      </c>
      <c r="F218" s="9">
        <f>IF('De la BASE'!F214&gt;0,'De la BASE'!F214,'De la BASE'!F214+0.001)</f>
        <v>208.48642150000003</v>
      </c>
      <c r="G218" s="15">
        <v>21337</v>
      </c>
    </row>
    <row r="219" spans="1:7" ht="12.75">
      <c r="A219" s="30" t="str">
        <f>'De la BASE'!A215</f>
        <v>262</v>
      </c>
      <c r="B219" s="30">
        <f>'De la BASE'!B215</f>
        <v>115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0.417</v>
      </c>
      <c r="F219" s="9">
        <f>IF('De la BASE'!F215&gt;0,'De la BASE'!F215,'De la BASE'!F215+0.001)</f>
        <v>127.07745600000003</v>
      </c>
      <c r="G219" s="15">
        <v>21367</v>
      </c>
    </row>
    <row r="220" spans="1:7" ht="12.75">
      <c r="A220" s="30" t="str">
        <f>'De la BASE'!A216</f>
        <v>262</v>
      </c>
      <c r="B220" s="30">
        <f>'De la BASE'!B216</f>
        <v>115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0.361</v>
      </c>
      <c r="F220" s="9">
        <f>IF('De la BASE'!F216&gt;0,'De la BASE'!F216,'De la BASE'!F216+0.001)</f>
        <v>92.4117457</v>
      </c>
      <c r="G220" s="15">
        <v>21398</v>
      </c>
    </row>
    <row r="221" spans="1:7" ht="12.75">
      <c r="A221" s="30" t="str">
        <f>'De la BASE'!A217</f>
        <v>262</v>
      </c>
      <c r="B221" s="30">
        <f>'De la BASE'!B217</f>
        <v>115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0.318</v>
      </c>
      <c r="F221" s="9">
        <f>IF('De la BASE'!F217&gt;0,'De la BASE'!F217,'De la BASE'!F217+0.001)</f>
        <v>80.05202840000001</v>
      </c>
      <c r="G221" s="15">
        <v>21429</v>
      </c>
    </row>
    <row r="222" spans="1:7" ht="12.75">
      <c r="A222" s="30" t="str">
        <f>'De la BASE'!A218</f>
        <v>262</v>
      </c>
      <c r="B222" s="30">
        <f>'De la BASE'!B218</f>
        <v>115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0.296</v>
      </c>
      <c r="F222" s="9">
        <f>IF('De la BASE'!F218&gt;0,'De la BASE'!F218,'De la BASE'!F218+0.001)</f>
        <v>85.26831490000005</v>
      </c>
      <c r="G222" s="15">
        <v>21459</v>
      </c>
    </row>
    <row r="223" spans="1:7" ht="12.75">
      <c r="A223" s="30" t="str">
        <f>'De la BASE'!A219</f>
        <v>262</v>
      </c>
      <c r="B223" s="30">
        <f>'De la BASE'!B219</f>
        <v>115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0.261</v>
      </c>
      <c r="F223" s="9">
        <f>IF('De la BASE'!F219&gt;0,'De la BASE'!F219,'De la BASE'!F219+0.001)</f>
        <v>67.30979680000002</v>
      </c>
      <c r="G223" s="15">
        <v>21490</v>
      </c>
    </row>
    <row r="224" spans="1:7" ht="12.75">
      <c r="A224" s="30" t="str">
        <f>'De la BASE'!A220</f>
        <v>262</v>
      </c>
      <c r="B224" s="30">
        <f>'De la BASE'!B220</f>
        <v>115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0.408</v>
      </c>
      <c r="F224" s="9">
        <f>IF('De la BASE'!F220&gt;0,'De la BASE'!F220,'De la BASE'!F220+0.001)</f>
        <v>361.62460599999997</v>
      </c>
      <c r="G224" s="15">
        <v>21520</v>
      </c>
    </row>
    <row r="225" spans="1:7" ht="12.75">
      <c r="A225" s="30" t="str">
        <f>'De la BASE'!A221</f>
        <v>262</v>
      </c>
      <c r="B225" s="30">
        <f>'De la BASE'!B221</f>
        <v>115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0.453</v>
      </c>
      <c r="F225" s="9">
        <f>IF('De la BASE'!F221&gt;0,'De la BASE'!F221,'De la BASE'!F221+0.001)</f>
        <v>212.56736200000003</v>
      </c>
      <c r="G225" s="15">
        <v>21551</v>
      </c>
    </row>
    <row r="226" spans="1:7" ht="12.75">
      <c r="A226" s="30" t="str">
        <f>'De la BASE'!A222</f>
        <v>262</v>
      </c>
      <c r="B226" s="30">
        <f>'De la BASE'!B222</f>
        <v>115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0.415</v>
      </c>
      <c r="F226" s="9">
        <f>IF('De la BASE'!F222&gt;0,'De la BASE'!F222,'De la BASE'!F222+0.001)</f>
        <v>108.28476999999998</v>
      </c>
      <c r="G226" s="15">
        <v>21582</v>
      </c>
    </row>
    <row r="227" spans="1:7" ht="12.75">
      <c r="A227" s="30" t="str">
        <f>'De la BASE'!A223</f>
        <v>262</v>
      </c>
      <c r="B227" s="30">
        <f>'De la BASE'!B223</f>
        <v>115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0.418</v>
      </c>
      <c r="F227" s="9">
        <f>IF('De la BASE'!F223&gt;0,'De la BASE'!F223,'De la BASE'!F223+0.001)</f>
        <v>301.72918699999997</v>
      </c>
      <c r="G227" s="15">
        <v>21610</v>
      </c>
    </row>
    <row r="228" spans="1:7" ht="12.75">
      <c r="A228" s="30" t="str">
        <f>'De la BASE'!A224</f>
        <v>262</v>
      </c>
      <c r="B228" s="30">
        <f>'De la BASE'!B224</f>
        <v>115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0.459</v>
      </c>
      <c r="F228" s="9">
        <f>IF('De la BASE'!F224&gt;0,'De la BASE'!F224,'De la BASE'!F224+0.001)</f>
        <v>251.1840375</v>
      </c>
      <c r="G228" s="15">
        <v>21641</v>
      </c>
    </row>
    <row r="229" spans="1:7" ht="12.75">
      <c r="A229" s="30" t="str">
        <f>'De la BASE'!A225</f>
        <v>262</v>
      </c>
      <c r="B229" s="30">
        <f>'De la BASE'!B225</f>
        <v>115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0.465</v>
      </c>
      <c r="F229" s="9">
        <f>IF('De la BASE'!F225&gt;0,'De la BASE'!F225,'De la BASE'!F225+0.001)</f>
        <v>231.78077790000003</v>
      </c>
      <c r="G229" s="15">
        <v>21671</v>
      </c>
    </row>
    <row r="230" spans="1:7" ht="12.75">
      <c r="A230" s="30" t="str">
        <f>'De la BASE'!A226</f>
        <v>262</v>
      </c>
      <c r="B230" s="30">
        <f>'De la BASE'!B226</f>
        <v>115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0.47</v>
      </c>
      <c r="F230" s="9">
        <f>IF('De la BASE'!F226&gt;0,'De la BASE'!F226,'De la BASE'!F226+0.001)</f>
        <v>163.311419</v>
      </c>
      <c r="G230" s="15">
        <v>21702</v>
      </c>
    </row>
    <row r="231" spans="1:7" ht="12.75">
      <c r="A231" s="30" t="str">
        <f>'De la BASE'!A227</f>
        <v>262</v>
      </c>
      <c r="B231" s="30">
        <f>'De la BASE'!B227</f>
        <v>115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0.435</v>
      </c>
      <c r="F231" s="9">
        <f>IF('De la BASE'!F227&gt;0,'De la BASE'!F227,'De la BASE'!F227+0.001)</f>
        <v>101.74414600000003</v>
      </c>
      <c r="G231" s="15">
        <v>21732</v>
      </c>
    </row>
    <row r="232" spans="1:7" ht="12.75">
      <c r="A232" s="30" t="str">
        <f>'De la BASE'!A228</f>
        <v>262</v>
      </c>
      <c r="B232" s="30">
        <f>'De la BASE'!B228</f>
        <v>115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0.378</v>
      </c>
      <c r="F232" s="9">
        <f>IF('De la BASE'!F228&gt;0,'De la BASE'!F228,'De la BASE'!F228+0.001)</f>
        <v>85.46663779999999</v>
      </c>
      <c r="G232" s="15">
        <v>21763</v>
      </c>
    </row>
    <row r="233" spans="1:7" ht="12.75">
      <c r="A233" s="30" t="str">
        <f>'De la BASE'!A229</f>
        <v>262</v>
      </c>
      <c r="B233" s="30">
        <f>'De la BASE'!B229</f>
        <v>115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0.363</v>
      </c>
      <c r="F233" s="9">
        <f>IF('De la BASE'!F229&gt;0,'De la BASE'!F229,'De la BASE'!F229+0.001)</f>
        <v>139.19599999999997</v>
      </c>
      <c r="G233" s="15">
        <v>21794</v>
      </c>
    </row>
    <row r="234" spans="1:7" ht="12.75">
      <c r="A234" s="30" t="str">
        <f>'De la BASE'!A230</f>
        <v>262</v>
      </c>
      <c r="B234" s="30">
        <f>'De la BASE'!B230</f>
        <v>115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0.35</v>
      </c>
      <c r="F234" s="9">
        <f>IF('De la BASE'!F230&gt;0,'De la BASE'!F230,'De la BASE'!F230+0.001)</f>
        <v>167.37599999999998</v>
      </c>
      <c r="G234" s="15">
        <v>21824</v>
      </c>
    </row>
    <row r="235" spans="1:7" ht="12.75">
      <c r="A235" s="30" t="str">
        <f>'De la BASE'!A231</f>
        <v>262</v>
      </c>
      <c r="B235" s="30">
        <f>'De la BASE'!B231</f>
        <v>115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0.404</v>
      </c>
      <c r="F235" s="9">
        <f>IF('De la BASE'!F231&gt;0,'De la BASE'!F231,'De la BASE'!F231+0.001)</f>
        <v>372.18383930000005</v>
      </c>
      <c r="G235" s="15">
        <v>21855</v>
      </c>
    </row>
    <row r="236" spans="1:7" ht="12.75">
      <c r="A236" s="30" t="str">
        <f>'De la BASE'!A232</f>
        <v>262</v>
      </c>
      <c r="B236" s="30">
        <f>'De la BASE'!B232</f>
        <v>115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0.692</v>
      </c>
      <c r="F236" s="9">
        <f>IF('De la BASE'!F232&gt;0,'De la BASE'!F232,'De la BASE'!F232+0.001)</f>
        <v>869.1569579000002</v>
      </c>
      <c r="G236" s="15">
        <v>21885</v>
      </c>
    </row>
    <row r="237" spans="1:7" ht="12.75">
      <c r="A237" s="30" t="str">
        <f>'De la BASE'!A233</f>
        <v>262</v>
      </c>
      <c r="B237" s="30">
        <f>'De la BASE'!B233</f>
        <v>115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0.939</v>
      </c>
      <c r="F237" s="9">
        <f>IF('De la BASE'!F233&gt;0,'De la BASE'!F233,'De la BASE'!F233+0.001)</f>
        <v>603.3350289999998</v>
      </c>
      <c r="G237" s="15">
        <v>21916</v>
      </c>
    </row>
    <row r="238" spans="1:7" ht="12.75">
      <c r="A238" s="30" t="str">
        <f>'De la BASE'!A234</f>
        <v>262</v>
      </c>
      <c r="B238" s="30">
        <f>'De la BASE'!B234</f>
        <v>115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1.532</v>
      </c>
      <c r="F238" s="9">
        <f>IF('De la BASE'!F234&gt;0,'De la BASE'!F234,'De la BASE'!F234+0.001)</f>
        <v>851.3138040000002</v>
      </c>
      <c r="G238" s="15">
        <v>21947</v>
      </c>
    </row>
    <row r="239" spans="1:7" ht="12.75">
      <c r="A239" s="30" t="str">
        <f>'De la BASE'!A235</f>
        <v>262</v>
      </c>
      <c r="B239" s="30">
        <f>'De la BASE'!B235</f>
        <v>115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1.987</v>
      </c>
      <c r="F239" s="9">
        <f>IF('De la BASE'!F235&gt;0,'De la BASE'!F235,'De la BASE'!F235+0.001)</f>
        <v>764.0509962</v>
      </c>
      <c r="G239" s="15">
        <v>21976</v>
      </c>
    </row>
    <row r="240" spans="1:7" ht="12.75">
      <c r="A240" s="30" t="str">
        <f>'De la BASE'!A236</f>
        <v>262</v>
      </c>
      <c r="B240" s="30">
        <f>'De la BASE'!B236</f>
        <v>115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1.614</v>
      </c>
      <c r="F240" s="9">
        <f>IF('De la BASE'!F236&gt;0,'De la BASE'!F236,'De la BASE'!F236+0.001)</f>
        <v>348.5306940000001</v>
      </c>
      <c r="G240" s="15">
        <v>22007</v>
      </c>
    </row>
    <row r="241" spans="1:7" ht="12.75">
      <c r="A241" s="30" t="str">
        <f>'De la BASE'!A237</f>
        <v>262</v>
      </c>
      <c r="B241" s="30">
        <f>'De la BASE'!B237</f>
        <v>115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1.409</v>
      </c>
      <c r="F241" s="9">
        <f>IF('De la BASE'!F237&gt;0,'De la BASE'!F237,'De la BASE'!F237+0.001)</f>
        <v>382.7962939999998</v>
      </c>
      <c r="G241" s="15">
        <v>22037</v>
      </c>
    </row>
    <row r="242" spans="1:7" ht="12.75">
      <c r="A242" s="30" t="str">
        <f>'De la BASE'!A238</f>
        <v>262</v>
      </c>
      <c r="B242" s="30">
        <f>'De la BASE'!B238</f>
        <v>115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1.177</v>
      </c>
      <c r="F242" s="9">
        <f>IF('De la BASE'!F238&gt;0,'De la BASE'!F238,'De la BASE'!F238+0.001)</f>
        <v>205.38000199999993</v>
      </c>
      <c r="G242" s="15">
        <v>22068</v>
      </c>
    </row>
    <row r="243" spans="1:7" ht="12.75">
      <c r="A243" s="30" t="str">
        <f>'De la BASE'!A239</f>
        <v>262</v>
      </c>
      <c r="B243" s="30">
        <f>'De la BASE'!B239</f>
        <v>115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0.962</v>
      </c>
      <c r="F243" s="9">
        <f>IF('De la BASE'!F239&gt;0,'De la BASE'!F239,'De la BASE'!F239+0.001)</f>
        <v>130.69772300000002</v>
      </c>
      <c r="G243" s="15">
        <v>22098</v>
      </c>
    </row>
    <row r="244" spans="1:7" ht="12.75">
      <c r="A244" s="30" t="str">
        <f>'De la BASE'!A240</f>
        <v>262</v>
      </c>
      <c r="B244" s="30">
        <f>'De la BASE'!B240</f>
        <v>115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0.799</v>
      </c>
      <c r="F244" s="9">
        <f>IF('De la BASE'!F240&gt;0,'De la BASE'!F240,'De la BASE'!F240+0.001)</f>
        <v>106.62874309999997</v>
      </c>
      <c r="G244" s="15">
        <v>22129</v>
      </c>
    </row>
    <row r="245" spans="1:7" ht="12.75">
      <c r="A245" s="30" t="str">
        <f>'De la BASE'!A241</f>
        <v>262</v>
      </c>
      <c r="B245" s="30">
        <f>'De la BASE'!B241</f>
        <v>115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0.673</v>
      </c>
      <c r="F245" s="9">
        <f>IF('De la BASE'!F241&gt;0,'De la BASE'!F241,'De la BASE'!F241+0.001)</f>
        <v>96.181939</v>
      </c>
      <c r="G245" s="15">
        <v>22160</v>
      </c>
    </row>
    <row r="246" spans="1:7" ht="12.75">
      <c r="A246" s="30" t="str">
        <f>'De la BASE'!A242</f>
        <v>262</v>
      </c>
      <c r="B246" s="30">
        <f>'De la BASE'!B242</f>
        <v>115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1.602</v>
      </c>
      <c r="F246" s="9">
        <f>IF('De la BASE'!F242&gt;0,'De la BASE'!F242,'De la BASE'!F242+0.001)</f>
        <v>655.2169809999997</v>
      </c>
      <c r="G246" s="15">
        <v>22190</v>
      </c>
    </row>
    <row r="247" spans="1:7" ht="12.75">
      <c r="A247" s="30" t="str">
        <f>'De la BASE'!A243</f>
        <v>262</v>
      </c>
      <c r="B247" s="30">
        <f>'De la BASE'!B243</f>
        <v>115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2.559</v>
      </c>
      <c r="F247" s="9">
        <f>IF('De la BASE'!F243&gt;0,'De la BASE'!F243,'De la BASE'!F243+0.001)</f>
        <v>595.4370949999999</v>
      </c>
      <c r="G247" s="15">
        <v>22221</v>
      </c>
    </row>
    <row r="248" spans="1:7" ht="12.75">
      <c r="A248" s="30" t="str">
        <f>'De la BASE'!A244</f>
        <v>262</v>
      </c>
      <c r="B248" s="30">
        <f>'De la BASE'!B244</f>
        <v>115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1.545</v>
      </c>
      <c r="F248" s="9">
        <f>IF('De la BASE'!F244&gt;0,'De la BASE'!F244,'De la BASE'!F244+0.001)</f>
        <v>489.2089746</v>
      </c>
      <c r="G248" s="15">
        <v>22251</v>
      </c>
    </row>
    <row r="249" spans="1:7" ht="12.75">
      <c r="A249" s="30" t="str">
        <f>'De la BASE'!A245</f>
        <v>262</v>
      </c>
      <c r="B249" s="30">
        <f>'De la BASE'!B245</f>
        <v>115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1.652</v>
      </c>
      <c r="F249" s="9">
        <f>IF('De la BASE'!F245&gt;0,'De la BASE'!F245,'De la BASE'!F245+0.001)</f>
        <v>415.37308639999986</v>
      </c>
      <c r="G249" s="15">
        <v>22282</v>
      </c>
    </row>
    <row r="250" spans="1:7" ht="12.75">
      <c r="A250" s="30" t="str">
        <f>'De la BASE'!A246</f>
        <v>262</v>
      </c>
      <c r="B250" s="30">
        <f>'De la BASE'!B246</f>
        <v>115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1.511</v>
      </c>
      <c r="F250" s="9">
        <f>IF('De la BASE'!F246&gt;0,'De la BASE'!F246,'De la BASE'!F246+0.001)</f>
        <v>357.6289030000001</v>
      </c>
      <c r="G250" s="15">
        <v>22313</v>
      </c>
    </row>
    <row r="251" spans="1:7" ht="12.75">
      <c r="A251" s="30" t="str">
        <f>'De la BASE'!A247</f>
        <v>262</v>
      </c>
      <c r="B251" s="30">
        <f>'De la BASE'!B247</f>
        <v>115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1.279</v>
      </c>
      <c r="F251" s="9">
        <f>IF('De la BASE'!F247&gt;0,'De la BASE'!F247,'De la BASE'!F247+0.001)</f>
        <v>253.10732999999993</v>
      </c>
      <c r="G251" s="15">
        <v>22341</v>
      </c>
    </row>
    <row r="252" spans="1:7" ht="12.75">
      <c r="A252" s="30" t="str">
        <f>'De la BASE'!A248</f>
        <v>262</v>
      </c>
      <c r="B252" s="30">
        <f>'De la BASE'!B248</f>
        <v>115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1.101</v>
      </c>
      <c r="F252" s="9">
        <f>IF('De la BASE'!F248&gt;0,'De la BASE'!F248,'De la BASE'!F248+0.001)</f>
        <v>237.29824129999997</v>
      </c>
      <c r="G252" s="15">
        <v>22372</v>
      </c>
    </row>
    <row r="253" spans="1:7" ht="12.75">
      <c r="A253" s="30" t="str">
        <f>'De la BASE'!A249</f>
        <v>262</v>
      </c>
      <c r="B253" s="30">
        <f>'De la BASE'!B249</f>
        <v>115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1.111</v>
      </c>
      <c r="F253" s="9">
        <f>IF('De la BASE'!F249&gt;0,'De la BASE'!F249,'De la BASE'!F249+0.001)</f>
        <v>254.6229856</v>
      </c>
      <c r="G253" s="15">
        <v>22402</v>
      </c>
    </row>
    <row r="254" spans="1:7" ht="12.75">
      <c r="A254" s="30" t="str">
        <f>'De la BASE'!A250</f>
        <v>262</v>
      </c>
      <c r="B254" s="30">
        <f>'De la BASE'!B250</f>
        <v>115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1.016</v>
      </c>
      <c r="F254" s="9">
        <f>IF('De la BASE'!F250&gt;0,'De la BASE'!F250,'De la BASE'!F250+0.001)</f>
        <v>149.36190299999996</v>
      </c>
      <c r="G254" s="15">
        <v>22433</v>
      </c>
    </row>
    <row r="255" spans="1:7" ht="12.75">
      <c r="A255" s="30" t="str">
        <f>'De la BASE'!A251</f>
        <v>262</v>
      </c>
      <c r="B255" s="30">
        <f>'De la BASE'!B251</f>
        <v>115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0.875</v>
      </c>
      <c r="F255" s="9">
        <f>IF('De la BASE'!F251&gt;0,'De la BASE'!F251,'De la BASE'!F251+0.001)</f>
        <v>113.86449799999995</v>
      </c>
      <c r="G255" s="15">
        <v>22463</v>
      </c>
    </row>
    <row r="256" spans="1:7" ht="12.75">
      <c r="A256" s="30" t="str">
        <f>'De la BASE'!A252</f>
        <v>262</v>
      </c>
      <c r="B256" s="30">
        <f>'De la BASE'!B252</f>
        <v>115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0.755</v>
      </c>
      <c r="F256" s="9">
        <f>IF('De la BASE'!F252&gt;0,'De la BASE'!F252,'De la BASE'!F252+0.001)</f>
        <v>99.76572100000003</v>
      </c>
      <c r="G256" s="15">
        <v>22494</v>
      </c>
    </row>
    <row r="257" spans="1:7" ht="12.75">
      <c r="A257" s="30" t="str">
        <f>'De la BASE'!A253</f>
        <v>262</v>
      </c>
      <c r="B257" s="30">
        <f>'De la BASE'!B253</f>
        <v>115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0.669</v>
      </c>
      <c r="F257" s="9">
        <f>IF('De la BASE'!F253&gt;0,'De la BASE'!F253,'De la BASE'!F253+0.001)</f>
        <v>103.14735309999996</v>
      </c>
      <c r="G257" s="15">
        <v>22525</v>
      </c>
    </row>
    <row r="258" spans="1:7" ht="12.75">
      <c r="A258" s="30" t="str">
        <f>'De la BASE'!A254</f>
        <v>262</v>
      </c>
      <c r="B258" s="30">
        <f>'De la BASE'!B254</f>
        <v>115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0.614</v>
      </c>
      <c r="F258" s="9">
        <f>IF('De la BASE'!F254&gt;0,'De la BASE'!F254,'De la BASE'!F254+0.001)</f>
        <v>152.84596299999998</v>
      </c>
      <c r="G258" s="15">
        <v>22555</v>
      </c>
    </row>
    <row r="259" spans="1:7" ht="12.75">
      <c r="A259" s="30" t="str">
        <f>'De la BASE'!A255</f>
        <v>262</v>
      </c>
      <c r="B259" s="30">
        <f>'De la BASE'!B255</f>
        <v>115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0.739</v>
      </c>
      <c r="F259" s="9">
        <f>IF('De la BASE'!F255&gt;0,'De la BASE'!F255,'De la BASE'!F255+0.001)</f>
        <v>528.6439459999999</v>
      </c>
      <c r="G259" s="15">
        <v>22586</v>
      </c>
    </row>
    <row r="260" spans="1:7" ht="12.75">
      <c r="A260" s="30" t="str">
        <f>'De la BASE'!A256</f>
        <v>262</v>
      </c>
      <c r="B260" s="30">
        <f>'De la BASE'!B256</f>
        <v>115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1.116</v>
      </c>
      <c r="F260" s="9">
        <f>IF('De la BASE'!F256&gt;0,'De la BASE'!F256,'De la BASE'!F256+0.001)</f>
        <v>695.169421</v>
      </c>
      <c r="G260" s="15">
        <v>22616</v>
      </c>
    </row>
    <row r="261" spans="1:7" ht="12.75">
      <c r="A261" s="30" t="str">
        <f>'De la BASE'!A257</f>
        <v>262</v>
      </c>
      <c r="B261" s="30">
        <f>'De la BASE'!B257</f>
        <v>115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1.881</v>
      </c>
      <c r="F261" s="9">
        <f>IF('De la BASE'!F257&gt;0,'De la BASE'!F257,'De la BASE'!F257+0.001)</f>
        <v>705.7794265999997</v>
      </c>
      <c r="G261" s="15">
        <v>22647</v>
      </c>
    </row>
    <row r="262" spans="1:7" ht="12.75">
      <c r="A262" s="30" t="str">
        <f>'De la BASE'!A258</f>
        <v>262</v>
      </c>
      <c r="B262" s="30">
        <f>'De la BASE'!B258</f>
        <v>115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1.676</v>
      </c>
      <c r="F262" s="9">
        <f>IF('De la BASE'!F258&gt;0,'De la BASE'!F258,'De la BASE'!F258+0.001)</f>
        <v>377.1249299999998</v>
      </c>
      <c r="G262" s="15">
        <v>22678</v>
      </c>
    </row>
    <row r="263" spans="1:7" ht="12.75">
      <c r="A263" s="30" t="str">
        <f>'De la BASE'!A259</f>
        <v>262</v>
      </c>
      <c r="B263" s="30">
        <f>'De la BASE'!B259</f>
        <v>115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2.606</v>
      </c>
      <c r="F263" s="9">
        <f>IF('De la BASE'!F259&gt;0,'De la BASE'!F259,'De la BASE'!F259+0.001)</f>
        <v>858.1957939999999</v>
      </c>
      <c r="G263" s="15">
        <v>22706</v>
      </c>
    </row>
    <row r="264" spans="1:7" ht="12.75">
      <c r="A264" s="30" t="str">
        <f>'De la BASE'!A260</f>
        <v>262</v>
      </c>
      <c r="B264" s="30">
        <f>'De la BASE'!B260</f>
        <v>115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2.337</v>
      </c>
      <c r="F264" s="9">
        <f>IF('De la BASE'!F260&gt;0,'De la BASE'!F260,'De la BASE'!F260+0.001)</f>
        <v>461.14998800000006</v>
      </c>
      <c r="G264" s="15">
        <v>22737</v>
      </c>
    </row>
    <row r="265" spans="1:7" ht="12.75">
      <c r="A265" s="30" t="str">
        <f>'De la BASE'!A261</f>
        <v>262</v>
      </c>
      <c r="B265" s="30">
        <f>'De la BASE'!B261</f>
        <v>115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1.822</v>
      </c>
      <c r="F265" s="9">
        <f>IF('De la BASE'!F261&gt;0,'De la BASE'!F261,'De la BASE'!F261+0.001)</f>
        <v>306.2529599999999</v>
      </c>
      <c r="G265" s="15">
        <v>22767</v>
      </c>
    </row>
    <row r="266" spans="1:7" ht="12.75">
      <c r="A266" s="30" t="str">
        <f>'De la BASE'!A262</f>
        <v>262</v>
      </c>
      <c r="B266" s="30">
        <f>'De la BASE'!B262</f>
        <v>115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1.496</v>
      </c>
      <c r="F266" s="9">
        <f>IF('De la BASE'!F262&gt;0,'De la BASE'!F262,'De la BASE'!F262+0.001)</f>
        <v>195.0026817</v>
      </c>
      <c r="G266" s="15">
        <v>22798</v>
      </c>
    </row>
    <row r="267" spans="1:7" ht="12.75">
      <c r="A267" s="30" t="str">
        <f>'De la BASE'!A263</f>
        <v>262</v>
      </c>
      <c r="B267" s="30">
        <f>'De la BASE'!B263</f>
        <v>115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1.24</v>
      </c>
      <c r="F267" s="9">
        <f>IF('De la BASE'!F263&gt;0,'De la BASE'!F263,'De la BASE'!F263+0.001)</f>
        <v>141.20321099999998</v>
      </c>
      <c r="G267" s="15">
        <v>22828</v>
      </c>
    </row>
    <row r="268" spans="1:7" ht="12.75">
      <c r="A268" s="30" t="str">
        <f>'De la BASE'!A264</f>
        <v>262</v>
      </c>
      <c r="B268" s="30">
        <f>'De la BASE'!B264</f>
        <v>115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1.05</v>
      </c>
      <c r="F268" s="9">
        <f>IF('De la BASE'!F264&gt;0,'De la BASE'!F264,'De la BASE'!F264+0.001)</f>
        <v>113.03102200000001</v>
      </c>
      <c r="G268" s="15">
        <v>22859</v>
      </c>
    </row>
    <row r="269" spans="1:7" ht="12.75">
      <c r="A269" s="30" t="str">
        <f>'De la BASE'!A265</f>
        <v>262</v>
      </c>
      <c r="B269" s="30">
        <f>'De la BASE'!B265</f>
        <v>115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0.899</v>
      </c>
      <c r="F269" s="9">
        <f>IF('De la BASE'!F265&gt;0,'De la BASE'!F265,'De la BASE'!F265+0.001)</f>
        <v>98.704142</v>
      </c>
      <c r="G269" s="15">
        <v>22890</v>
      </c>
    </row>
    <row r="270" spans="1:7" ht="12.75">
      <c r="A270" s="30" t="str">
        <f>'De la BASE'!A266</f>
        <v>262</v>
      </c>
      <c r="B270" s="30">
        <f>'De la BASE'!B266</f>
        <v>115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0.767</v>
      </c>
      <c r="F270" s="9">
        <f>IF('De la BASE'!F266&gt;0,'De la BASE'!F266,'De la BASE'!F266+0.001)</f>
        <v>81.23069299999999</v>
      </c>
      <c r="G270" s="15">
        <v>22920</v>
      </c>
    </row>
    <row r="271" spans="1:7" ht="12.75">
      <c r="A271" s="30" t="str">
        <f>'De la BASE'!A267</f>
        <v>262</v>
      </c>
      <c r="B271" s="30">
        <f>'De la BASE'!B267</f>
        <v>115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0.664</v>
      </c>
      <c r="F271" s="9">
        <f>IF('De la BASE'!F267&gt;0,'De la BASE'!F267,'De la BASE'!F267+0.001)</f>
        <v>93.005</v>
      </c>
      <c r="G271" s="15">
        <v>22951</v>
      </c>
    </row>
    <row r="272" spans="1:7" ht="12.75">
      <c r="A272" s="30" t="str">
        <f>'De la BASE'!A268</f>
        <v>262</v>
      </c>
      <c r="B272" s="30">
        <f>'De la BASE'!B268</f>
        <v>115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0.593</v>
      </c>
      <c r="F272" s="9">
        <f>IF('De la BASE'!F268&gt;0,'De la BASE'!F268,'De la BASE'!F268+0.001)</f>
        <v>112.78556489999998</v>
      </c>
      <c r="G272" s="15">
        <v>22981</v>
      </c>
    </row>
    <row r="273" spans="1:7" ht="12.75">
      <c r="A273" s="30" t="str">
        <f>'De la BASE'!A269</f>
        <v>262</v>
      </c>
      <c r="B273" s="30">
        <f>'De la BASE'!B269</f>
        <v>115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0.679</v>
      </c>
      <c r="F273" s="9">
        <f>IF('De la BASE'!F269&gt;0,'De la BASE'!F269,'De la BASE'!F269+0.001)</f>
        <v>398.11718099999996</v>
      </c>
      <c r="G273" s="15">
        <v>23012</v>
      </c>
    </row>
    <row r="274" spans="1:7" ht="12.75">
      <c r="A274" s="30" t="str">
        <f>'De la BASE'!A270</f>
        <v>262</v>
      </c>
      <c r="B274" s="30">
        <f>'De la BASE'!B270</f>
        <v>115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0.837</v>
      </c>
      <c r="F274" s="9">
        <f>IF('De la BASE'!F270&gt;0,'De la BASE'!F270,'De la BASE'!F270+0.001)</f>
        <v>234.73901689999983</v>
      </c>
      <c r="G274" s="15">
        <v>23043</v>
      </c>
    </row>
    <row r="275" spans="1:7" ht="12.75">
      <c r="A275" s="30" t="str">
        <f>'De la BASE'!A271</f>
        <v>262</v>
      </c>
      <c r="B275" s="30">
        <f>'De la BASE'!B271</f>
        <v>115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0.876</v>
      </c>
      <c r="F275" s="9">
        <f>IF('De la BASE'!F271&gt;0,'De la BASE'!F271,'De la BASE'!F271+0.001)</f>
        <v>500.1790542000001</v>
      </c>
      <c r="G275" s="15">
        <v>23071</v>
      </c>
    </row>
    <row r="276" spans="1:7" ht="12.75">
      <c r="A276" s="30" t="str">
        <f>'De la BASE'!A272</f>
        <v>262</v>
      </c>
      <c r="B276" s="30">
        <f>'De la BASE'!B272</f>
        <v>115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0.915</v>
      </c>
      <c r="F276" s="9">
        <f>IF('De la BASE'!F272&gt;0,'De la BASE'!F272,'De la BASE'!F272+0.001)</f>
        <v>402.7420999000002</v>
      </c>
      <c r="G276" s="15">
        <v>23102</v>
      </c>
    </row>
    <row r="277" spans="1:7" ht="12.75">
      <c r="A277" s="30" t="str">
        <f>'De la BASE'!A273</f>
        <v>262</v>
      </c>
      <c r="B277" s="30">
        <f>'De la BASE'!B273</f>
        <v>115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0.857</v>
      </c>
      <c r="F277" s="9">
        <f>IF('De la BASE'!F273&gt;0,'De la BASE'!F273,'De la BASE'!F273+0.001)</f>
        <v>220.8301997</v>
      </c>
      <c r="G277" s="15">
        <v>23132</v>
      </c>
    </row>
    <row r="278" spans="1:7" ht="12.75">
      <c r="A278" s="30" t="str">
        <f>'De la BASE'!A274</f>
        <v>262</v>
      </c>
      <c r="B278" s="30">
        <f>'De la BASE'!B274</f>
        <v>115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0.743</v>
      </c>
      <c r="F278" s="9">
        <f>IF('De la BASE'!F274&gt;0,'De la BASE'!F274,'De la BASE'!F274+0.001)</f>
        <v>210.03687100000005</v>
      </c>
      <c r="G278" s="15">
        <v>23163</v>
      </c>
    </row>
    <row r="279" spans="1:7" ht="12.75">
      <c r="A279" s="30" t="str">
        <f>'De la BASE'!A275</f>
        <v>262</v>
      </c>
      <c r="B279" s="30">
        <f>'De la BASE'!B275</f>
        <v>115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0.647</v>
      </c>
      <c r="F279" s="9">
        <f>IF('De la BASE'!F275&gt;0,'De la BASE'!F275,'De la BASE'!F275+0.001)</f>
        <v>129.64472599999996</v>
      </c>
      <c r="G279" s="15">
        <v>23193</v>
      </c>
    </row>
    <row r="280" spans="1:7" ht="12.75">
      <c r="A280" s="30" t="str">
        <f>'De la BASE'!A276</f>
        <v>262</v>
      </c>
      <c r="B280" s="30">
        <f>'De la BASE'!B276</f>
        <v>115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0.555</v>
      </c>
      <c r="F280" s="9">
        <f>IF('De la BASE'!F276&gt;0,'De la BASE'!F276,'De la BASE'!F276+0.001)</f>
        <v>100.05591600000004</v>
      </c>
      <c r="G280" s="15">
        <v>23224</v>
      </c>
    </row>
    <row r="281" spans="1:7" ht="12.75">
      <c r="A281" s="30" t="str">
        <f>'De la BASE'!A277</f>
        <v>262</v>
      </c>
      <c r="B281" s="30">
        <f>'De la BASE'!B277</f>
        <v>115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0.496</v>
      </c>
      <c r="F281" s="9">
        <f>IF('De la BASE'!F277&gt;0,'De la BASE'!F277,'De la BASE'!F277+0.001)</f>
        <v>110.11681100000003</v>
      </c>
      <c r="G281" s="15">
        <v>23255</v>
      </c>
    </row>
    <row r="282" spans="1:7" ht="12.75">
      <c r="A282" s="30" t="str">
        <f>'De la BASE'!A278</f>
        <v>262</v>
      </c>
      <c r="B282" s="30">
        <f>'De la BASE'!B278</f>
        <v>115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0.422</v>
      </c>
      <c r="F282" s="9">
        <f>IF('De la BASE'!F278&gt;0,'De la BASE'!F278,'De la BASE'!F278+0.001)</f>
        <v>89.64666219999997</v>
      </c>
      <c r="G282" s="15">
        <v>23285</v>
      </c>
    </row>
    <row r="283" spans="1:7" ht="12.75">
      <c r="A283" s="30" t="str">
        <f>'De la BASE'!A279</f>
        <v>262</v>
      </c>
      <c r="B283" s="30">
        <f>'De la BASE'!B279</f>
        <v>115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0.814</v>
      </c>
      <c r="F283" s="9">
        <f>IF('De la BASE'!F279&gt;0,'De la BASE'!F279,'De la BASE'!F279+0.001)</f>
        <v>474.7868729999998</v>
      </c>
      <c r="G283" s="15">
        <v>23316</v>
      </c>
    </row>
    <row r="284" spans="1:7" ht="12.75">
      <c r="A284" s="30" t="str">
        <f>'De la BASE'!A280</f>
        <v>262</v>
      </c>
      <c r="B284" s="30">
        <f>'De la BASE'!B280</f>
        <v>115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0.827</v>
      </c>
      <c r="F284" s="9">
        <f>IF('De la BASE'!F280&gt;0,'De la BASE'!F280,'De la BASE'!F280+0.001)</f>
        <v>263.61326360000004</v>
      </c>
      <c r="G284" s="15">
        <v>23346</v>
      </c>
    </row>
    <row r="285" spans="1:7" ht="12.75">
      <c r="A285" s="30" t="str">
        <f>'De la BASE'!A281</f>
        <v>262</v>
      </c>
      <c r="B285" s="30">
        <f>'De la BASE'!B281</f>
        <v>115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0.805</v>
      </c>
      <c r="F285" s="9">
        <f>IF('De la BASE'!F281&gt;0,'De la BASE'!F281,'De la BASE'!F281+0.001)</f>
        <v>143.45649799999995</v>
      </c>
      <c r="G285" s="15">
        <v>23377</v>
      </c>
    </row>
    <row r="286" spans="1:7" ht="12.75">
      <c r="A286" s="30" t="str">
        <f>'De la BASE'!A282</f>
        <v>262</v>
      </c>
      <c r="B286" s="30">
        <f>'De la BASE'!B282</f>
        <v>115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1.386</v>
      </c>
      <c r="F286" s="9">
        <f>IF('De la BASE'!F282&gt;0,'De la BASE'!F282,'De la BASE'!F282+0.001)</f>
        <v>591.2721076</v>
      </c>
      <c r="G286" s="15">
        <v>23408</v>
      </c>
    </row>
    <row r="287" spans="1:7" ht="12.75">
      <c r="A287" s="30" t="str">
        <f>'De la BASE'!A283</f>
        <v>262</v>
      </c>
      <c r="B287" s="30">
        <f>'De la BASE'!B283</f>
        <v>115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1.743</v>
      </c>
      <c r="F287" s="9">
        <f>IF('De la BASE'!F283&gt;0,'De la BASE'!F283,'De la BASE'!F283+0.001)</f>
        <v>660.6111800000001</v>
      </c>
      <c r="G287" s="15">
        <v>23437</v>
      </c>
    </row>
    <row r="288" spans="1:7" ht="12.75">
      <c r="A288" s="30" t="str">
        <f>'De la BASE'!A284</f>
        <v>262</v>
      </c>
      <c r="B288" s="30">
        <f>'De la BASE'!B284</f>
        <v>115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1.526</v>
      </c>
      <c r="F288" s="9">
        <f>IF('De la BASE'!F284&gt;0,'De la BASE'!F284,'De la BASE'!F284+0.001)</f>
        <v>379.79666109999994</v>
      </c>
      <c r="G288" s="15">
        <v>23468</v>
      </c>
    </row>
    <row r="289" spans="1:7" ht="12.75">
      <c r="A289" s="30" t="str">
        <f>'De la BASE'!A285</f>
        <v>262</v>
      </c>
      <c r="B289" s="30">
        <f>'De la BASE'!B285</f>
        <v>115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1.313</v>
      </c>
      <c r="F289" s="9">
        <f>IF('De la BASE'!F285&gt;0,'De la BASE'!F285,'De la BASE'!F285+0.001)</f>
        <v>236.16055629999994</v>
      </c>
      <c r="G289" s="15">
        <v>23498</v>
      </c>
    </row>
    <row r="290" spans="1:7" ht="12.75">
      <c r="A290" s="30" t="str">
        <f>'De la BASE'!A286</f>
        <v>262</v>
      </c>
      <c r="B290" s="30">
        <f>'De la BASE'!B286</f>
        <v>115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1.109</v>
      </c>
      <c r="F290" s="9">
        <f>IF('De la BASE'!F286&gt;0,'De la BASE'!F286,'De la BASE'!F286+0.001)</f>
        <v>186.09689270000007</v>
      </c>
      <c r="G290" s="15">
        <v>23529</v>
      </c>
    </row>
    <row r="291" spans="1:7" ht="12.75">
      <c r="A291" s="30" t="str">
        <f>'De la BASE'!A287</f>
        <v>262</v>
      </c>
      <c r="B291" s="30">
        <f>'De la BASE'!B287</f>
        <v>115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0.942</v>
      </c>
      <c r="F291" s="9">
        <f>IF('De la BASE'!F287&gt;0,'De la BASE'!F287,'De la BASE'!F287+0.001)</f>
        <v>134.32731869999995</v>
      </c>
      <c r="G291" s="15">
        <v>23559</v>
      </c>
    </row>
    <row r="292" spans="1:7" ht="12.75">
      <c r="A292" s="30" t="str">
        <f>'De la BASE'!A288</f>
        <v>262</v>
      </c>
      <c r="B292" s="30">
        <f>'De la BASE'!B288</f>
        <v>115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0.798</v>
      </c>
      <c r="F292" s="9">
        <f>IF('De la BASE'!F288&gt;0,'De la BASE'!F288,'De la BASE'!F288+0.001)</f>
        <v>97.31587600000002</v>
      </c>
      <c r="G292" s="15">
        <v>23590</v>
      </c>
    </row>
    <row r="293" spans="1:7" ht="12.75">
      <c r="A293" s="30" t="str">
        <f>'De la BASE'!A289</f>
        <v>262</v>
      </c>
      <c r="B293" s="30">
        <f>'De la BASE'!B289</f>
        <v>115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0.682</v>
      </c>
      <c r="F293" s="9">
        <f>IF('De la BASE'!F289&gt;0,'De la BASE'!F289,'De la BASE'!F289+0.001)</f>
        <v>88.78389100000004</v>
      </c>
      <c r="G293" s="15">
        <v>23621</v>
      </c>
    </row>
    <row r="294" spans="1:7" ht="12.75">
      <c r="A294" s="30" t="str">
        <f>'De la BASE'!A290</f>
        <v>262</v>
      </c>
      <c r="B294" s="30">
        <f>'De la BASE'!B290</f>
        <v>115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0.588</v>
      </c>
      <c r="F294" s="9">
        <f>IF('De la BASE'!F290&gt;0,'De la BASE'!F290,'De la BASE'!F290+0.001)</f>
        <v>90.06027240000003</v>
      </c>
      <c r="G294" s="15">
        <v>23651</v>
      </c>
    </row>
    <row r="295" spans="1:7" ht="12.75">
      <c r="A295" s="30" t="str">
        <f>'De la BASE'!A291</f>
        <v>262</v>
      </c>
      <c r="B295" s="30">
        <f>'De la BASE'!B291</f>
        <v>115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0.51</v>
      </c>
      <c r="F295" s="9">
        <f>IF('De la BASE'!F291&gt;0,'De la BASE'!F291,'De la BASE'!F291+0.001)</f>
        <v>76.49743999999997</v>
      </c>
      <c r="G295" s="15">
        <v>23682</v>
      </c>
    </row>
    <row r="296" spans="1:7" ht="12.75">
      <c r="A296" s="30" t="str">
        <f>'De la BASE'!A292</f>
        <v>262</v>
      </c>
      <c r="B296" s="30">
        <f>'De la BASE'!B292</f>
        <v>115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0.449</v>
      </c>
      <c r="F296" s="9">
        <f>IF('De la BASE'!F292&gt;0,'De la BASE'!F292,'De la BASE'!F292+0.001)</f>
        <v>70.7488467</v>
      </c>
      <c r="G296" s="15">
        <v>23712</v>
      </c>
    </row>
    <row r="297" spans="1:7" ht="12.75">
      <c r="A297" s="30" t="str">
        <f>'De la BASE'!A293</f>
        <v>262</v>
      </c>
      <c r="B297" s="30">
        <f>'De la BASE'!B293</f>
        <v>115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0.422</v>
      </c>
      <c r="F297" s="9">
        <f>IF('De la BASE'!F293&gt;0,'De la BASE'!F293,'De la BASE'!F293+0.001)</f>
        <v>123.04686110000002</v>
      </c>
      <c r="G297" s="15">
        <v>23743</v>
      </c>
    </row>
    <row r="298" spans="1:7" ht="12.75">
      <c r="A298" s="30" t="str">
        <f>'De la BASE'!A294</f>
        <v>262</v>
      </c>
      <c r="B298" s="30">
        <f>'De la BASE'!B294</f>
        <v>115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0.406</v>
      </c>
      <c r="F298" s="9">
        <f>IF('De la BASE'!F294&gt;0,'De la BASE'!F294,'De la BASE'!F294+0.001)</f>
        <v>107.67126500000005</v>
      </c>
      <c r="G298" s="15">
        <v>23774</v>
      </c>
    </row>
    <row r="299" spans="1:7" ht="12.75">
      <c r="A299" s="30" t="str">
        <f>'De la BASE'!A295</f>
        <v>262</v>
      </c>
      <c r="B299" s="30">
        <f>'De la BASE'!B295</f>
        <v>115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0.423</v>
      </c>
      <c r="F299" s="9">
        <f>IF('De la BASE'!F295&gt;0,'De la BASE'!F295,'De la BASE'!F295+0.001)</f>
        <v>333.4116759000001</v>
      </c>
      <c r="G299" s="15">
        <v>23802</v>
      </c>
    </row>
    <row r="300" spans="1:7" ht="12.75">
      <c r="A300" s="30" t="str">
        <f>'De la BASE'!A296</f>
        <v>262</v>
      </c>
      <c r="B300" s="30">
        <f>'De la BASE'!B296</f>
        <v>115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0.42</v>
      </c>
      <c r="F300" s="9">
        <f>IF('De la BASE'!F296&gt;0,'De la BASE'!F296,'De la BASE'!F296+0.001)</f>
        <v>164.9397164000001</v>
      </c>
      <c r="G300" s="15">
        <v>23833</v>
      </c>
    </row>
    <row r="301" spans="1:7" ht="12.75">
      <c r="A301" s="30" t="str">
        <f>'De la BASE'!A297</f>
        <v>262</v>
      </c>
      <c r="B301" s="30">
        <f>'De la BASE'!B297</f>
        <v>115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0.371</v>
      </c>
      <c r="F301" s="9">
        <f>IF('De la BASE'!F297&gt;0,'De la BASE'!F297,'De la BASE'!F297+0.001)</f>
        <v>121.1016378</v>
      </c>
      <c r="G301" s="15">
        <v>23863</v>
      </c>
    </row>
    <row r="302" spans="1:7" ht="12.75">
      <c r="A302" s="30" t="str">
        <f>'De la BASE'!A298</f>
        <v>262</v>
      </c>
      <c r="B302" s="30">
        <f>'De la BASE'!B298</f>
        <v>115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0.324</v>
      </c>
      <c r="F302" s="9">
        <f>IF('De la BASE'!F298&gt;0,'De la BASE'!F298,'De la BASE'!F298+0.001)</f>
        <v>75.06041470000002</v>
      </c>
      <c r="G302" s="15">
        <v>23894</v>
      </c>
    </row>
    <row r="303" spans="1:7" ht="12.75">
      <c r="A303" s="30" t="str">
        <f>'De la BASE'!A299</f>
        <v>262</v>
      </c>
      <c r="B303" s="30">
        <f>'De la BASE'!B299</f>
        <v>115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0.286</v>
      </c>
      <c r="F303" s="9">
        <f>IF('De la BASE'!F299&gt;0,'De la BASE'!F299,'De la BASE'!F299+0.001)</f>
        <v>50.67026379999999</v>
      </c>
      <c r="G303" s="15">
        <v>23924</v>
      </c>
    </row>
    <row r="304" spans="1:7" ht="12.75">
      <c r="A304" s="30" t="str">
        <f>'De la BASE'!A300</f>
        <v>262</v>
      </c>
      <c r="B304" s="30">
        <f>'De la BASE'!B300</f>
        <v>115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0.255</v>
      </c>
      <c r="F304" s="9">
        <f>IF('De la BASE'!F300&gt;0,'De la BASE'!F300,'De la BASE'!F300+0.001)</f>
        <v>35.4836923</v>
      </c>
      <c r="G304" s="15">
        <v>23955</v>
      </c>
    </row>
    <row r="305" spans="1:7" ht="12.75">
      <c r="A305" s="30" t="str">
        <f>'De la BASE'!A301</f>
        <v>262</v>
      </c>
      <c r="B305" s="30">
        <f>'De la BASE'!B301</f>
        <v>115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0.245</v>
      </c>
      <c r="F305" s="9">
        <f>IF('De la BASE'!F301&gt;0,'De la BASE'!F301,'De la BASE'!F301+0.001)</f>
        <v>97.78875999999994</v>
      </c>
      <c r="G305" s="15">
        <v>23986</v>
      </c>
    </row>
    <row r="306" spans="1:7" ht="12.75">
      <c r="A306" s="30" t="str">
        <f>'De la BASE'!A302</f>
        <v>262</v>
      </c>
      <c r="B306" s="30">
        <f>'De la BASE'!B302</f>
        <v>115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0.246</v>
      </c>
      <c r="F306" s="9">
        <f>IF('De la BASE'!F302&gt;0,'De la BASE'!F302,'De la BASE'!F302+0.001)</f>
        <v>127.30307399999998</v>
      </c>
      <c r="G306" s="15">
        <v>24016</v>
      </c>
    </row>
    <row r="307" spans="1:7" ht="12.75">
      <c r="A307" s="30" t="str">
        <f>'De la BASE'!A303</f>
        <v>262</v>
      </c>
      <c r="B307" s="30">
        <f>'De la BASE'!B303</f>
        <v>115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0.291</v>
      </c>
      <c r="F307" s="9">
        <f>IF('De la BASE'!F303&gt;0,'De la BASE'!F303,'De la BASE'!F303+0.001)</f>
        <v>333.83449220000006</v>
      </c>
      <c r="G307" s="15">
        <v>24047</v>
      </c>
    </row>
    <row r="308" spans="1:7" ht="12.75">
      <c r="A308" s="30" t="str">
        <f>'De la BASE'!A304</f>
        <v>262</v>
      </c>
      <c r="B308" s="30">
        <f>'De la BASE'!B304</f>
        <v>115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0.39</v>
      </c>
      <c r="F308" s="9">
        <f>IF('De la BASE'!F304&gt;0,'De la BASE'!F304,'De la BASE'!F304+0.001)</f>
        <v>408.34257499999995</v>
      </c>
      <c r="G308" s="15">
        <v>24077</v>
      </c>
    </row>
    <row r="309" spans="1:7" ht="12.75">
      <c r="A309" s="30" t="str">
        <f>'De la BASE'!A305</f>
        <v>262</v>
      </c>
      <c r="B309" s="30">
        <f>'De la BASE'!B305</f>
        <v>115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1.216</v>
      </c>
      <c r="F309" s="9">
        <f>IF('De la BASE'!F305&gt;0,'De la BASE'!F305,'De la BASE'!F305+0.001)</f>
        <v>701.0329912000002</v>
      </c>
      <c r="G309" s="15">
        <v>24108</v>
      </c>
    </row>
    <row r="310" spans="1:7" ht="12.75">
      <c r="A310" s="30" t="str">
        <f>'De la BASE'!A306</f>
        <v>262</v>
      </c>
      <c r="B310" s="30">
        <f>'De la BASE'!B306</f>
        <v>115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2.87</v>
      </c>
      <c r="F310" s="9">
        <f>IF('De la BASE'!F306&gt;0,'De la BASE'!F306,'De la BASE'!F306+0.001)</f>
        <v>1366.1149940000003</v>
      </c>
      <c r="G310" s="15">
        <v>24139</v>
      </c>
    </row>
    <row r="311" spans="1:7" ht="12.75">
      <c r="A311" s="30" t="str">
        <f>'De la BASE'!A307</f>
        <v>262</v>
      </c>
      <c r="B311" s="30">
        <f>'De la BASE'!B307</f>
        <v>115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1.855</v>
      </c>
      <c r="F311" s="9">
        <f>IF('De la BASE'!F307&gt;0,'De la BASE'!F307,'De la BASE'!F307+0.001)</f>
        <v>366.82108030000006</v>
      </c>
      <c r="G311" s="15">
        <v>24167</v>
      </c>
    </row>
    <row r="312" spans="1:7" ht="12.75">
      <c r="A312" s="30" t="str">
        <f>'De la BASE'!A308</f>
        <v>262</v>
      </c>
      <c r="B312" s="30">
        <f>'De la BASE'!B308</f>
        <v>115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1.963</v>
      </c>
      <c r="F312" s="9">
        <f>IF('De la BASE'!F308&gt;0,'De la BASE'!F308,'De la BASE'!F308+0.001)</f>
        <v>562.926</v>
      </c>
      <c r="G312" s="15">
        <v>24198</v>
      </c>
    </row>
    <row r="313" spans="1:7" ht="12.75">
      <c r="A313" s="30" t="str">
        <f>'De la BASE'!A309</f>
        <v>262</v>
      </c>
      <c r="B313" s="30">
        <f>'De la BASE'!B309</f>
        <v>115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1.594</v>
      </c>
      <c r="F313" s="9">
        <f>IF('De la BASE'!F309&gt;0,'De la BASE'!F309,'De la BASE'!F309+0.001)</f>
        <v>303.52422099999995</v>
      </c>
      <c r="G313" s="15">
        <v>24228</v>
      </c>
    </row>
    <row r="314" spans="1:7" ht="12.75">
      <c r="A314" s="30" t="str">
        <f>'De la BASE'!A310</f>
        <v>262</v>
      </c>
      <c r="B314" s="30">
        <f>'De la BASE'!B310</f>
        <v>115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1.318</v>
      </c>
      <c r="F314" s="9">
        <f>IF('De la BASE'!F310&gt;0,'De la BASE'!F310,'De la BASE'!F310+0.001)</f>
        <v>230.20123900000007</v>
      </c>
      <c r="G314" s="15">
        <v>24259</v>
      </c>
    </row>
    <row r="315" spans="1:7" ht="12.75">
      <c r="A315" s="30" t="str">
        <f>'De la BASE'!A311</f>
        <v>262</v>
      </c>
      <c r="B315" s="30">
        <f>'De la BASE'!B311</f>
        <v>115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1.094</v>
      </c>
      <c r="F315" s="9">
        <f>IF('De la BASE'!F311&gt;0,'De la BASE'!F311,'De la BASE'!F311+0.001)</f>
        <v>149.792435</v>
      </c>
      <c r="G315" s="15">
        <v>24289</v>
      </c>
    </row>
    <row r="316" spans="1:7" ht="12.75">
      <c r="A316" s="30" t="str">
        <f>'De la BASE'!A312</f>
        <v>262</v>
      </c>
      <c r="B316" s="30">
        <f>'De la BASE'!B312</f>
        <v>115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0.911</v>
      </c>
      <c r="F316" s="9">
        <f>IF('De la BASE'!F312&gt;0,'De la BASE'!F312,'De la BASE'!F312+0.001)</f>
        <v>117.148586</v>
      </c>
      <c r="G316" s="15">
        <v>24320</v>
      </c>
    </row>
    <row r="317" spans="1:7" ht="12.75">
      <c r="A317" s="30" t="str">
        <f>'De la BASE'!A313</f>
        <v>262</v>
      </c>
      <c r="B317" s="30">
        <f>'De la BASE'!B313</f>
        <v>115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0.768</v>
      </c>
      <c r="F317" s="9">
        <f>IF('De la BASE'!F313&gt;0,'De la BASE'!F313,'De la BASE'!F313+0.001)</f>
        <v>92.24722700000001</v>
      </c>
      <c r="G317" s="15">
        <v>24351</v>
      </c>
    </row>
    <row r="318" spans="1:7" ht="12.75">
      <c r="A318" s="30" t="str">
        <f>'De la BASE'!A314</f>
        <v>262</v>
      </c>
      <c r="B318" s="30">
        <f>'De la BASE'!B314</f>
        <v>115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0.812</v>
      </c>
      <c r="F318" s="9">
        <f>IF('De la BASE'!F314&gt;0,'De la BASE'!F314,'De la BASE'!F314+0.001)</f>
        <v>332.3520669999998</v>
      </c>
      <c r="G318" s="15">
        <v>24381</v>
      </c>
    </row>
    <row r="319" spans="1:7" ht="12.75">
      <c r="A319" s="30" t="str">
        <f>'De la BASE'!A315</f>
        <v>262</v>
      </c>
      <c r="B319" s="30">
        <f>'De la BASE'!B315</f>
        <v>115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0.81</v>
      </c>
      <c r="F319" s="9">
        <f>IF('De la BASE'!F315&gt;0,'De la BASE'!F315,'De la BASE'!F315+0.001)</f>
        <v>378.08321500000005</v>
      </c>
      <c r="G319" s="15">
        <v>24412</v>
      </c>
    </row>
    <row r="320" spans="1:7" ht="12.75">
      <c r="A320" s="30" t="str">
        <f>'De la BASE'!A316</f>
        <v>262</v>
      </c>
      <c r="B320" s="30">
        <f>'De la BASE'!B316</f>
        <v>115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0.702</v>
      </c>
      <c r="F320" s="9">
        <f>IF('De la BASE'!F316&gt;0,'De la BASE'!F316,'De la BASE'!F316+0.001)</f>
        <v>203.38934299999997</v>
      </c>
      <c r="G320" s="15">
        <v>24442</v>
      </c>
    </row>
    <row r="321" spans="1:7" ht="12.75">
      <c r="A321" s="30" t="str">
        <f>'De la BASE'!A317</f>
        <v>262</v>
      </c>
      <c r="B321" s="30">
        <f>'De la BASE'!B317</f>
        <v>115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0.619</v>
      </c>
      <c r="F321" s="9">
        <f>IF('De la BASE'!F317&gt;0,'De la BASE'!F317,'De la BASE'!F317+0.001)</f>
        <v>213.48942110000004</v>
      </c>
      <c r="G321" s="15">
        <v>24473</v>
      </c>
    </row>
    <row r="322" spans="1:7" ht="12.75">
      <c r="A322" s="30" t="str">
        <f>'De la BASE'!A318</f>
        <v>262</v>
      </c>
      <c r="B322" s="30">
        <f>'De la BASE'!B318</f>
        <v>115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0.594</v>
      </c>
      <c r="F322" s="9">
        <f>IF('De la BASE'!F318&gt;0,'De la BASE'!F318,'De la BASE'!F318+0.001)</f>
        <v>207.89089990000002</v>
      </c>
      <c r="G322" s="15">
        <v>24504</v>
      </c>
    </row>
    <row r="323" spans="1:7" ht="12.75">
      <c r="A323" s="30" t="str">
        <f>'De la BASE'!A319</f>
        <v>262</v>
      </c>
      <c r="B323" s="30">
        <f>'De la BASE'!B319</f>
        <v>115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0.599</v>
      </c>
      <c r="F323" s="9">
        <f>IF('De la BASE'!F319&gt;0,'De la BASE'!F319,'De la BASE'!F319+0.001)</f>
        <v>274.21179520000004</v>
      </c>
      <c r="G323" s="15">
        <v>24532</v>
      </c>
    </row>
    <row r="324" spans="1:7" ht="12.75">
      <c r="A324" s="30" t="str">
        <f>'De la BASE'!A320</f>
        <v>262</v>
      </c>
      <c r="B324" s="30">
        <f>'De la BASE'!B320</f>
        <v>115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0.552</v>
      </c>
      <c r="F324" s="9">
        <f>IF('De la BASE'!F320&gt;0,'De la BASE'!F320,'De la BASE'!F320+0.001)</f>
        <v>161.17025739999997</v>
      </c>
      <c r="G324" s="15">
        <v>24563</v>
      </c>
    </row>
    <row r="325" spans="1:7" ht="12.75">
      <c r="A325" s="30" t="str">
        <f>'De la BASE'!A321</f>
        <v>262</v>
      </c>
      <c r="B325" s="30">
        <f>'De la BASE'!B321</f>
        <v>115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0.545</v>
      </c>
      <c r="F325" s="9">
        <f>IF('De la BASE'!F321&gt;0,'De la BASE'!F321,'De la BASE'!F321+0.001)</f>
        <v>247.10873329999995</v>
      </c>
      <c r="G325" s="15">
        <v>24593</v>
      </c>
    </row>
    <row r="326" spans="1:7" ht="12.75">
      <c r="A326" s="30" t="str">
        <f>'De la BASE'!A322</f>
        <v>262</v>
      </c>
      <c r="B326" s="30">
        <f>'De la BASE'!B322</f>
        <v>115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0.502</v>
      </c>
      <c r="F326" s="9">
        <f>IF('De la BASE'!F322&gt;0,'De la BASE'!F322,'De la BASE'!F322+0.001)</f>
        <v>111.14532940000001</v>
      </c>
      <c r="G326" s="15">
        <v>24624</v>
      </c>
    </row>
    <row r="327" spans="1:7" ht="12.75">
      <c r="A327" s="30" t="str">
        <f>'De la BASE'!A323</f>
        <v>262</v>
      </c>
      <c r="B327" s="30">
        <f>'De la BASE'!B323</f>
        <v>115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0.434</v>
      </c>
      <c r="F327" s="9">
        <f>IF('De la BASE'!F323&gt;0,'De la BASE'!F323,'De la BASE'!F323+0.001)</f>
        <v>82.76819889999997</v>
      </c>
      <c r="G327" s="15">
        <v>24654</v>
      </c>
    </row>
    <row r="328" spans="1:7" ht="12.75">
      <c r="A328" s="30" t="str">
        <f>'De la BASE'!A324</f>
        <v>262</v>
      </c>
      <c r="B328" s="30">
        <f>'De la BASE'!B324</f>
        <v>115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0.38</v>
      </c>
      <c r="F328" s="9">
        <f>IF('De la BASE'!F324&gt;0,'De la BASE'!F324,'De la BASE'!F324+0.001)</f>
        <v>65.9336769</v>
      </c>
      <c r="G328" s="15">
        <v>24685</v>
      </c>
    </row>
    <row r="329" spans="1:7" ht="12.75">
      <c r="A329" s="30" t="str">
        <f>'De la BASE'!A325</f>
        <v>262</v>
      </c>
      <c r="B329" s="30">
        <f>'De la BASE'!B325</f>
        <v>115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0.331</v>
      </c>
      <c r="F329" s="9">
        <f>IF('De la BASE'!F325&gt;0,'De la BASE'!F325,'De la BASE'!F325+0.001)</f>
        <v>60.074863</v>
      </c>
      <c r="G329" s="15">
        <v>24716</v>
      </c>
    </row>
    <row r="330" spans="1:7" ht="12.75">
      <c r="A330" s="30" t="str">
        <f>'De la BASE'!A326</f>
        <v>262</v>
      </c>
      <c r="B330" s="30">
        <f>'De la BASE'!B326</f>
        <v>115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0.29</v>
      </c>
      <c r="F330" s="9">
        <f>IF('De la BASE'!F326&gt;0,'De la BASE'!F326,'De la BASE'!F326+0.001)</f>
        <v>57.08102250000001</v>
      </c>
      <c r="G330" s="15">
        <v>24746</v>
      </c>
    </row>
    <row r="331" spans="1:7" ht="12.75">
      <c r="A331" s="30" t="str">
        <f>'De la BASE'!A327</f>
        <v>262</v>
      </c>
      <c r="B331" s="30">
        <f>'De la BASE'!B327</f>
        <v>115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0.55</v>
      </c>
      <c r="F331" s="9">
        <f>IF('De la BASE'!F327&gt;0,'De la BASE'!F327,'De la BASE'!F327+0.001)</f>
        <v>343.355907</v>
      </c>
      <c r="G331" s="15">
        <v>24777</v>
      </c>
    </row>
    <row r="332" spans="1:7" ht="12.75">
      <c r="A332" s="30" t="str">
        <f>'De la BASE'!A328</f>
        <v>262</v>
      </c>
      <c r="B332" s="30">
        <f>'De la BASE'!B328</f>
        <v>115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0.386</v>
      </c>
      <c r="F332" s="9">
        <f>IF('De la BASE'!F328&gt;0,'De la BASE'!F328,'De la BASE'!F328+0.001)</f>
        <v>190.17099999999996</v>
      </c>
      <c r="G332" s="15">
        <v>24807</v>
      </c>
    </row>
    <row r="333" spans="1:7" ht="12.75">
      <c r="A333" s="30" t="str">
        <f>'De la BASE'!A329</f>
        <v>262</v>
      </c>
      <c r="B333" s="30">
        <f>'De la BASE'!B329</f>
        <v>115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0.334</v>
      </c>
      <c r="F333" s="9">
        <f>IF('De la BASE'!F329&gt;0,'De la BASE'!F329,'De la BASE'!F329+0.001)</f>
        <v>142.2006294000001</v>
      </c>
      <c r="G333" s="15">
        <v>24838</v>
      </c>
    </row>
    <row r="334" spans="1:7" ht="12.75">
      <c r="A334" s="30" t="str">
        <f>'De la BASE'!A330</f>
        <v>262</v>
      </c>
      <c r="B334" s="30">
        <f>'De la BASE'!B330</f>
        <v>115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0.567</v>
      </c>
      <c r="F334" s="9">
        <f>IF('De la BASE'!F330&gt;0,'De la BASE'!F330,'De la BASE'!F330+0.001)</f>
        <v>378.09933899999993</v>
      </c>
      <c r="G334" s="15">
        <v>24869</v>
      </c>
    </row>
    <row r="335" spans="1:7" ht="12.75">
      <c r="A335" s="30" t="str">
        <f>'De la BASE'!A331</f>
        <v>262</v>
      </c>
      <c r="B335" s="30">
        <f>'De la BASE'!B331</f>
        <v>115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0.574</v>
      </c>
      <c r="F335" s="9">
        <f>IF('De la BASE'!F331&gt;0,'De la BASE'!F331,'De la BASE'!F331+0.001)</f>
        <v>235.51996949999997</v>
      </c>
      <c r="G335" s="15">
        <v>24898</v>
      </c>
    </row>
    <row r="336" spans="1:7" ht="12.75">
      <c r="A336" s="30" t="str">
        <f>'De la BASE'!A332</f>
        <v>262</v>
      </c>
      <c r="B336" s="30">
        <f>'De la BASE'!B332</f>
        <v>115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0.713</v>
      </c>
      <c r="F336" s="9">
        <f>IF('De la BASE'!F332&gt;0,'De la BASE'!F332,'De la BASE'!F332+0.001)</f>
        <v>414.730743</v>
      </c>
      <c r="G336" s="15">
        <v>24929</v>
      </c>
    </row>
    <row r="337" spans="1:7" ht="12.75">
      <c r="A337" s="30" t="str">
        <f>'De la BASE'!A333</f>
        <v>262</v>
      </c>
      <c r="B337" s="30">
        <f>'De la BASE'!B333</f>
        <v>115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0.621</v>
      </c>
      <c r="F337" s="9">
        <f>IF('De la BASE'!F333&gt;0,'De la BASE'!F333,'De la BASE'!F333+0.001)</f>
        <v>326.45284699999985</v>
      </c>
      <c r="G337" s="15">
        <v>24959</v>
      </c>
    </row>
    <row r="338" spans="1:7" ht="12.75">
      <c r="A338" s="30" t="str">
        <f>'De la BASE'!A334</f>
        <v>262</v>
      </c>
      <c r="B338" s="30">
        <f>'De la BASE'!B334</f>
        <v>115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0.554</v>
      </c>
      <c r="F338" s="9">
        <f>IF('De la BASE'!F334&gt;0,'De la BASE'!F334,'De la BASE'!F334+0.001)</f>
        <v>145.87719800000002</v>
      </c>
      <c r="G338" s="15">
        <v>24990</v>
      </c>
    </row>
    <row r="339" spans="1:7" ht="12.75">
      <c r="A339" s="30" t="str">
        <f>'De la BASE'!A335</f>
        <v>262</v>
      </c>
      <c r="B339" s="30">
        <f>'De la BASE'!B335</f>
        <v>115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0.47</v>
      </c>
      <c r="F339" s="9">
        <f>IF('De la BASE'!F335&gt;0,'De la BASE'!F335,'De la BASE'!F335+0.001)</f>
        <v>89.945441</v>
      </c>
      <c r="G339" s="15">
        <v>25020</v>
      </c>
    </row>
    <row r="340" spans="1:7" ht="12.75">
      <c r="A340" s="30" t="str">
        <f>'De la BASE'!A336</f>
        <v>262</v>
      </c>
      <c r="B340" s="30">
        <f>'De la BASE'!B336</f>
        <v>115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0.406</v>
      </c>
      <c r="F340" s="9">
        <f>IF('De la BASE'!F336&gt;0,'De la BASE'!F336,'De la BASE'!F336+0.001)</f>
        <v>78.40774599999997</v>
      </c>
      <c r="G340" s="15">
        <v>25051</v>
      </c>
    </row>
    <row r="341" spans="1:7" ht="12.75">
      <c r="A341" s="30" t="str">
        <f>'De la BASE'!A337</f>
        <v>262</v>
      </c>
      <c r="B341" s="30">
        <f>'De la BASE'!B337</f>
        <v>115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0.351</v>
      </c>
      <c r="F341" s="9">
        <f>IF('De la BASE'!F337&gt;0,'De la BASE'!F337,'De la BASE'!F337+0.001)</f>
        <v>65.78129879999999</v>
      </c>
      <c r="G341" s="15">
        <v>25082</v>
      </c>
    </row>
    <row r="342" spans="1:7" ht="12.75">
      <c r="A342" s="30" t="str">
        <f>'De la BASE'!A338</f>
        <v>262</v>
      </c>
      <c r="B342" s="30">
        <f>'De la BASE'!B338</f>
        <v>115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0.31</v>
      </c>
      <c r="F342" s="9">
        <f>IF('De la BASE'!F338&gt;0,'De la BASE'!F338,'De la BASE'!F338+0.001)</f>
        <v>50.59743979999999</v>
      </c>
      <c r="G342" s="15">
        <v>25112</v>
      </c>
    </row>
    <row r="343" spans="1:7" ht="12.75">
      <c r="A343" s="30" t="str">
        <f>'De la BASE'!A339</f>
        <v>262</v>
      </c>
      <c r="B343" s="30">
        <f>'De la BASE'!B339</f>
        <v>115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0.308</v>
      </c>
      <c r="F343" s="9">
        <f>IF('De la BASE'!F339&gt;0,'De la BASE'!F339,'De la BASE'!F339+0.001)</f>
        <v>88.81764309999998</v>
      </c>
      <c r="G343" s="15">
        <v>25143</v>
      </c>
    </row>
    <row r="344" spans="1:7" ht="12.75">
      <c r="A344" s="30" t="str">
        <f>'De la BASE'!A340</f>
        <v>262</v>
      </c>
      <c r="B344" s="30">
        <f>'De la BASE'!B340</f>
        <v>115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0.307</v>
      </c>
      <c r="F344" s="9">
        <f>IF('De la BASE'!F340&gt;0,'De la BASE'!F340,'De la BASE'!F340+0.001)</f>
        <v>131.36200000000002</v>
      </c>
      <c r="G344" s="15">
        <v>25173</v>
      </c>
    </row>
    <row r="345" spans="1:7" ht="12.75">
      <c r="A345" s="30" t="str">
        <f>'De la BASE'!A341</f>
        <v>262</v>
      </c>
      <c r="B345" s="30">
        <f>'De la BASE'!B341</f>
        <v>115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0.354</v>
      </c>
      <c r="F345" s="9">
        <f>IF('De la BASE'!F341&gt;0,'De la BASE'!F341,'De la BASE'!F341+0.001)</f>
        <v>185.66197400000001</v>
      </c>
      <c r="G345" s="15">
        <v>25204</v>
      </c>
    </row>
    <row r="346" spans="1:7" ht="12.75">
      <c r="A346" s="30" t="str">
        <f>'De la BASE'!A342</f>
        <v>262</v>
      </c>
      <c r="B346" s="30">
        <f>'De la BASE'!B342</f>
        <v>115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0.449</v>
      </c>
      <c r="F346" s="9">
        <f>IF('De la BASE'!F342&gt;0,'De la BASE'!F342,'De la BASE'!F342+0.001)</f>
        <v>175.78426699999997</v>
      </c>
      <c r="G346" s="15">
        <v>25235</v>
      </c>
    </row>
    <row r="347" spans="1:7" ht="12.75">
      <c r="A347" s="30" t="str">
        <f>'De la BASE'!A343</f>
        <v>262</v>
      </c>
      <c r="B347" s="30">
        <f>'De la BASE'!B343</f>
        <v>115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1.28</v>
      </c>
      <c r="F347" s="9">
        <f>IF('De la BASE'!F343&gt;0,'De la BASE'!F343,'De la BASE'!F343+0.001)</f>
        <v>620.3577320000003</v>
      </c>
      <c r="G347" s="15">
        <v>25263</v>
      </c>
    </row>
    <row r="348" spans="1:7" ht="12.75">
      <c r="A348" s="30" t="str">
        <f>'De la BASE'!A344</f>
        <v>262</v>
      </c>
      <c r="B348" s="30">
        <f>'De la BASE'!B344</f>
        <v>115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1.022</v>
      </c>
      <c r="F348" s="9">
        <f>IF('De la BASE'!F344&gt;0,'De la BASE'!F344,'De la BASE'!F344+0.001)</f>
        <v>363.48689090000005</v>
      </c>
      <c r="G348" s="15">
        <v>25294</v>
      </c>
    </row>
    <row r="349" spans="1:7" ht="12.75">
      <c r="A349" s="30" t="str">
        <f>'De la BASE'!A345</f>
        <v>262</v>
      </c>
      <c r="B349" s="30">
        <f>'De la BASE'!B345</f>
        <v>115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0.97</v>
      </c>
      <c r="F349" s="9">
        <f>IF('De la BASE'!F345&gt;0,'De la BASE'!F345,'De la BASE'!F345+0.001)</f>
        <v>435.30916870000016</v>
      </c>
      <c r="G349" s="15">
        <v>25324</v>
      </c>
    </row>
    <row r="350" spans="1:7" ht="12.75">
      <c r="A350" s="30" t="str">
        <f>'De la BASE'!A346</f>
        <v>262</v>
      </c>
      <c r="B350" s="30">
        <f>'De la BASE'!B346</f>
        <v>115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0.92</v>
      </c>
      <c r="F350" s="9">
        <f>IF('De la BASE'!F346&gt;0,'De la BASE'!F346,'De la BASE'!F346+0.001)</f>
        <v>249.31524700000006</v>
      </c>
      <c r="G350" s="15">
        <v>25355</v>
      </c>
    </row>
    <row r="351" spans="1:7" ht="12.75">
      <c r="A351" s="30" t="str">
        <f>'De la BASE'!A347</f>
        <v>262</v>
      </c>
      <c r="B351" s="30">
        <f>'De la BASE'!B347</f>
        <v>115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0.777</v>
      </c>
      <c r="F351" s="9">
        <f>IF('De la BASE'!F347&gt;0,'De la BASE'!F347,'De la BASE'!F347+0.001)</f>
        <v>141.42385999999996</v>
      </c>
      <c r="G351" s="15">
        <v>25385</v>
      </c>
    </row>
    <row r="352" spans="1:7" ht="12.75">
      <c r="A352" s="30" t="str">
        <f>'De la BASE'!A348</f>
        <v>262</v>
      </c>
      <c r="B352" s="30">
        <f>'De la BASE'!B348</f>
        <v>115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0.651</v>
      </c>
      <c r="F352" s="9">
        <f>IF('De la BASE'!F348&gt;0,'De la BASE'!F348,'De la BASE'!F348+0.001)</f>
        <v>100.10540199999998</v>
      </c>
      <c r="G352" s="15">
        <v>25416</v>
      </c>
    </row>
    <row r="353" spans="1:7" ht="12.75">
      <c r="A353" s="30" t="str">
        <f>'De la BASE'!A349</f>
        <v>262</v>
      </c>
      <c r="B353" s="30">
        <f>'De la BASE'!B349</f>
        <v>115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0.566</v>
      </c>
      <c r="F353" s="9">
        <f>IF('De la BASE'!F349&gt;0,'De la BASE'!F349,'De la BASE'!F349+0.001)</f>
        <v>135.4934427</v>
      </c>
      <c r="G353" s="15">
        <v>25447</v>
      </c>
    </row>
    <row r="354" spans="1:7" ht="12.75">
      <c r="A354" s="30" t="str">
        <f>'De la BASE'!A350</f>
        <v>262</v>
      </c>
      <c r="B354" s="30">
        <f>'De la BASE'!B350</f>
        <v>115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0.497</v>
      </c>
      <c r="F354" s="9">
        <f>IF('De la BASE'!F350&gt;0,'De la BASE'!F350,'De la BASE'!F350+0.001)</f>
        <v>84.24634300000001</v>
      </c>
      <c r="G354" s="15">
        <v>25477</v>
      </c>
    </row>
    <row r="355" spans="1:7" ht="12.75">
      <c r="A355" s="30" t="str">
        <f>'De la BASE'!A351</f>
        <v>262</v>
      </c>
      <c r="B355" s="30">
        <f>'De la BASE'!B351</f>
        <v>115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0.441</v>
      </c>
      <c r="F355" s="9">
        <f>IF('De la BASE'!F351&gt;0,'De la BASE'!F351,'De la BASE'!F351+0.001)</f>
        <v>114.65634300000002</v>
      </c>
      <c r="G355" s="15">
        <v>25508</v>
      </c>
    </row>
    <row r="356" spans="1:7" ht="12.75">
      <c r="A356" s="30" t="str">
        <f>'De la BASE'!A352</f>
        <v>262</v>
      </c>
      <c r="B356" s="30">
        <f>'De la BASE'!B352</f>
        <v>115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0.392</v>
      </c>
      <c r="F356" s="9">
        <f>IF('De la BASE'!F352&gt;0,'De la BASE'!F352,'De la BASE'!F352+0.001)</f>
        <v>147.0381463</v>
      </c>
      <c r="G356" s="15">
        <v>25538</v>
      </c>
    </row>
    <row r="357" spans="1:7" ht="12.75">
      <c r="A357" s="30" t="str">
        <f>'De la BASE'!A353</f>
        <v>262</v>
      </c>
      <c r="B357" s="30">
        <f>'De la BASE'!B353</f>
        <v>115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1.751</v>
      </c>
      <c r="F357" s="9">
        <f>IF('De la BASE'!F353&gt;0,'De la BASE'!F353,'De la BASE'!F353+0.001)</f>
        <v>1062.5935499999998</v>
      </c>
      <c r="G357" s="15">
        <v>25569</v>
      </c>
    </row>
    <row r="358" spans="1:7" ht="12.75">
      <c r="A358" s="30" t="str">
        <f>'De la BASE'!A354</f>
        <v>262</v>
      </c>
      <c r="B358" s="30">
        <f>'De la BASE'!B354</f>
        <v>115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1.118</v>
      </c>
      <c r="F358" s="9">
        <f>IF('De la BASE'!F354&gt;0,'De la BASE'!F354,'De la BASE'!F354+0.001)</f>
        <v>291.5739350000001</v>
      </c>
      <c r="G358" s="15">
        <v>25600</v>
      </c>
    </row>
    <row r="359" spans="1:7" ht="12.75">
      <c r="A359" s="30" t="str">
        <f>'De la BASE'!A355</f>
        <v>262</v>
      </c>
      <c r="B359" s="30">
        <f>'De la BASE'!B355</f>
        <v>115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0.921</v>
      </c>
      <c r="F359" s="9">
        <f>IF('De la BASE'!F355&gt;0,'De la BASE'!F355,'De la BASE'!F355+0.001)</f>
        <v>197.08900749999992</v>
      </c>
      <c r="G359" s="15">
        <v>25628</v>
      </c>
    </row>
    <row r="360" spans="1:7" ht="12.75">
      <c r="A360" s="30" t="str">
        <f>'De la BASE'!A356</f>
        <v>262</v>
      </c>
      <c r="B360" s="30">
        <f>'De la BASE'!B356</f>
        <v>115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0.746</v>
      </c>
      <c r="F360" s="9">
        <f>IF('De la BASE'!F356&gt;0,'De la BASE'!F356,'De la BASE'!F356+0.001)</f>
        <v>185.05853200000016</v>
      </c>
      <c r="G360" s="15">
        <v>25659</v>
      </c>
    </row>
    <row r="361" spans="1:7" ht="12.75">
      <c r="A361" s="30" t="str">
        <f>'De la BASE'!A357</f>
        <v>262</v>
      </c>
      <c r="B361" s="30">
        <f>'De la BASE'!B357</f>
        <v>115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0.642</v>
      </c>
      <c r="F361" s="9">
        <f>IF('De la BASE'!F357&gt;0,'De la BASE'!F357,'De la BASE'!F357+0.001)</f>
        <v>201.75753479999997</v>
      </c>
      <c r="G361" s="15">
        <v>25689</v>
      </c>
    </row>
    <row r="362" spans="1:7" ht="12.75">
      <c r="A362" s="30" t="str">
        <f>'De la BASE'!A358</f>
        <v>262</v>
      </c>
      <c r="B362" s="30">
        <f>'De la BASE'!B358</f>
        <v>115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0.562</v>
      </c>
      <c r="F362" s="9">
        <f>IF('De la BASE'!F358&gt;0,'De la BASE'!F358,'De la BASE'!F358+0.001)</f>
        <v>146.6641845</v>
      </c>
      <c r="G362" s="15">
        <v>25720</v>
      </c>
    </row>
    <row r="363" spans="1:7" ht="12.75">
      <c r="A363" s="30" t="str">
        <f>'De la BASE'!A359</f>
        <v>262</v>
      </c>
      <c r="B363" s="30">
        <f>'De la BASE'!B359</f>
        <v>115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0.49</v>
      </c>
      <c r="F363" s="9">
        <f>IF('De la BASE'!F359&gt;0,'De la BASE'!F359,'De la BASE'!F359+0.001)</f>
        <v>92.28135600000002</v>
      </c>
      <c r="G363" s="15">
        <v>25750</v>
      </c>
    </row>
    <row r="364" spans="1:7" ht="12.75">
      <c r="A364" s="30" t="str">
        <f>'De la BASE'!A360</f>
        <v>262</v>
      </c>
      <c r="B364" s="30">
        <f>'De la BASE'!B360</f>
        <v>115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0.427</v>
      </c>
      <c r="F364" s="9">
        <f>IF('De la BASE'!F360&gt;0,'De la BASE'!F360,'De la BASE'!F360+0.001)</f>
        <v>79.68170900000003</v>
      </c>
      <c r="G364" s="15">
        <v>25781</v>
      </c>
    </row>
    <row r="365" spans="1:7" ht="12.75">
      <c r="A365" s="30" t="str">
        <f>'De la BASE'!A361</f>
        <v>262</v>
      </c>
      <c r="B365" s="30">
        <f>'De la BASE'!B361</f>
        <v>115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0.371</v>
      </c>
      <c r="F365" s="9">
        <f>IF('De la BASE'!F361&gt;0,'De la BASE'!F361,'De la BASE'!F361+0.001)</f>
        <v>52.2571988</v>
      </c>
      <c r="G365" s="15">
        <v>25812</v>
      </c>
    </row>
    <row r="366" spans="1:7" ht="12.75">
      <c r="A366" s="30" t="str">
        <f>'De la BASE'!A362</f>
        <v>262</v>
      </c>
      <c r="B366" s="30">
        <f>'De la BASE'!B362</f>
        <v>115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0.32</v>
      </c>
      <c r="F366" s="9">
        <f>IF('De la BASE'!F362&gt;0,'De la BASE'!F362,'De la BASE'!F362+0.001)</f>
        <v>43.321310800000006</v>
      </c>
      <c r="G366" s="15">
        <v>25842</v>
      </c>
    </row>
    <row r="367" spans="1:7" ht="12.75">
      <c r="A367" s="30" t="str">
        <f>'De la BASE'!A363</f>
        <v>262</v>
      </c>
      <c r="B367" s="30">
        <f>'De la BASE'!B363</f>
        <v>115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0.287</v>
      </c>
      <c r="F367" s="9">
        <f>IF('De la BASE'!F363&gt;0,'De la BASE'!F363,'De la BASE'!F363+0.001)</f>
        <v>126.32695000000005</v>
      </c>
      <c r="G367" s="15">
        <v>25873</v>
      </c>
    </row>
    <row r="368" spans="1:7" ht="12.75">
      <c r="A368" s="30" t="str">
        <f>'De la BASE'!A364</f>
        <v>262</v>
      </c>
      <c r="B368" s="30">
        <f>'De la BASE'!B364</f>
        <v>115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0.263</v>
      </c>
      <c r="F368" s="9">
        <f>IF('De la BASE'!F364&gt;0,'De la BASE'!F364,'De la BASE'!F364+0.001)</f>
        <v>76.27065100000002</v>
      </c>
      <c r="G368" s="15">
        <v>25903</v>
      </c>
    </row>
    <row r="369" spans="1:7" ht="12.75">
      <c r="A369" s="30" t="str">
        <f>'De la BASE'!A365</f>
        <v>262</v>
      </c>
      <c r="B369" s="30">
        <f>'De la BASE'!B365</f>
        <v>115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</v>
      </c>
      <c r="F369" s="9">
        <f>IF('De la BASE'!F365&gt;0,'De la BASE'!F365,'De la BASE'!F365+0.001)</f>
        <v>154.1946614</v>
      </c>
      <c r="G369" s="15">
        <v>25934</v>
      </c>
    </row>
    <row r="370" spans="1:7" ht="12.75">
      <c r="A370" s="30" t="str">
        <f>'De la BASE'!A366</f>
        <v>262</v>
      </c>
      <c r="B370" s="30">
        <f>'De la BASE'!B366</f>
        <v>115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0.308</v>
      </c>
      <c r="F370" s="9">
        <f>IF('De la BASE'!F366&gt;0,'De la BASE'!F366,'De la BASE'!F366+0.001)</f>
        <v>113.74418799999998</v>
      </c>
      <c r="G370" s="15">
        <v>25965</v>
      </c>
    </row>
    <row r="371" spans="1:7" ht="12.75">
      <c r="A371" s="30" t="str">
        <f>'De la BASE'!A367</f>
        <v>262</v>
      </c>
      <c r="B371" s="30">
        <f>'De la BASE'!B367</f>
        <v>115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0.289</v>
      </c>
      <c r="F371" s="9">
        <f>IF('De la BASE'!F367&gt;0,'De la BASE'!F367,'De la BASE'!F367+0.001)</f>
        <v>138.68227000000005</v>
      </c>
      <c r="G371" s="15">
        <v>25993</v>
      </c>
    </row>
    <row r="372" spans="1:7" ht="12.75">
      <c r="A372" s="30" t="str">
        <f>'De la BASE'!A368</f>
        <v>262</v>
      </c>
      <c r="B372" s="30">
        <f>'De la BASE'!B368</f>
        <v>115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0.451</v>
      </c>
      <c r="F372" s="9">
        <f>IF('De la BASE'!F368&gt;0,'De la BASE'!F368,'De la BASE'!F368+0.001)</f>
        <v>408.64777899999996</v>
      </c>
      <c r="G372" s="15">
        <v>26024</v>
      </c>
    </row>
    <row r="373" spans="1:7" ht="12.75">
      <c r="A373" s="30" t="str">
        <f>'De la BASE'!A369</f>
        <v>262</v>
      </c>
      <c r="B373" s="30">
        <f>'De la BASE'!B369</f>
        <v>115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0.703</v>
      </c>
      <c r="F373" s="9">
        <f>IF('De la BASE'!F369&gt;0,'De la BASE'!F369,'De la BASE'!F369+0.001)</f>
        <v>557.6096282000002</v>
      </c>
      <c r="G373" s="15">
        <v>26054</v>
      </c>
    </row>
    <row r="374" spans="1:7" ht="12.75">
      <c r="A374" s="30" t="str">
        <f>'De la BASE'!A370</f>
        <v>262</v>
      </c>
      <c r="B374" s="30">
        <f>'De la BASE'!B370</f>
        <v>115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0.769</v>
      </c>
      <c r="F374" s="9">
        <f>IF('De la BASE'!F370&gt;0,'De la BASE'!F370,'De la BASE'!F370+0.001)</f>
        <v>337.1898220000001</v>
      </c>
      <c r="G374" s="15">
        <v>26085</v>
      </c>
    </row>
    <row r="375" spans="1:7" ht="12.75">
      <c r="A375" s="30" t="str">
        <f>'De la BASE'!A371</f>
        <v>262</v>
      </c>
      <c r="B375" s="30">
        <f>'De la BASE'!B371</f>
        <v>115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0.72</v>
      </c>
      <c r="F375" s="9">
        <f>IF('De la BASE'!F371&gt;0,'De la BASE'!F371,'De la BASE'!F371+0.001)</f>
        <v>199.58851239999993</v>
      </c>
      <c r="G375" s="15">
        <v>26115</v>
      </c>
    </row>
    <row r="376" spans="1:7" ht="12.75">
      <c r="A376" s="30" t="str">
        <f>'De la BASE'!A372</f>
        <v>262</v>
      </c>
      <c r="B376" s="30">
        <f>'De la BASE'!B372</f>
        <v>115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0.646</v>
      </c>
      <c r="F376" s="9">
        <f>IF('De la BASE'!F372&gt;0,'De la BASE'!F372,'De la BASE'!F372+0.001)</f>
        <v>128.87300000000002</v>
      </c>
      <c r="G376" s="15">
        <v>26146</v>
      </c>
    </row>
    <row r="377" spans="1:7" ht="12.75">
      <c r="A377" s="30" t="str">
        <f>'De la BASE'!A373</f>
        <v>262</v>
      </c>
      <c r="B377" s="30">
        <f>'De la BASE'!B373</f>
        <v>115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0.551</v>
      </c>
      <c r="F377" s="9">
        <f>IF('De la BASE'!F373&gt;0,'De la BASE'!F373,'De la BASE'!F373+0.001)</f>
        <v>101.19993939999998</v>
      </c>
      <c r="G377" s="15">
        <v>26177</v>
      </c>
    </row>
    <row r="378" spans="1:7" ht="12.75">
      <c r="A378" s="30" t="str">
        <f>'De la BASE'!A374</f>
        <v>262</v>
      </c>
      <c r="B378" s="30">
        <f>'De la BASE'!B374</f>
        <v>115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0.464</v>
      </c>
      <c r="F378" s="9">
        <f>IF('De la BASE'!F374&gt;0,'De la BASE'!F374,'De la BASE'!F374+0.001)</f>
        <v>79.46587500000001</v>
      </c>
      <c r="G378" s="15">
        <v>26207</v>
      </c>
    </row>
    <row r="379" spans="1:7" ht="12.75">
      <c r="A379" s="30" t="str">
        <f>'De la BASE'!A375</f>
        <v>262</v>
      </c>
      <c r="B379" s="30">
        <f>'De la BASE'!B375</f>
        <v>115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0.403</v>
      </c>
      <c r="F379" s="9">
        <f>IF('De la BASE'!F375&gt;0,'De la BASE'!F375,'De la BASE'!F375+0.001)</f>
        <v>113.18171240000001</v>
      </c>
      <c r="G379" s="15">
        <v>26238</v>
      </c>
    </row>
    <row r="380" spans="1:7" ht="12.75">
      <c r="A380" s="30" t="str">
        <f>'De la BASE'!A376</f>
        <v>262</v>
      </c>
      <c r="B380" s="30">
        <f>'De la BASE'!B376</f>
        <v>115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0.356</v>
      </c>
      <c r="F380" s="9">
        <f>IF('De la BASE'!F376&gt;0,'De la BASE'!F376,'De la BASE'!F376+0.001)</f>
        <v>115.80517899999997</v>
      </c>
      <c r="G380" s="15">
        <v>26268</v>
      </c>
    </row>
    <row r="381" spans="1:7" ht="12.75">
      <c r="A381" s="30" t="str">
        <f>'De la BASE'!A377</f>
        <v>262</v>
      </c>
      <c r="B381" s="30">
        <f>'De la BASE'!B377</f>
        <v>115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0.356</v>
      </c>
      <c r="F381" s="9">
        <f>IF('De la BASE'!F377&gt;0,'De la BASE'!F377,'De la BASE'!F377+0.001)</f>
        <v>156.2514239999999</v>
      </c>
      <c r="G381" s="15">
        <v>26299</v>
      </c>
    </row>
    <row r="382" spans="1:7" ht="12.75">
      <c r="A382" s="30" t="str">
        <f>'De la BASE'!A378</f>
        <v>262</v>
      </c>
      <c r="B382" s="30">
        <f>'De la BASE'!B378</f>
        <v>115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0.484</v>
      </c>
      <c r="F382" s="9">
        <f>IF('De la BASE'!F378&gt;0,'De la BASE'!F378,'De la BASE'!F378+0.001)</f>
        <v>524.6234859999998</v>
      </c>
      <c r="G382" s="15">
        <v>26330</v>
      </c>
    </row>
    <row r="383" spans="1:7" ht="12.75">
      <c r="A383" s="30" t="str">
        <f>'De la BASE'!A379</f>
        <v>262</v>
      </c>
      <c r="B383" s="30">
        <f>'De la BASE'!B379</f>
        <v>115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0.57</v>
      </c>
      <c r="F383" s="9">
        <f>IF('De la BASE'!F379&gt;0,'De la BASE'!F379,'De la BASE'!F379+0.001)</f>
        <v>405.01223000000016</v>
      </c>
      <c r="G383" s="15">
        <v>26359</v>
      </c>
    </row>
    <row r="384" spans="1:7" ht="12.75">
      <c r="A384" s="30" t="str">
        <f>'De la BASE'!A380</f>
        <v>262</v>
      </c>
      <c r="B384" s="30">
        <f>'De la BASE'!B380</f>
        <v>115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0.537</v>
      </c>
      <c r="F384" s="9">
        <f>IF('De la BASE'!F380&gt;0,'De la BASE'!F380,'De la BASE'!F380+0.001)</f>
        <v>298.23874299999994</v>
      </c>
      <c r="G384" s="15">
        <v>26390</v>
      </c>
    </row>
    <row r="385" spans="1:7" ht="12.75">
      <c r="A385" s="30" t="str">
        <f>'De la BASE'!A381</f>
        <v>262</v>
      </c>
      <c r="B385" s="30">
        <f>'De la BASE'!B381</f>
        <v>115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0.471</v>
      </c>
      <c r="F385" s="9">
        <f>IF('De la BASE'!F381&gt;0,'De la BASE'!F381,'De la BASE'!F381+0.001)</f>
        <v>279.36353840000015</v>
      </c>
      <c r="G385" s="15">
        <v>26420</v>
      </c>
    </row>
    <row r="386" spans="1:7" ht="12.75">
      <c r="A386" s="30" t="str">
        <f>'De la BASE'!A382</f>
        <v>262</v>
      </c>
      <c r="B386" s="30">
        <f>'De la BASE'!B382</f>
        <v>115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0.41</v>
      </c>
      <c r="F386" s="9">
        <f>IF('De la BASE'!F382&gt;0,'De la BASE'!F382,'De la BASE'!F382+0.001)</f>
        <v>200.95479900000004</v>
      </c>
      <c r="G386" s="15">
        <v>26451</v>
      </c>
    </row>
    <row r="387" spans="1:7" ht="12.75">
      <c r="A387" s="30" t="str">
        <f>'De la BASE'!A383</f>
        <v>262</v>
      </c>
      <c r="B387" s="30">
        <f>'De la BASE'!B383</f>
        <v>115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0.354</v>
      </c>
      <c r="F387" s="9">
        <f>IF('De la BASE'!F383&gt;0,'De la BASE'!F383,'De la BASE'!F383+0.001)</f>
        <v>112.77184159999995</v>
      </c>
      <c r="G387" s="15">
        <v>26481</v>
      </c>
    </row>
    <row r="388" spans="1:7" ht="12.75">
      <c r="A388" s="30" t="str">
        <f>'De la BASE'!A384</f>
        <v>262</v>
      </c>
      <c r="B388" s="30">
        <f>'De la BASE'!B384</f>
        <v>115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0.309</v>
      </c>
      <c r="F388" s="9">
        <f>IF('De la BASE'!F384&gt;0,'De la BASE'!F384,'De la BASE'!F384+0.001)</f>
        <v>82.65934400000002</v>
      </c>
      <c r="G388" s="15">
        <v>26512</v>
      </c>
    </row>
    <row r="389" spans="1:7" ht="12.75">
      <c r="A389" s="30" t="str">
        <f>'De la BASE'!A385</f>
        <v>262</v>
      </c>
      <c r="B389" s="30">
        <f>'De la BASE'!B385</f>
        <v>115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0.285</v>
      </c>
      <c r="F389" s="9">
        <f>IF('De la BASE'!F385&gt;0,'De la BASE'!F385,'De la BASE'!F385+0.001)</f>
        <v>86.12571300000002</v>
      </c>
      <c r="G389" s="15">
        <v>26543</v>
      </c>
    </row>
    <row r="390" spans="1:7" ht="12.75">
      <c r="A390" s="30" t="str">
        <f>'De la BASE'!A386</f>
        <v>262</v>
      </c>
      <c r="B390" s="30">
        <f>'De la BASE'!B386</f>
        <v>115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0.296</v>
      </c>
      <c r="F390" s="9">
        <f>IF('De la BASE'!F386&gt;0,'De la BASE'!F386,'De la BASE'!F386+0.001)</f>
        <v>145.6555299999999</v>
      </c>
      <c r="G390" s="15">
        <v>26573</v>
      </c>
    </row>
    <row r="391" spans="1:7" ht="12.75">
      <c r="A391" s="30" t="str">
        <f>'De la BASE'!A387</f>
        <v>262</v>
      </c>
      <c r="B391" s="30">
        <f>'De la BASE'!B387</f>
        <v>115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0.295</v>
      </c>
      <c r="F391" s="9">
        <f>IF('De la BASE'!F387&gt;0,'De la BASE'!F387,'De la BASE'!F387+0.001)</f>
        <v>140.802138</v>
      </c>
      <c r="G391" s="15">
        <v>26604</v>
      </c>
    </row>
    <row r="392" spans="1:7" ht="12.75">
      <c r="A392" s="30" t="str">
        <f>'De la BASE'!A388</f>
        <v>262</v>
      </c>
      <c r="B392" s="30">
        <f>'De la BASE'!B388</f>
        <v>115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0.332</v>
      </c>
      <c r="F392" s="9">
        <f>IF('De la BASE'!F388&gt;0,'De la BASE'!F388,'De la BASE'!F388+0.001)</f>
        <v>216.72</v>
      </c>
      <c r="G392" s="15">
        <v>26634</v>
      </c>
    </row>
    <row r="393" spans="1:7" ht="12.75">
      <c r="A393" s="30" t="str">
        <f>'De la BASE'!A389</f>
        <v>262</v>
      </c>
      <c r="B393" s="30">
        <f>'De la BASE'!B389</f>
        <v>115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0.403</v>
      </c>
      <c r="F393" s="9">
        <f>IF('De la BASE'!F389&gt;0,'De la BASE'!F389,'De la BASE'!F389+0.001)</f>
        <v>260.53155300000003</v>
      </c>
      <c r="G393" s="15">
        <v>26665</v>
      </c>
    </row>
    <row r="394" spans="1:7" ht="12.75">
      <c r="A394" s="30" t="str">
        <f>'De la BASE'!A390</f>
        <v>262</v>
      </c>
      <c r="B394" s="30">
        <f>'De la BASE'!B390</f>
        <v>115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0.412</v>
      </c>
      <c r="F394" s="9">
        <f>IF('De la BASE'!F390&gt;0,'De la BASE'!F390,'De la BASE'!F390+0.001)</f>
        <v>189.18200000000004</v>
      </c>
      <c r="G394" s="15">
        <v>26696</v>
      </c>
    </row>
    <row r="395" spans="1:7" ht="12.75">
      <c r="A395" s="30" t="str">
        <f>'De la BASE'!A391</f>
        <v>262</v>
      </c>
      <c r="B395" s="30">
        <f>'De la BASE'!B391</f>
        <v>115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0.362</v>
      </c>
      <c r="F395" s="9">
        <f>IF('De la BASE'!F391&gt;0,'De la BASE'!F391,'De la BASE'!F391+0.001)</f>
        <v>149.31274999999994</v>
      </c>
      <c r="G395" s="15">
        <v>26724</v>
      </c>
    </row>
    <row r="396" spans="1:7" ht="12.75">
      <c r="A396" s="30" t="str">
        <f>'De la BASE'!A392</f>
        <v>262</v>
      </c>
      <c r="B396" s="30">
        <f>'De la BASE'!B392</f>
        <v>115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0.323</v>
      </c>
      <c r="F396" s="9">
        <f>IF('De la BASE'!F392&gt;0,'De la BASE'!F392,'De la BASE'!F392+0.001)</f>
        <v>151.22136499999996</v>
      </c>
      <c r="G396" s="15">
        <v>26755</v>
      </c>
    </row>
    <row r="397" spans="1:7" ht="12.75">
      <c r="A397" s="30" t="str">
        <f>'De la BASE'!A393</f>
        <v>262</v>
      </c>
      <c r="B397" s="30">
        <f>'De la BASE'!B393</f>
        <v>115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0.402</v>
      </c>
      <c r="F397" s="9">
        <f>IF('De la BASE'!F393&gt;0,'De la BASE'!F393,'De la BASE'!F393+0.001)</f>
        <v>472.2456613999998</v>
      </c>
      <c r="G397" s="15">
        <v>26785</v>
      </c>
    </row>
    <row r="398" spans="1:7" ht="12.75">
      <c r="A398" s="30" t="str">
        <f>'De la BASE'!A394</f>
        <v>262</v>
      </c>
      <c r="B398" s="30">
        <f>'De la BASE'!B394</f>
        <v>115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0.419</v>
      </c>
      <c r="F398" s="9">
        <f>IF('De la BASE'!F394&gt;0,'De la BASE'!F394,'De la BASE'!F394+0.001)</f>
        <v>169.0845900000001</v>
      </c>
      <c r="G398" s="15">
        <v>26816</v>
      </c>
    </row>
    <row r="399" spans="1:7" ht="12.75">
      <c r="A399" s="30" t="str">
        <f>'De la BASE'!A395</f>
        <v>262</v>
      </c>
      <c r="B399" s="30">
        <f>'De la BASE'!B395</f>
        <v>115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0.36</v>
      </c>
      <c r="F399" s="9">
        <f>IF('De la BASE'!F395&gt;0,'De la BASE'!F395,'De la BASE'!F395+0.001)</f>
        <v>98.21569270000002</v>
      </c>
      <c r="G399" s="15">
        <v>26846</v>
      </c>
    </row>
    <row r="400" spans="1:7" ht="12.75">
      <c r="A400" s="30" t="str">
        <f>'De la BASE'!A396</f>
        <v>262</v>
      </c>
      <c r="B400" s="30">
        <f>'De la BASE'!B396</f>
        <v>115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0.324</v>
      </c>
      <c r="F400" s="9">
        <f>IF('De la BASE'!F396&gt;0,'De la BASE'!F396,'De la BASE'!F396+0.001)</f>
        <v>76.07080670000002</v>
      </c>
      <c r="G400" s="15">
        <v>26877</v>
      </c>
    </row>
    <row r="401" spans="1:7" ht="12.75">
      <c r="A401" s="30" t="str">
        <f>'De la BASE'!A397</f>
        <v>262</v>
      </c>
      <c r="B401" s="30">
        <f>'De la BASE'!B397</f>
        <v>115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0.286</v>
      </c>
      <c r="F401" s="9">
        <f>IF('De la BASE'!F397&gt;0,'De la BASE'!F397,'De la BASE'!F397+0.001)</f>
        <v>55.470123000000015</v>
      </c>
      <c r="G401" s="15">
        <v>26908</v>
      </c>
    </row>
    <row r="402" spans="1:7" ht="12.75">
      <c r="A402" s="30" t="str">
        <f>'De la BASE'!A398</f>
        <v>262</v>
      </c>
      <c r="B402" s="30">
        <f>'De la BASE'!B398</f>
        <v>115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0.259</v>
      </c>
      <c r="F402" s="9">
        <f>IF('De la BASE'!F398&gt;0,'De la BASE'!F398,'De la BASE'!F398+0.001)</f>
        <v>137.454958</v>
      </c>
      <c r="G402" s="15">
        <v>26938</v>
      </c>
    </row>
    <row r="403" spans="1:7" ht="12.75">
      <c r="A403" s="30" t="str">
        <f>'De la BASE'!A399</f>
        <v>262</v>
      </c>
      <c r="B403" s="30">
        <f>'De la BASE'!B399</f>
        <v>115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0.247</v>
      </c>
      <c r="F403" s="9">
        <f>IF('De la BASE'!F399&gt;0,'De la BASE'!F399,'De la BASE'!F399+0.001)</f>
        <v>102.03803949999994</v>
      </c>
      <c r="G403" s="15">
        <v>26969</v>
      </c>
    </row>
    <row r="404" spans="1:7" ht="12.75">
      <c r="A404" s="30" t="str">
        <f>'De la BASE'!A400</f>
        <v>262</v>
      </c>
      <c r="B404" s="30">
        <f>'De la BASE'!B400</f>
        <v>115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0.234</v>
      </c>
      <c r="F404" s="9">
        <f>IF('De la BASE'!F400&gt;0,'De la BASE'!F400,'De la BASE'!F400+0.001)</f>
        <v>133.99379990000003</v>
      </c>
      <c r="G404" s="15">
        <v>26999</v>
      </c>
    </row>
    <row r="405" spans="1:7" ht="12.75">
      <c r="A405" s="30" t="str">
        <f>'De la BASE'!A401</f>
        <v>262</v>
      </c>
      <c r="B405" s="30">
        <f>'De la BASE'!B401</f>
        <v>115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0.393</v>
      </c>
      <c r="F405" s="9">
        <f>IF('De la BASE'!F401&gt;0,'De la BASE'!F401,'De la BASE'!F401+0.001)</f>
        <v>419.69007200000004</v>
      </c>
      <c r="G405" s="15">
        <v>27030</v>
      </c>
    </row>
    <row r="406" spans="1:7" ht="12.75">
      <c r="A406" s="30" t="str">
        <f>'De la BASE'!A402</f>
        <v>262</v>
      </c>
      <c r="B406" s="30">
        <f>'De la BASE'!B402</f>
        <v>115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0.478</v>
      </c>
      <c r="F406" s="9">
        <f>IF('De la BASE'!F402&gt;0,'De la BASE'!F402,'De la BASE'!F402+0.001)</f>
        <v>288.109</v>
      </c>
      <c r="G406" s="15">
        <v>27061</v>
      </c>
    </row>
    <row r="407" spans="1:7" ht="12.75">
      <c r="A407" s="30" t="str">
        <f>'De la BASE'!A403</f>
        <v>262</v>
      </c>
      <c r="B407" s="30">
        <f>'De la BASE'!B403</f>
        <v>115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0.55</v>
      </c>
      <c r="F407" s="9">
        <f>IF('De la BASE'!F403&gt;0,'De la BASE'!F403,'De la BASE'!F403+0.001)</f>
        <v>344.4722741</v>
      </c>
      <c r="G407" s="15">
        <v>27089</v>
      </c>
    </row>
    <row r="408" spans="1:7" ht="12.75">
      <c r="A408" s="30" t="str">
        <f>'De la BASE'!A404</f>
        <v>262</v>
      </c>
      <c r="B408" s="30">
        <f>'De la BASE'!B404</f>
        <v>115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0.547</v>
      </c>
      <c r="F408" s="9">
        <f>IF('De la BASE'!F404&gt;0,'De la BASE'!F404,'De la BASE'!F404+0.001)</f>
        <v>252.90080899999998</v>
      </c>
      <c r="G408" s="15">
        <v>27120</v>
      </c>
    </row>
    <row r="409" spans="1:7" ht="12.75">
      <c r="A409" s="30" t="str">
        <f>'De la BASE'!A405</f>
        <v>262</v>
      </c>
      <c r="B409" s="30">
        <f>'De la BASE'!B405</f>
        <v>115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0.481</v>
      </c>
      <c r="F409" s="9">
        <f>IF('De la BASE'!F405&gt;0,'De la BASE'!F405,'De la BASE'!F405+0.001)</f>
        <v>181.58094999999997</v>
      </c>
      <c r="G409" s="15">
        <v>27150</v>
      </c>
    </row>
    <row r="410" spans="1:7" ht="12.75">
      <c r="A410" s="30" t="str">
        <f>'De la BASE'!A406</f>
        <v>262</v>
      </c>
      <c r="B410" s="30">
        <f>'De la BASE'!B406</f>
        <v>115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0.47</v>
      </c>
      <c r="F410" s="9">
        <f>IF('De la BASE'!F406&gt;0,'De la BASE'!F406,'De la BASE'!F406+0.001)</f>
        <v>189.71082149999995</v>
      </c>
      <c r="G410" s="15">
        <v>27181</v>
      </c>
    </row>
    <row r="411" spans="1:7" ht="12.75">
      <c r="A411" s="30" t="str">
        <f>'De la BASE'!A407</f>
        <v>262</v>
      </c>
      <c r="B411" s="30">
        <f>'De la BASE'!B407</f>
        <v>115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0.441</v>
      </c>
      <c r="F411" s="9">
        <f>IF('De la BASE'!F407&gt;0,'De la BASE'!F407,'De la BASE'!F407+0.001)</f>
        <v>120.06863119999998</v>
      </c>
      <c r="G411" s="15">
        <v>27211</v>
      </c>
    </row>
    <row r="412" spans="1:7" ht="12.75">
      <c r="A412" s="30" t="str">
        <f>'De la BASE'!A408</f>
        <v>262</v>
      </c>
      <c r="B412" s="30">
        <f>'De la BASE'!B408</f>
        <v>115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0.376</v>
      </c>
      <c r="F412" s="9">
        <f>IF('De la BASE'!F408&gt;0,'De la BASE'!F408,'De la BASE'!F408+0.001)</f>
        <v>82.75981299999998</v>
      </c>
      <c r="G412" s="15">
        <v>27242</v>
      </c>
    </row>
    <row r="413" spans="1:7" ht="12.75">
      <c r="A413" s="30" t="str">
        <f>'De la BASE'!A409</f>
        <v>262</v>
      </c>
      <c r="B413" s="30">
        <f>'De la BASE'!B409</f>
        <v>115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0.322</v>
      </c>
      <c r="F413" s="9">
        <f>IF('De la BASE'!F409&gt;0,'De la BASE'!F409,'De la BASE'!F409+0.001)</f>
        <v>56.5518576</v>
      </c>
      <c r="G413" s="15">
        <v>27273</v>
      </c>
    </row>
    <row r="414" spans="1:7" ht="12.75">
      <c r="A414" s="30" t="str">
        <f>'De la BASE'!A410</f>
        <v>262</v>
      </c>
      <c r="B414" s="30">
        <f>'De la BASE'!B410</f>
        <v>115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0.28</v>
      </c>
      <c r="F414" s="9">
        <f>IF('De la BASE'!F410&gt;0,'De la BASE'!F410,'De la BASE'!F410+0.001)</f>
        <v>58.39990200000003</v>
      </c>
      <c r="G414" s="15">
        <v>27303</v>
      </c>
    </row>
    <row r="415" spans="1:7" ht="12.75">
      <c r="A415" s="30" t="str">
        <f>'De la BASE'!A411</f>
        <v>262</v>
      </c>
      <c r="B415" s="30">
        <f>'De la BASE'!B411</f>
        <v>115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0.291</v>
      </c>
      <c r="F415" s="9">
        <f>IF('De la BASE'!F411&gt;0,'De la BASE'!F411,'De la BASE'!F411+0.001)</f>
        <v>194.27023120000015</v>
      </c>
      <c r="G415" s="15">
        <v>27334</v>
      </c>
    </row>
    <row r="416" spans="1:7" ht="12.75">
      <c r="A416" s="30" t="str">
        <f>'De la BASE'!A412</f>
        <v>262</v>
      </c>
      <c r="B416" s="30">
        <f>'De la BASE'!B412</f>
        <v>115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0.262</v>
      </c>
      <c r="F416" s="9">
        <f>IF('De la BASE'!F412&gt;0,'De la BASE'!F412,'De la BASE'!F412+0.001)</f>
        <v>81.76799899999999</v>
      </c>
      <c r="G416" s="15">
        <v>27364</v>
      </c>
    </row>
    <row r="417" spans="1:7" ht="12.75">
      <c r="A417" s="30" t="str">
        <f>'De la BASE'!A413</f>
        <v>262</v>
      </c>
      <c r="B417" s="30">
        <f>'De la BASE'!B413</f>
        <v>115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0.241</v>
      </c>
      <c r="F417" s="9">
        <f>IF('De la BASE'!F413&gt;0,'De la BASE'!F413,'De la BASE'!F413+0.001)</f>
        <v>157.5695745</v>
      </c>
      <c r="G417" s="15">
        <v>27395</v>
      </c>
    </row>
    <row r="418" spans="1:7" ht="12.75">
      <c r="A418" s="30" t="str">
        <f>'De la BASE'!A414</f>
        <v>262</v>
      </c>
      <c r="B418" s="30">
        <f>'De la BASE'!B414</f>
        <v>115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0.24</v>
      </c>
      <c r="F418" s="9">
        <f>IF('De la BASE'!F414&gt;0,'De la BASE'!F414,'De la BASE'!F414+0.001)</f>
        <v>122.63832580000005</v>
      </c>
      <c r="G418" s="15">
        <v>27426</v>
      </c>
    </row>
    <row r="419" spans="1:7" ht="12.75">
      <c r="A419" s="30" t="str">
        <f>'De la BASE'!A415</f>
        <v>262</v>
      </c>
      <c r="B419" s="30">
        <f>'De la BASE'!B415</f>
        <v>115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0.256</v>
      </c>
      <c r="F419" s="9">
        <f>IF('De la BASE'!F415&gt;0,'De la BASE'!F415,'De la BASE'!F415+0.001)</f>
        <v>170.01725599999992</v>
      </c>
      <c r="G419" s="15">
        <v>27454</v>
      </c>
    </row>
    <row r="420" spans="1:7" ht="12.75">
      <c r="A420" s="30" t="str">
        <f>'De la BASE'!A416</f>
        <v>262</v>
      </c>
      <c r="B420" s="30">
        <f>'De la BASE'!B416</f>
        <v>115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0.269</v>
      </c>
      <c r="F420" s="9">
        <f>IF('De la BASE'!F416&gt;0,'De la BASE'!F416,'De la BASE'!F416+0.001)</f>
        <v>221.4995109999999</v>
      </c>
      <c r="G420" s="15">
        <v>27485</v>
      </c>
    </row>
    <row r="421" spans="1:7" ht="12.75">
      <c r="A421" s="30" t="str">
        <f>'De la BASE'!A417</f>
        <v>262</v>
      </c>
      <c r="B421" s="30">
        <f>'De la BASE'!B417</f>
        <v>115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0.284</v>
      </c>
      <c r="F421" s="9">
        <f>IF('De la BASE'!F417&gt;0,'De la BASE'!F417,'De la BASE'!F417+0.001)</f>
        <v>191.20583930000004</v>
      </c>
      <c r="G421" s="15">
        <v>27515</v>
      </c>
    </row>
    <row r="422" spans="1:7" ht="12.75">
      <c r="A422" s="30" t="str">
        <f>'De la BASE'!A418</f>
        <v>262</v>
      </c>
      <c r="B422" s="30">
        <f>'De la BASE'!B418</f>
        <v>115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0.276</v>
      </c>
      <c r="F422" s="9">
        <f>IF('De la BASE'!F418&gt;0,'De la BASE'!F418,'De la BASE'!F418+0.001)</f>
        <v>114.52698299999994</v>
      </c>
      <c r="G422" s="15">
        <v>27546</v>
      </c>
    </row>
    <row r="423" spans="1:7" ht="12.75">
      <c r="A423" s="30" t="str">
        <f>'De la BASE'!A419</f>
        <v>262</v>
      </c>
      <c r="B423" s="30">
        <f>'De la BASE'!B419</f>
        <v>115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0.247</v>
      </c>
      <c r="F423" s="9">
        <f>IF('De la BASE'!F419&gt;0,'De la BASE'!F419,'De la BASE'!F419+0.001)</f>
        <v>63.61216310000001</v>
      </c>
      <c r="G423" s="15">
        <v>27576</v>
      </c>
    </row>
    <row r="424" spans="1:7" ht="12.75">
      <c r="A424" s="30" t="str">
        <f>'De la BASE'!A420</f>
        <v>262</v>
      </c>
      <c r="B424" s="30">
        <f>'De la BASE'!B420</f>
        <v>115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0.231</v>
      </c>
      <c r="F424" s="9">
        <f>IF('De la BASE'!F420&gt;0,'De la BASE'!F420,'De la BASE'!F420+0.001)</f>
        <v>59.85179000000001</v>
      </c>
      <c r="G424" s="15">
        <v>27607</v>
      </c>
    </row>
    <row r="425" spans="1:7" ht="12.75">
      <c r="A425" s="30" t="str">
        <f>'De la BASE'!A421</f>
        <v>262</v>
      </c>
      <c r="B425" s="30">
        <f>'De la BASE'!B421</f>
        <v>115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0.225</v>
      </c>
      <c r="F425" s="9">
        <f>IF('De la BASE'!F421&gt;0,'De la BASE'!F421,'De la BASE'!F421+0.001)</f>
        <v>82.46806310000002</v>
      </c>
      <c r="G425" s="15">
        <v>27638</v>
      </c>
    </row>
    <row r="426" spans="1:7" ht="12.75">
      <c r="A426" s="30" t="str">
        <f>'De la BASE'!A422</f>
        <v>262</v>
      </c>
      <c r="B426" s="30">
        <f>'De la BASE'!B422</f>
        <v>115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0.204</v>
      </c>
      <c r="F426" s="9">
        <f>IF('De la BASE'!F422&gt;0,'De la BASE'!F422,'De la BASE'!F422+0.001)</f>
        <v>73.44873299999999</v>
      </c>
      <c r="G426" s="15">
        <v>27668</v>
      </c>
    </row>
    <row r="427" spans="1:7" ht="12.75">
      <c r="A427" s="30" t="str">
        <f>'De la BASE'!A423</f>
        <v>262</v>
      </c>
      <c r="B427" s="30">
        <f>'De la BASE'!B423</f>
        <v>115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0.191</v>
      </c>
      <c r="F427" s="9">
        <f>IF('De la BASE'!F423&gt;0,'De la BASE'!F423,'De la BASE'!F423+0.001)</f>
        <v>124.96153099999994</v>
      </c>
      <c r="G427" s="15">
        <v>27699</v>
      </c>
    </row>
    <row r="428" spans="1:7" ht="12.75">
      <c r="A428" s="30" t="str">
        <f>'De la BASE'!A424</f>
        <v>262</v>
      </c>
      <c r="B428" s="30">
        <f>'De la BASE'!B424</f>
        <v>115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0.188</v>
      </c>
      <c r="F428" s="9">
        <f>IF('De la BASE'!F424&gt;0,'De la BASE'!F424,'De la BASE'!F424+0.001)</f>
        <v>89.683682</v>
      </c>
      <c r="G428" s="15">
        <v>27729</v>
      </c>
    </row>
    <row r="429" spans="1:7" ht="12.75">
      <c r="A429" s="30" t="str">
        <f>'De la BASE'!A425</f>
        <v>262</v>
      </c>
      <c r="B429" s="30">
        <f>'De la BASE'!B425</f>
        <v>115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0.171</v>
      </c>
      <c r="F429" s="9">
        <f>IF('De la BASE'!F425&gt;0,'De la BASE'!F425,'De la BASE'!F425+0.001)</f>
        <v>77.243859</v>
      </c>
      <c r="G429" s="15">
        <v>27760</v>
      </c>
    </row>
    <row r="430" spans="1:7" ht="12.75">
      <c r="A430" s="30" t="str">
        <f>'De la BASE'!A426</f>
        <v>262</v>
      </c>
      <c r="B430" s="30">
        <f>'De la BASE'!B426</f>
        <v>115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0.168</v>
      </c>
      <c r="F430" s="9">
        <f>IF('De la BASE'!F426&gt;0,'De la BASE'!F426,'De la BASE'!F426+0.001)</f>
        <v>99.58770599999994</v>
      </c>
      <c r="G430" s="15">
        <v>27791</v>
      </c>
    </row>
    <row r="431" spans="1:7" ht="12.75">
      <c r="A431" s="30" t="str">
        <f>'De la BASE'!A427</f>
        <v>262</v>
      </c>
      <c r="B431" s="30">
        <f>'De la BASE'!B427</f>
        <v>115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0.166</v>
      </c>
      <c r="F431" s="9">
        <f>IF('De la BASE'!F427&gt;0,'De la BASE'!F427,'De la BASE'!F427+0.001)</f>
        <v>107.72612420000004</v>
      </c>
      <c r="G431" s="15">
        <v>27820</v>
      </c>
    </row>
    <row r="432" spans="1:7" ht="12.75">
      <c r="A432" s="30" t="str">
        <f>'De la BASE'!A428</f>
        <v>262</v>
      </c>
      <c r="B432" s="30">
        <f>'De la BASE'!B428</f>
        <v>115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0.175</v>
      </c>
      <c r="F432" s="9">
        <f>IF('De la BASE'!F428&gt;0,'De la BASE'!F428,'De la BASE'!F428+0.001)</f>
        <v>189.86883600000004</v>
      </c>
      <c r="G432" s="15">
        <v>27851</v>
      </c>
    </row>
    <row r="433" spans="1:7" ht="12.75">
      <c r="A433" s="30" t="str">
        <f>'De la BASE'!A429</f>
        <v>262</v>
      </c>
      <c r="B433" s="30">
        <f>'De la BASE'!B429</f>
        <v>115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0.174</v>
      </c>
      <c r="F433" s="9">
        <f>IF('De la BASE'!F429&gt;0,'De la BASE'!F429,'De la BASE'!F429+0.001)</f>
        <v>106.34781499999994</v>
      </c>
      <c r="G433" s="15">
        <v>27881</v>
      </c>
    </row>
    <row r="434" spans="1:7" ht="12.75">
      <c r="A434" s="30" t="str">
        <f>'De la BASE'!A430</f>
        <v>262</v>
      </c>
      <c r="B434" s="30">
        <f>'De la BASE'!B430</f>
        <v>115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0.161</v>
      </c>
      <c r="F434" s="9">
        <f>IF('De la BASE'!F430&gt;0,'De la BASE'!F430,'De la BASE'!F430+0.001)</f>
        <v>68.11232200000003</v>
      </c>
      <c r="G434" s="15">
        <v>27912</v>
      </c>
    </row>
    <row r="435" spans="1:7" ht="12.75">
      <c r="A435" s="30" t="str">
        <f>'De la BASE'!A431</f>
        <v>262</v>
      </c>
      <c r="B435" s="30">
        <f>'De la BASE'!B431</f>
        <v>115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0.154</v>
      </c>
      <c r="F435" s="9">
        <f>IF('De la BASE'!F431&gt;0,'De la BASE'!F431,'De la BASE'!F431+0.001)</f>
        <v>61.884499800000015</v>
      </c>
      <c r="G435" s="15">
        <v>27942</v>
      </c>
    </row>
    <row r="436" spans="1:7" ht="12.75">
      <c r="A436" s="30" t="str">
        <f>'De la BASE'!A432</f>
        <v>262</v>
      </c>
      <c r="B436" s="30">
        <f>'De la BASE'!B432</f>
        <v>115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0.15</v>
      </c>
      <c r="F436" s="9">
        <f>IF('De la BASE'!F432&gt;0,'De la BASE'!F432,'De la BASE'!F432+0.001)</f>
        <v>58.996662000000015</v>
      </c>
      <c r="G436" s="15">
        <v>27973</v>
      </c>
    </row>
    <row r="437" spans="1:7" ht="12.75">
      <c r="A437" s="30" t="str">
        <f>'De la BASE'!A433</f>
        <v>262</v>
      </c>
      <c r="B437" s="30">
        <f>'De la BASE'!B433</f>
        <v>115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0.158</v>
      </c>
      <c r="F437" s="9">
        <f>IF('De la BASE'!F433&gt;0,'De la BASE'!F433,'De la BASE'!F433+0.001)</f>
        <v>68.91133899999998</v>
      </c>
      <c r="G437" s="15">
        <v>28004</v>
      </c>
    </row>
    <row r="438" spans="1:7" ht="12.75">
      <c r="A438" s="30" t="str">
        <f>'De la BASE'!A434</f>
        <v>262</v>
      </c>
      <c r="B438" s="30">
        <f>'De la BASE'!B434</f>
        <v>115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0.161</v>
      </c>
      <c r="F438" s="9">
        <f>IF('De la BASE'!F434&gt;0,'De la BASE'!F434,'De la BASE'!F434+0.001)</f>
        <v>102.23522379999997</v>
      </c>
      <c r="G438" s="15">
        <v>28034</v>
      </c>
    </row>
    <row r="439" spans="1:7" ht="12.75">
      <c r="A439" s="30" t="str">
        <f>'De la BASE'!A435</f>
        <v>262</v>
      </c>
      <c r="B439" s="30">
        <f>'De la BASE'!B435</f>
        <v>115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0.166</v>
      </c>
      <c r="F439" s="9">
        <f>IF('De la BASE'!F435&gt;0,'De la BASE'!F435,'De la BASE'!F435+0.001)</f>
        <v>144.614977</v>
      </c>
      <c r="G439" s="15">
        <v>28065</v>
      </c>
    </row>
    <row r="440" spans="1:7" ht="12.75">
      <c r="A440" s="30" t="str">
        <f>'De la BASE'!A436</f>
        <v>262</v>
      </c>
      <c r="B440" s="30">
        <f>'De la BASE'!B436</f>
        <v>115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0.206</v>
      </c>
      <c r="F440" s="9">
        <f>IF('De la BASE'!F436&gt;0,'De la BASE'!F436,'De la BASE'!F436+0.001)</f>
        <v>221.69695499999997</v>
      </c>
      <c r="G440" s="15">
        <v>28095</v>
      </c>
    </row>
    <row r="441" spans="1:7" ht="12.75">
      <c r="A441" s="30" t="str">
        <f>'De la BASE'!A437</f>
        <v>262</v>
      </c>
      <c r="B441" s="30">
        <f>'De la BASE'!B437</f>
        <v>115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1.163</v>
      </c>
      <c r="F441" s="9">
        <f>IF('De la BASE'!F437&gt;0,'De la BASE'!F437,'De la BASE'!F437+0.001)</f>
        <v>371.2170000000001</v>
      </c>
      <c r="G441" s="15">
        <v>28126</v>
      </c>
    </row>
    <row r="442" spans="1:7" ht="12.75">
      <c r="A442" s="30" t="str">
        <f>'De la BASE'!A438</f>
        <v>262</v>
      </c>
      <c r="B442" s="30">
        <f>'De la BASE'!B438</f>
        <v>115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0.973</v>
      </c>
      <c r="F442" s="9">
        <f>IF('De la BASE'!F438&gt;0,'De la BASE'!F438,'De la BASE'!F438+0.001)</f>
        <v>650.5704320000001</v>
      </c>
      <c r="G442" s="15">
        <v>28157</v>
      </c>
    </row>
    <row r="443" spans="1:7" ht="12.75">
      <c r="A443" s="30" t="str">
        <f>'De la BASE'!A439</f>
        <v>262</v>
      </c>
      <c r="B443" s="30">
        <f>'De la BASE'!B439</f>
        <v>115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0.872</v>
      </c>
      <c r="F443" s="9">
        <f>IF('De la BASE'!F439&gt;0,'De la BASE'!F439,'De la BASE'!F439+0.001)</f>
        <v>305.7187282</v>
      </c>
      <c r="G443" s="15">
        <v>28185</v>
      </c>
    </row>
    <row r="444" spans="1:7" ht="12.75">
      <c r="A444" s="30" t="str">
        <f>'De la BASE'!A440</f>
        <v>262</v>
      </c>
      <c r="B444" s="30">
        <f>'De la BASE'!B440</f>
        <v>115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0.722</v>
      </c>
      <c r="F444" s="9">
        <f>IF('De la BASE'!F440&gt;0,'De la BASE'!F440,'De la BASE'!F440+0.001)</f>
        <v>206.6318959999999</v>
      </c>
      <c r="G444" s="15">
        <v>28216</v>
      </c>
    </row>
    <row r="445" spans="1:7" ht="12.75">
      <c r="A445" s="30" t="str">
        <f>'De la BASE'!A441</f>
        <v>262</v>
      </c>
      <c r="B445" s="30">
        <f>'De la BASE'!B441</f>
        <v>115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0.655</v>
      </c>
      <c r="F445" s="9">
        <f>IF('De la BASE'!F441&gt;0,'De la BASE'!F441,'De la BASE'!F441+0.001)</f>
        <v>292.63197010000005</v>
      </c>
      <c r="G445" s="15">
        <v>28246</v>
      </c>
    </row>
    <row r="446" spans="1:7" ht="12.75">
      <c r="A446" s="30" t="str">
        <f>'De la BASE'!A442</f>
        <v>262</v>
      </c>
      <c r="B446" s="30">
        <f>'De la BASE'!B442</f>
        <v>115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0.662</v>
      </c>
      <c r="F446" s="9">
        <f>IF('De la BASE'!F442&gt;0,'De la BASE'!F442,'De la BASE'!F442+0.001)</f>
        <v>273.4466314999999</v>
      </c>
      <c r="G446" s="15">
        <v>28277</v>
      </c>
    </row>
    <row r="447" spans="1:7" ht="12.75">
      <c r="A447" s="30" t="str">
        <f>'De la BASE'!A443</f>
        <v>262</v>
      </c>
      <c r="B447" s="30">
        <f>'De la BASE'!B443</f>
        <v>115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0.587</v>
      </c>
      <c r="F447" s="9">
        <f>IF('De la BASE'!F443&gt;0,'De la BASE'!F443,'De la BASE'!F443+0.001)</f>
        <v>145.76083449999996</v>
      </c>
      <c r="G447" s="15">
        <v>28307</v>
      </c>
    </row>
    <row r="448" spans="1:7" ht="12.75">
      <c r="A448" s="30" t="str">
        <f>'De la BASE'!A444</f>
        <v>262</v>
      </c>
      <c r="B448" s="30">
        <f>'De la BASE'!B444</f>
        <v>115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0.49</v>
      </c>
      <c r="F448" s="9">
        <f>IF('De la BASE'!F444&gt;0,'De la BASE'!F444,'De la BASE'!F444+0.001)</f>
        <v>106.70772400000001</v>
      </c>
      <c r="G448" s="15">
        <v>28338</v>
      </c>
    </row>
    <row r="449" spans="1:7" ht="12.75">
      <c r="A449" s="30" t="str">
        <f>'De la BASE'!A445</f>
        <v>262</v>
      </c>
      <c r="B449" s="30">
        <f>'De la BASE'!B445</f>
        <v>115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0.414</v>
      </c>
      <c r="F449" s="9">
        <f>IF('De la BASE'!F445&gt;0,'De la BASE'!F445,'De la BASE'!F445+0.001)</f>
        <v>66.861</v>
      </c>
      <c r="G449" s="15">
        <v>28369</v>
      </c>
    </row>
    <row r="450" spans="1:7" ht="12.75">
      <c r="A450" s="30" t="str">
        <f>'De la BASE'!A446</f>
        <v>262</v>
      </c>
      <c r="B450" s="30">
        <f>'De la BASE'!B446</f>
        <v>115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0.395</v>
      </c>
      <c r="F450" s="9">
        <f>IF('De la BASE'!F446&gt;0,'De la BASE'!F446,'De la BASE'!F446+0.001)</f>
        <v>138.31994899999998</v>
      </c>
      <c r="G450" s="15">
        <v>28399</v>
      </c>
    </row>
    <row r="451" spans="1:7" ht="12.75">
      <c r="A451" s="30" t="str">
        <f>'De la BASE'!A447</f>
        <v>262</v>
      </c>
      <c r="B451" s="30">
        <f>'De la BASE'!B447</f>
        <v>115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0.35</v>
      </c>
      <c r="F451" s="9">
        <f>IF('De la BASE'!F447&gt;0,'De la BASE'!F447,'De la BASE'!F447+0.001)</f>
        <v>69.63054600000002</v>
      </c>
      <c r="G451" s="15">
        <v>28430</v>
      </c>
    </row>
    <row r="452" spans="1:7" ht="12.75">
      <c r="A452" s="30" t="str">
        <f>'De la BASE'!A448</f>
        <v>262</v>
      </c>
      <c r="B452" s="30">
        <f>'De la BASE'!B448</f>
        <v>115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0.46</v>
      </c>
      <c r="F452" s="9">
        <f>IF('De la BASE'!F448&gt;0,'De la BASE'!F448,'De la BASE'!F448+0.001)</f>
        <v>411.7676870000001</v>
      </c>
      <c r="G452" s="15">
        <v>28460</v>
      </c>
    </row>
    <row r="453" spans="1:7" ht="12.75">
      <c r="A453" s="30" t="str">
        <f>'De la BASE'!A449</f>
        <v>262</v>
      </c>
      <c r="B453" s="30">
        <f>'De la BASE'!B449</f>
        <v>115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0.61</v>
      </c>
      <c r="F453" s="9">
        <f>IF('De la BASE'!F449&gt;0,'De la BASE'!F449,'De la BASE'!F449+0.001)</f>
        <v>369.3554080000001</v>
      </c>
      <c r="G453" s="15">
        <v>28491</v>
      </c>
    </row>
    <row r="454" spans="1:7" ht="12.75">
      <c r="A454" s="30" t="str">
        <f>'De la BASE'!A450</f>
        <v>262</v>
      </c>
      <c r="B454" s="30">
        <f>'De la BASE'!B450</f>
        <v>115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1.598</v>
      </c>
      <c r="F454" s="9">
        <f>IF('De la BASE'!F450&gt;0,'De la BASE'!F450,'De la BASE'!F450+0.001)</f>
        <v>953.6105867999999</v>
      </c>
      <c r="G454" s="15">
        <v>28522</v>
      </c>
    </row>
    <row r="455" spans="1:7" ht="12.75">
      <c r="A455" s="30" t="str">
        <f>'De la BASE'!A451</f>
        <v>262</v>
      </c>
      <c r="B455" s="30">
        <f>'De la BASE'!B451</f>
        <v>115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1.247</v>
      </c>
      <c r="F455" s="9">
        <f>IF('De la BASE'!F451&gt;0,'De la BASE'!F451,'De la BASE'!F451+0.001)</f>
        <v>412.4936529999999</v>
      </c>
      <c r="G455" s="15">
        <v>28550</v>
      </c>
    </row>
    <row r="456" spans="1:7" ht="12.75">
      <c r="A456" s="30" t="str">
        <f>'De la BASE'!A452</f>
        <v>262</v>
      </c>
      <c r="B456" s="30">
        <f>'De la BASE'!B452</f>
        <v>115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1.136</v>
      </c>
      <c r="F456" s="9">
        <f>IF('De la BASE'!F452&gt;0,'De la BASE'!F452,'De la BASE'!F452+0.001)</f>
        <v>438.5734667999999</v>
      </c>
      <c r="G456" s="15">
        <v>28581</v>
      </c>
    </row>
    <row r="457" spans="1:7" ht="12.75">
      <c r="A457" s="30" t="str">
        <f>'De la BASE'!A453</f>
        <v>262</v>
      </c>
      <c r="B457" s="30">
        <f>'De la BASE'!B453</f>
        <v>115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1.064</v>
      </c>
      <c r="F457" s="9">
        <f>IF('De la BASE'!F453&gt;0,'De la BASE'!F453,'De la BASE'!F453+0.001)</f>
        <v>347.46084899999994</v>
      </c>
      <c r="G457" s="15">
        <v>28611</v>
      </c>
    </row>
    <row r="458" spans="1:7" ht="12.75">
      <c r="A458" s="30" t="str">
        <f>'De la BASE'!A454</f>
        <v>262</v>
      </c>
      <c r="B458" s="30">
        <f>'De la BASE'!B454</f>
        <v>115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0.954</v>
      </c>
      <c r="F458" s="9">
        <f>IF('De la BASE'!F454&gt;0,'De la BASE'!F454,'De la BASE'!F454+0.001)</f>
        <v>205.4188853000001</v>
      </c>
      <c r="G458" s="15">
        <v>28642</v>
      </c>
    </row>
    <row r="459" spans="1:7" ht="12.75">
      <c r="A459" s="30" t="str">
        <f>'De la BASE'!A455</f>
        <v>262</v>
      </c>
      <c r="B459" s="30">
        <f>'De la BASE'!B455</f>
        <v>115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0.803</v>
      </c>
      <c r="F459" s="9">
        <f>IF('De la BASE'!F455&gt;0,'De la BASE'!F455,'De la BASE'!F455+0.001)</f>
        <v>124.08874019999996</v>
      </c>
      <c r="G459" s="15">
        <v>28672</v>
      </c>
    </row>
    <row r="460" spans="1:7" ht="12.75">
      <c r="A460" s="30" t="str">
        <f>'De la BASE'!A456</f>
        <v>262</v>
      </c>
      <c r="B460" s="30">
        <f>'De la BASE'!B456</f>
        <v>115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0.666</v>
      </c>
      <c r="F460" s="9">
        <f>IF('De la BASE'!F456&gt;0,'De la BASE'!F456,'De la BASE'!F456+0.001)</f>
        <v>88.89749749999999</v>
      </c>
      <c r="G460" s="15">
        <v>28703</v>
      </c>
    </row>
    <row r="461" spans="1:7" ht="12.75">
      <c r="A461" s="30" t="str">
        <f>'De la BASE'!A457</f>
        <v>262</v>
      </c>
      <c r="B461" s="30">
        <f>'De la BASE'!B457</f>
        <v>115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0.557</v>
      </c>
      <c r="F461" s="9">
        <f>IF('De la BASE'!F457&gt;0,'De la BASE'!F457,'De la BASE'!F457+0.001)</f>
        <v>70.7289161</v>
      </c>
      <c r="G461" s="15">
        <v>28734</v>
      </c>
    </row>
    <row r="462" spans="1:7" ht="12.75">
      <c r="A462" s="30" t="str">
        <f>'De la BASE'!A458</f>
        <v>262</v>
      </c>
      <c r="B462" s="30">
        <f>'De la BASE'!B458</f>
        <v>115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0.471</v>
      </c>
      <c r="F462" s="9">
        <f>IF('De la BASE'!F458&gt;0,'De la BASE'!F458,'De la BASE'!F458+0.001)</f>
        <v>65.951608</v>
      </c>
      <c r="G462" s="15">
        <v>28764</v>
      </c>
    </row>
    <row r="463" spans="1:7" ht="12.75">
      <c r="A463" s="30" t="str">
        <f>'De la BASE'!A459</f>
        <v>262</v>
      </c>
      <c r="B463" s="30">
        <f>'De la BASE'!B459</f>
        <v>115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0.405</v>
      </c>
      <c r="F463" s="9">
        <f>IF('De la BASE'!F459&gt;0,'De la BASE'!F459,'De la BASE'!F459+0.001)</f>
        <v>67.3750967</v>
      </c>
      <c r="G463" s="15">
        <v>28795</v>
      </c>
    </row>
    <row r="464" spans="1:7" ht="12.75">
      <c r="A464" s="30" t="str">
        <f>'De la BASE'!A460</f>
        <v>262</v>
      </c>
      <c r="B464" s="30">
        <f>'De la BASE'!B460</f>
        <v>115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0.66</v>
      </c>
      <c r="F464" s="9">
        <f>IF('De la BASE'!F460&gt;0,'De la BASE'!F460,'De la BASE'!F460+0.001)</f>
        <v>632.4383440000004</v>
      </c>
      <c r="G464" s="15">
        <v>28825</v>
      </c>
    </row>
    <row r="465" spans="1:7" ht="12.75">
      <c r="A465" s="30" t="str">
        <f>'De la BASE'!A461</f>
        <v>262</v>
      </c>
      <c r="B465" s="30">
        <f>'De la BASE'!B461</f>
        <v>115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1.014</v>
      </c>
      <c r="F465" s="9">
        <f>IF('De la BASE'!F461&gt;0,'De la BASE'!F461,'De la BASE'!F461+0.001)</f>
        <v>652.3428260000003</v>
      </c>
      <c r="G465" s="15">
        <v>28856</v>
      </c>
    </row>
    <row r="466" spans="1:7" ht="12.75">
      <c r="A466" s="30" t="str">
        <f>'De la BASE'!A462</f>
        <v>262</v>
      </c>
      <c r="B466" s="30">
        <f>'De la BASE'!B462</f>
        <v>115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2.154</v>
      </c>
      <c r="F466" s="9">
        <f>IF('De la BASE'!F462&gt;0,'De la BASE'!F462,'De la BASE'!F462+0.001)</f>
        <v>1101.0235437999995</v>
      </c>
      <c r="G466" s="15">
        <v>28887</v>
      </c>
    </row>
    <row r="467" spans="1:7" ht="12.75">
      <c r="A467" s="30" t="str">
        <f>'De la BASE'!A463</f>
        <v>262</v>
      </c>
      <c r="B467" s="30">
        <f>'De la BASE'!B463</f>
        <v>115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2.579</v>
      </c>
      <c r="F467" s="9">
        <f>IF('De la BASE'!F463&gt;0,'De la BASE'!F463,'De la BASE'!F463+0.001)</f>
        <v>788.5593159999997</v>
      </c>
      <c r="G467" s="15">
        <v>28915</v>
      </c>
    </row>
    <row r="468" spans="1:7" ht="12.75">
      <c r="A468" s="30" t="str">
        <f>'De la BASE'!A464</f>
        <v>262</v>
      </c>
      <c r="B468" s="30">
        <f>'De la BASE'!B464</f>
        <v>115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2.024</v>
      </c>
      <c r="F468" s="9">
        <f>IF('De la BASE'!F464&gt;0,'De la BASE'!F464,'De la BASE'!F464+0.001)</f>
        <v>465.7652135999999</v>
      </c>
      <c r="G468" s="15">
        <v>28946</v>
      </c>
    </row>
    <row r="469" spans="1:7" ht="12.75">
      <c r="A469" s="30" t="str">
        <f>'De la BASE'!A465</f>
        <v>262</v>
      </c>
      <c r="B469" s="30">
        <f>'De la BASE'!B465</f>
        <v>115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1.707</v>
      </c>
      <c r="F469" s="9">
        <f>IF('De la BASE'!F465&gt;0,'De la BASE'!F465,'De la BASE'!F465+0.001)</f>
        <v>336.01178299999987</v>
      </c>
      <c r="G469" s="15">
        <v>28976</v>
      </c>
    </row>
    <row r="470" spans="1:7" ht="12.75">
      <c r="A470" s="30" t="str">
        <f>'De la BASE'!A466</f>
        <v>262</v>
      </c>
      <c r="B470" s="30">
        <f>'De la BASE'!B466</f>
        <v>115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1.408</v>
      </c>
      <c r="F470" s="9">
        <f>IF('De la BASE'!F466&gt;0,'De la BASE'!F466,'De la BASE'!F466+0.001)</f>
        <v>230.39087600000002</v>
      </c>
      <c r="G470" s="15">
        <v>29007</v>
      </c>
    </row>
    <row r="471" spans="1:7" ht="12.75">
      <c r="A471" s="30" t="str">
        <f>'De la BASE'!A467</f>
        <v>262</v>
      </c>
      <c r="B471" s="30">
        <f>'De la BASE'!B467</f>
        <v>115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1.166</v>
      </c>
      <c r="F471" s="9">
        <f>IF('De la BASE'!F467&gt;0,'De la BASE'!F467,'De la BASE'!F467+0.001)</f>
        <v>153.132873</v>
      </c>
      <c r="G471" s="15">
        <v>29037</v>
      </c>
    </row>
    <row r="472" spans="1:7" ht="12.75">
      <c r="A472" s="30" t="str">
        <f>'De la BASE'!A468</f>
        <v>262</v>
      </c>
      <c r="B472" s="30">
        <f>'De la BASE'!B468</f>
        <v>115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0.973</v>
      </c>
      <c r="F472" s="9">
        <f>IF('De la BASE'!F468&gt;0,'De la BASE'!F468,'De la BASE'!F468+0.001)</f>
        <v>123.36216779999998</v>
      </c>
      <c r="G472" s="15">
        <v>29068</v>
      </c>
    </row>
    <row r="473" spans="1:7" ht="12.75">
      <c r="A473" s="30" t="str">
        <f>'De la BASE'!A469</f>
        <v>262</v>
      </c>
      <c r="B473" s="30">
        <f>'De la BASE'!B469</f>
        <v>115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0.814</v>
      </c>
      <c r="F473" s="9">
        <f>IF('De la BASE'!F469&gt;0,'De la BASE'!F469,'De la BASE'!F469+0.001)</f>
        <v>96.7537188</v>
      </c>
      <c r="G473" s="15">
        <v>29099</v>
      </c>
    </row>
    <row r="474" spans="1:7" ht="12.75">
      <c r="A474" s="30" t="str">
        <f>'De la BASE'!A470</f>
        <v>262</v>
      </c>
      <c r="B474" s="30">
        <f>'De la BASE'!B470</f>
        <v>115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0.756</v>
      </c>
      <c r="F474" s="9">
        <f>IF('De la BASE'!F470&gt;0,'De la BASE'!F470,'De la BASE'!F470+0.001)</f>
        <v>221.97367899999983</v>
      </c>
      <c r="G474" s="15">
        <v>29129</v>
      </c>
    </row>
    <row r="475" spans="1:7" ht="12.75">
      <c r="A475" s="30" t="str">
        <f>'De la BASE'!A471</f>
        <v>262</v>
      </c>
      <c r="B475" s="30">
        <f>'De la BASE'!B471</f>
        <v>115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0.705</v>
      </c>
      <c r="F475" s="9">
        <f>IF('De la BASE'!F471&gt;0,'De la BASE'!F471,'De la BASE'!F471+0.001)</f>
        <v>205.64242400000006</v>
      </c>
      <c r="G475" s="15">
        <v>29160</v>
      </c>
    </row>
    <row r="476" spans="1:7" ht="12.75">
      <c r="A476" s="30" t="str">
        <f>'De la BASE'!A472</f>
        <v>262</v>
      </c>
      <c r="B476" s="30">
        <f>'De la BASE'!B472</f>
        <v>115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0.635</v>
      </c>
      <c r="F476" s="9">
        <f>IF('De la BASE'!F472&gt;0,'De la BASE'!F472,'De la BASE'!F472+0.001)</f>
        <v>223.65541849999994</v>
      </c>
      <c r="G476" s="15">
        <v>29190</v>
      </c>
    </row>
    <row r="477" spans="1:7" ht="12.75">
      <c r="A477" s="30" t="str">
        <f>'De la BASE'!A473</f>
        <v>262</v>
      </c>
      <c r="B477" s="30">
        <f>'De la BASE'!B473</f>
        <v>115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0.591</v>
      </c>
      <c r="F477" s="9">
        <f>IF('De la BASE'!F473&gt;0,'De la BASE'!F473,'De la BASE'!F473+0.001)</f>
        <v>253.6999059999998</v>
      </c>
      <c r="G477" s="15">
        <v>29221</v>
      </c>
    </row>
    <row r="478" spans="1:7" ht="12.75">
      <c r="A478" s="30" t="str">
        <f>'De la BASE'!A474</f>
        <v>262</v>
      </c>
      <c r="B478" s="30">
        <f>'De la BASE'!B474</f>
        <v>115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0.581</v>
      </c>
      <c r="F478" s="9">
        <f>IF('De la BASE'!F474&gt;0,'De la BASE'!F474,'De la BASE'!F474+0.001)</f>
        <v>224.22409700000003</v>
      </c>
      <c r="G478" s="15">
        <v>29252</v>
      </c>
    </row>
    <row r="479" spans="1:7" ht="12.75">
      <c r="A479" s="30" t="str">
        <f>'De la BASE'!A475</f>
        <v>262</v>
      </c>
      <c r="B479" s="30">
        <f>'De la BASE'!B475</f>
        <v>115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0.618</v>
      </c>
      <c r="F479" s="9">
        <f>IF('De la BASE'!F475&gt;0,'De la BASE'!F475,'De la BASE'!F475+0.001)</f>
        <v>340.3766459</v>
      </c>
      <c r="G479" s="15">
        <v>29281</v>
      </c>
    </row>
    <row r="480" spans="1:7" ht="12.75">
      <c r="A480" s="30" t="str">
        <f>'De la BASE'!A476</f>
        <v>262</v>
      </c>
      <c r="B480" s="30">
        <f>'De la BASE'!B476</f>
        <v>115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0.654</v>
      </c>
      <c r="F480" s="9">
        <f>IF('De la BASE'!F476&gt;0,'De la BASE'!F476,'De la BASE'!F476+0.001)</f>
        <v>300.99851</v>
      </c>
      <c r="G480" s="15">
        <v>29312</v>
      </c>
    </row>
    <row r="481" spans="1:7" ht="12.75">
      <c r="A481" s="30" t="str">
        <f>'De la BASE'!A477</f>
        <v>262</v>
      </c>
      <c r="B481" s="30">
        <f>'De la BASE'!B477</f>
        <v>115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0.695</v>
      </c>
      <c r="F481" s="9">
        <f>IF('De la BASE'!F477&gt;0,'De la BASE'!F477,'De la BASE'!F477+0.001)</f>
        <v>381.0724219999999</v>
      </c>
      <c r="G481" s="15">
        <v>29342</v>
      </c>
    </row>
    <row r="482" spans="1:7" ht="12.75">
      <c r="A482" s="30" t="str">
        <f>'De la BASE'!A478</f>
        <v>262</v>
      </c>
      <c r="B482" s="30">
        <f>'De la BASE'!B478</f>
        <v>115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0.669</v>
      </c>
      <c r="F482" s="9">
        <f>IF('De la BASE'!F478&gt;0,'De la BASE'!F478,'De la BASE'!F478+0.001)</f>
        <v>211.995064</v>
      </c>
      <c r="G482" s="15">
        <v>29373</v>
      </c>
    </row>
    <row r="483" spans="1:7" ht="12.75">
      <c r="A483" s="30" t="str">
        <f>'De la BASE'!A479</f>
        <v>262</v>
      </c>
      <c r="B483" s="30">
        <f>'De la BASE'!B479</f>
        <v>115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0.565</v>
      </c>
      <c r="F483" s="9">
        <f>IF('De la BASE'!F479&gt;0,'De la BASE'!F479,'De la BASE'!F479+0.001)</f>
        <v>123.57465099999997</v>
      </c>
      <c r="G483" s="15">
        <v>29403</v>
      </c>
    </row>
    <row r="484" spans="1:7" ht="12.75">
      <c r="A484" s="30" t="str">
        <f>'De la BASE'!A480</f>
        <v>262</v>
      </c>
      <c r="B484" s="30">
        <f>'De la BASE'!B480</f>
        <v>115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0.484</v>
      </c>
      <c r="F484" s="9">
        <f>IF('De la BASE'!F480&gt;0,'De la BASE'!F480,'De la BASE'!F480+0.001)</f>
        <v>85.81162069999999</v>
      </c>
      <c r="G484" s="15">
        <v>29434</v>
      </c>
    </row>
    <row r="485" spans="1:7" ht="12.75">
      <c r="A485" s="30" t="str">
        <f>'De la BASE'!A481</f>
        <v>262</v>
      </c>
      <c r="B485" s="30">
        <f>'De la BASE'!B481</f>
        <v>115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0.423</v>
      </c>
      <c r="F485" s="9">
        <f>IF('De la BASE'!F481&gt;0,'De la BASE'!F481,'De la BASE'!F481+0.001)</f>
        <v>66.5660723</v>
      </c>
      <c r="G485" s="15">
        <v>29465</v>
      </c>
    </row>
    <row r="486" spans="1:7" ht="12.75">
      <c r="A486" s="30" t="str">
        <f>'De la BASE'!A482</f>
        <v>262</v>
      </c>
      <c r="B486" s="30">
        <f>'De la BASE'!B482</f>
        <v>115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0.37</v>
      </c>
      <c r="F486" s="9">
        <f>IF('De la BASE'!F482&gt;0,'De la BASE'!F482,'De la BASE'!F482+0.001)</f>
        <v>73.37390199999999</v>
      </c>
      <c r="G486" s="15">
        <v>29495</v>
      </c>
    </row>
    <row r="487" spans="1:7" ht="12.75">
      <c r="A487" s="30" t="str">
        <f>'De la BASE'!A483</f>
        <v>262</v>
      </c>
      <c r="B487" s="30">
        <f>'De la BASE'!B483</f>
        <v>115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0.331</v>
      </c>
      <c r="F487" s="9">
        <f>IF('De la BASE'!F483&gt;0,'De la BASE'!F483,'De la BASE'!F483+0.001)</f>
        <v>115.09121799999996</v>
      </c>
      <c r="G487" s="15">
        <v>29526</v>
      </c>
    </row>
    <row r="488" spans="1:7" ht="12.75">
      <c r="A488" s="30" t="str">
        <f>'De la BASE'!A484</f>
        <v>262</v>
      </c>
      <c r="B488" s="30">
        <f>'De la BASE'!B484</f>
        <v>115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0.294</v>
      </c>
      <c r="F488" s="9">
        <f>IF('De la BASE'!F484&gt;0,'De la BASE'!F484,'De la BASE'!F484+0.001)</f>
        <v>113.54291020000001</v>
      </c>
      <c r="G488" s="15">
        <v>29556</v>
      </c>
    </row>
    <row r="489" spans="1:7" ht="12.75">
      <c r="A489" s="30" t="str">
        <f>'De la BASE'!A485</f>
        <v>262</v>
      </c>
      <c r="B489" s="30">
        <f>'De la BASE'!B485</f>
        <v>115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0.266</v>
      </c>
      <c r="F489" s="9">
        <f>IF('De la BASE'!F485&gt;0,'De la BASE'!F485,'De la BASE'!F485+0.001)</f>
        <v>111.87738300000004</v>
      </c>
      <c r="G489" s="15">
        <v>29587</v>
      </c>
    </row>
    <row r="490" spans="1:7" ht="12.75">
      <c r="A490" s="30" t="str">
        <f>'De la BASE'!A486</f>
        <v>262</v>
      </c>
      <c r="B490" s="30">
        <f>'De la BASE'!B486</f>
        <v>115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0.246</v>
      </c>
      <c r="F490" s="9">
        <f>IF('De la BASE'!F486&gt;0,'De la BASE'!F486,'De la BASE'!F486+0.001)</f>
        <v>108.81421860000002</v>
      </c>
      <c r="G490" s="15">
        <v>29618</v>
      </c>
    </row>
    <row r="491" spans="1:7" ht="12.75">
      <c r="A491" s="30" t="str">
        <f>'De la BASE'!A487</f>
        <v>262</v>
      </c>
      <c r="B491" s="30">
        <f>'De la BASE'!B487</f>
        <v>115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0.242</v>
      </c>
      <c r="F491" s="9">
        <f>IF('De la BASE'!F487&gt;0,'De la BASE'!F487,'De la BASE'!F487+0.001)</f>
        <v>202.321312</v>
      </c>
      <c r="G491" s="15">
        <v>29646</v>
      </c>
    </row>
    <row r="492" spans="1:7" ht="12.75">
      <c r="A492" s="30" t="str">
        <f>'De la BASE'!A488</f>
        <v>262</v>
      </c>
      <c r="B492" s="30">
        <f>'De la BASE'!B488</f>
        <v>115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0.246</v>
      </c>
      <c r="F492" s="9">
        <f>IF('De la BASE'!F488&gt;0,'De la BASE'!F488,'De la BASE'!F488+0.001)</f>
        <v>181.83616150000003</v>
      </c>
      <c r="G492" s="15">
        <v>29677</v>
      </c>
    </row>
    <row r="493" spans="1:7" ht="12.75">
      <c r="A493" s="30" t="str">
        <f>'De la BASE'!A489</f>
        <v>262</v>
      </c>
      <c r="B493" s="30">
        <f>'De la BASE'!B489</f>
        <v>115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0.245</v>
      </c>
      <c r="F493" s="9">
        <f>IF('De la BASE'!F489&gt;0,'De la BASE'!F489,'De la BASE'!F489+0.001)</f>
        <v>178.32756599999996</v>
      </c>
      <c r="G493" s="15">
        <v>29707</v>
      </c>
    </row>
    <row r="494" spans="1:7" ht="12.75">
      <c r="A494" s="30" t="str">
        <f>'De la BASE'!A490</f>
        <v>262</v>
      </c>
      <c r="B494" s="30">
        <f>'De la BASE'!B490</f>
        <v>115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0.231</v>
      </c>
      <c r="F494" s="9">
        <f>IF('De la BASE'!F490&gt;0,'De la BASE'!F490,'De la BASE'!F490+0.001)</f>
        <v>100.53072380000002</v>
      </c>
      <c r="G494" s="15">
        <v>29738</v>
      </c>
    </row>
    <row r="495" spans="1:7" ht="12.75">
      <c r="A495" s="30" t="str">
        <f>'De la BASE'!A491</f>
        <v>262</v>
      </c>
      <c r="B495" s="30">
        <f>'De la BASE'!B491</f>
        <v>115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0.207</v>
      </c>
      <c r="F495" s="9">
        <f>IF('De la BASE'!F491&gt;0,'De la BASE'!F491,'De la BASE'!F491+0.001)</f>
        <v>69.79483100000002</v>
      </c>
      <c r="G495" s="15">
        <v>29768</v>
      </c>
    </row>
    <row r="496" spans="1:7" ht="12.75">
      <c r="A496" s="30" t="str">
        <f>'De la BASE'!A492</f>
        <v>262</v>
      </c>
      <c r="B496" s="30">
        <f>'De la BASE'!B492</f>
        <v>115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0.188</v>
      </c>
      <c r="F496" s="9">
        <f>IF('De la BASE'!F492&gt;0,'De la BASE'!F492,'De la BASE'!F492+0.001)</f>
        <v>49.745627</v>
      </c>
      <c r="G496" s="15">
        <v>29799</v>
      </c>
    </row>
    <row r="497" spans="1:7" ht="12.75">
      <c r="A497" s="30" t="str">
        <f>'De la BASE'!A493</f>
        <v>262</v>
      </c>
      <c r="B497" s="30">
        <f>'De la BASE'!B493</f>
        <v>115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0.175</v>
      </c>
      <c r="F497" s="9">
        <f>IF('De la BASE'!F493&gt;0,'De la BASE'!F493,'De la BASE'!F493+0.001)</f>
        <v>52.533807000000024</v>
      </c>
      <c r="G497" s="15">
        <v>29830</v>
      </c>
    </row>
    <row r="498" spans="1:7" ht="12.75">
      <c r="A498" s="30" t="str">
        <f>'De la BASE'!A494</f>
        <v>262</v>
      </c>
      <c r="B498" s="30">
        <f>'De la BASE'!B494</f>
        <v>115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0.169</v>
      </c>
      <c r="F498" s="9">
        <f>IF('De la BASE'!F494&gt;0,'De la BASE'!F494,'De la BASE'!F494+0.001)</f>
        <v>93.91809989999999</v>
      </c>
      <c r="G498" s="15">
        <v>29860</v>
      </c>
    </row>
    <row r="499" spans="1:7" ht="12.75">
      <c r="A499" s="30" t="str">
        <f>'De la BASE'!A495</f>
        <v>262</v>
      </c>
      <c r="B499" s="30">
        <f>'De la BASE'!B495</f>
        <v>115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0.162</v>
      </c>
      <c r="F499" s="9">
        <f>IF('De la BASE'!F495&gt;0,'De la BASE'!F495,'De la BASE'!F495+0.001)</f>
        <v>40.597393000000004</v>
      </c>
      <c r="G499" s="15">
        <v>29891</v>
      </c>
    </row>
    <row r="500" spans="1:7" ht="12.75">
      <c r="A500" s="30" t="str">
        <f>'De la BASE'!A496</f>
        <v>262</v>
      </c>
      <c r="B500" s="30">
        <f>'De la BASE'!B496</f>
        <v>115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0.322</v>
      </c>
      <c r="F500" s="9">
        <f>IF('De la BASE'!F496&gt;0,'De la BASE'!F496,'De la BASE'!F496+0.001)</f>
        <v>364.5409999999999</v>
      </c>
      <c r="G500" s="15">
        <v>29921</v>
      </c>
    </row>
    <row r="501" spans="1:7" ht="12.75">
      <c r="A501" s="30" t="str">
        <f>'De la BASE'!A497</f>
        <v>262</v>
      </c>
      <c r="B501" s="30">
        <f>'De la BASE'!B497</f>
        <v>115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0.34</v>
      </c>
      <c r="F501" s="9">
        <f>IF('De la BASE'!F497&gt;0,'De la BASE'!F497,'De la BASE'!F497+0.001)</f>
        <v>240.18649070000018</v>
      </c>
      <c r="G501" s="15">
        <v>29952</v>
      </c>
    </row>
    <row r="502" spans="1:7" ht="12.75">
      <c r="A502" s="30" t="str">
        <f>'De la BASE'!A498</f>
        <v>262</v>
      </c>
      <c r="B502" s="30">
        <f>'De la BASE'!B498</f>
        <v>115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0.325</v>
      </c>
      <c r="F502" s="9">
        <f>IF('De la BASE'!F498&gt;0,'De la BASE'!F498,'De la BASE'!F498+0.001)</f>
        <v>160.95557200000007</v>
      </c>
      <c r="G502" s="15">
        <v>29983</v>
      </c>
    </row>
    <row r="503" spans="1:7" ht="12.75">
      <c r="A503" s="30" t="str">
        <f>'De la BASE'!A499</f>
        <v>262</v>
      </c>
      <c r="B503" s="30">
        <f>'De la BASE'!B499</f>
        <v>115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0.301</v>
      </c>
      <c r="F503" s="9">
        <f>IF('De la BASE'!F499&gt;0,'De la BASE'!F499,'De la BASE'!F499+0.001)</f>
        <v>120.08010300000005</v>
      </c>
      <c r="G503" s="15">
        <v>30011</v>
      </c>
    </row>
    <row r="504" spans="1:7" ht="12.75">
      <c r="A504" s="30" t="str">
        <f>'De la BASE'!A500</f>
        <v>262</v>
      </c>
      <c r="B504" s="30">
        <f>'De la BASE'!B500</f>
        <v>115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0.262</v>
      </c>
      <c r="F504" s="9">
        <f>IF('De la BASE'!F500&gt;0,'De la BASE'!F500,'De la BASE'!F500+0.001)</f>
        <v>87.88650030000004</v>
      </c>
      <c r="G504" s="15">
        <v>30042</v>
      </c>
    </row>
    <row r="505" spans="1:7" ht="12.75">
      <c r="A505" s="30" t="str">
        <f>'De la BASE'!A501</f>
        <v>262</v>
      </c>
      <c r="B505" s="30">
        <f>'De la BASE'!B501</f>
        <v>115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0.24</v>
      </c>
      <c r="F505" s="9">
        <f>IF('De la BASE'!F501&gt;0,'De la BASE'!F501,'De la BASE'!F501+0.001)</f>
        <v>97.32008599999999</v>
      </c>
      <c r="G505" s="15">
        <v>30072</v>
      </c>
    </row>
    <row r="506" spans="1:7" ht="12.75">
      <c r="A506" s="30" t="str">
        <f>'De la BASE'!A502</f>
        <v>262</v>
      </c>
      <c r="B506" s="30">
        <f>'De la BASE'!B502</f>
        <v>115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0.22</v>
      </c>
      <c r="F506" s="9">
        <f>IF('De la BASE'!F502&gt;0,'De la BASE'!F502,'De la BASE'!F502+0.001)</f>
        <v>89.92916070000004</v>
      </c>
      <c r="G506" s="15">
        <v>30103</v>
      </c>
    </row>
    <row r="507" spans="1:7" ht="12.75">
      <c r="A507" s="30" t="str">
        <f>'De la BASE'!A503</f>
        <v>262</v>
      </c>
      <c r="B507" s="30">
        <f>'De la BASE'!B503</f>
        <v>115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0.199</v>
      </c>
      <c r="F507" s="9">
        <f>IF('De la BASE'!F503&gt;0,'De la BASE'!F503,'De la BASE'!F503+0.001)</f>
        <v>59.46200599999998</v>
      </c>
      <c r="G507" s="15">
        <v>30133</v>
      </c>
    </row>
    <row r="508" spans="1:7" ht="12.75">
      <c r="A508" s="30" t="str">
        <f>'De la BASE'!A504</f>
        <v>262</v>
      </c>
      <c r="B508" s="30">
        <f>'De la BASE'!B504</f>
        <v>115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0.181</v>
      </c>
      <c r="F508" s="9">
        <f>IF('De la BASE'!F504&gt;0,'De la BASE'!F504,'De la BASE'!F504+0.001)</f>
        <v>51.867911000000014</v>
      </c>
      <c r="G508" s="15">
        <v>30164</v>
      </c>
    </row>
    <row r="509" spans="1:7" ht="12.75">
      <c r="A509" s="30" t="str">
        <f>'De la BASE'!A505</f>
        <v>262</v>
      </c>
      <c r="B509" s="30">
        <f>'De la BASE'!B505</f>
        <v>115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0.179</v>
      </c>
      <c r="F509" s="9">
        <f>IF('De la BASE'!F505&gt;0,'De la BASE'!F505,'De la BASE'!F505+0.001)</f>
        <v>66.216895</v>
      </c>
      <c r="G509" s="15">
        <v>30195</v>
      </c>
    </row>
    <row r="510" spans="1:7" ht="12.75">
      <c r="A510" s="30" t="str">
        <f>'De la BASE'!A506</f>
        <v>262</v>
      </c>
      <c r="B510" s="30">
        <f>'De la BASE'!B506</f>
        <v>115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0.173</v>
      </c>
      <c r="F510" s="9">
        <f>IF('De la BASE'!F506&gt;0,'De la BASE'!F506,'De la BASE'!F506+0.001)</f>
        <v>89.5251408</v>
      </c>
      <c r="G510" s="15">
        <v>30225</v>
      </c>
    </row>
    <row r="511" spans="1:7" ht="12.75">
      <c r="A511" s="30" t="str">
        <f>'De la BASE'!A507</f>
        <v>262</v>
      </c>
      <c r="B511" s="30">
        <f>'De la BASE'!B507</f>
        <v>115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0.193</v>
      </c>
      <c r="F511" s="9">
        <f>IF('De la BASE'!F507&gt;0,'De la BASE'!F507,'De la BASE'!F507+0.001)</f>
        <v>221.66115850000008</v>
      </c>
      <c r="G511" s="15">
        <v>30256</v>
      </c>
    </row>
    <row r="512" spans="1:7" ht="12.75">
      <c r="A512" s="30" t="str">
        <f>'De la BASE'!A508</f>
        <v>262</v>
      </c>
      <c r="B512" s="30">
        <f>'De la BASE'!B508</f>
        <v>115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0.23</v>
      </c>
      <c r="F512" s="9">
        <f>IF('De la BASE'!F508&gt;0,'De la BASE'!F508,'De la BASE'!F508+0.001)</f>
        <v>270.9115648</v>
      </c>
      <c r="G512" s="15">
        <v>30286</v>
      </c>
    </row>
    <row r="513" spans="1:7" ht="12.75">
      <c r="A513" s="30" t="str">
        <f>'De la BASE'!A509</f>
        <v>262</v>
      </c>
      <c r="B513" s="30">
        <f>'De la BASE'!B509</f>
        <v>115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0.234</v>
      </c>
      <c r="F513" s="9">
        <f>IF('De la BASE'!F509&gt;0,'De la BASE'!F509,'De la BASE'!F509+0.001)</f>
        <v>106.13770899999997</v>
      </c>
      <c r="G513" s="15">
        <v>30317</v>
      </c>
    </row>
    <row r="514" spans="1:7" ht="12.75">
      <c r="A514" s="30" t="str">
        <f>'De la BASE'!A510</f>
        <v>262</v>
      </c>
      <c r="B514" s="30">
        <f>'De la BASE'!B510</f>
        <v>115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0.236</v>
      </c>
      <c r="F514" s="9">
        <f>IF('De la BASE'!F510&gt;0,'De la BASE'!F510,'De la BASE'!F510+0.001)</f>
        <v>194.2806099999999</v>
      </c>
      <c r="G514" s="15">
        <v>30348</v>
      </c>
    </row>
    <row r="515" spans="1:7" ht="12.75">
      <c r="A515" s="30" t="str">
        <f>'De la BASE'!A511</f>
        <v>262</v>
      </c>
      <c r="B515" s="30">
        <f>'De la BASE'!B511</f>
        <v>115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0.245</v>
      </c>
      <c r="F515" s="9">
        <f>IF('De la BASE'!F511&gt;0,'De la BASE'!F511,'De la BASE'!F511+0.001)</f>
        <v>155.61046789999995</v>
      </c>
      <c r="G515" s="15">
        <v>30376</v>
      </c>
    </row>
    <row r="516" spans="1:7" ht="12.75">
      <c r="A516" s="30" t="str">
        <f>'De la BASE'!A512</f>
        <v>262</v>
      </c>
      <c r="B516" s="30">
        <f>'De la BASE'!B512</f>
        <v>115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0.333</v>
      </c>
      <c r="F516" s="9">
        <f>IF('De la BASE'!F512&gt;0,'De la BASE'!F512,'De la BASE'!F512+0.001)</f>
        <v>529.0452897999999</v>
      </c>
      <c r="G516" s="15">
        <v>30407</v>
      </c>
    </row>
    <row r="517" spans="1:7" ht="12.75">
      <c r="A517" s="30" t="str">
        <f>'De la BASE'!A513</f>
        <v>262</v>
      </c>
      <c r="B517" s="30">
        <f>'De la BASE'!B513</f>
        <v>115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0.404</v>
      </c>
      <c r="F517" s="9">
        <f>IF('De la BASE'!F513&gt;0,'De la BASE'!F513,'De la BASE'!F513+0.001)</f>
        <v>332.9384450000002</v>
      </c>
      <c r="G517" s="15">
        <v>30437</v>
      </c>
    </row>
    <row r="518" spans="1:7" ht="12.75">
      <c r="A518" s="30" t="str">
        <f>'De la BASE'!A514</f>
        <v>262</v>
      </c>
      <c r="B518" s="30">
        <f>'De la BASE'!B514</f>
        <v>115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0.365</v>
      </c>
      <c r="F518" s="9">
        <f>IF('De la BASE'!F514&gt;0,'De la BASE'!F514,'De la BASE'!F514+0.001)</f>
        <v>146.64630010000005</v>
      </c>
      <c r="G518" s="15">
        <v>30468</v>
      </c>
    </row>
    <row r="519" spans="1:7" ht="12.75">
      <c r="A519" s="30" t="str">
        <f>'De la BASE'!A515</f>
        <v>262</v>
      </c>
      <c r="B519" s="30">
        <f>'De la BASE'!B515</f>
        <v>115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0.327</v>
      </c>
      <c r="F519" s="9">
        <f>IF('De la BASE'!F515&gt;0,'De la BASE'!F515,'De la BASE'!F515+0.001)</f>
        <v>97.7925649</v>
      </c>
      <c r="G519" s="15">
        <v>30498</v>
      </c>
    </row>
    <row r="520" spans="1:7" ht="12.75">
      <c r="A520" s="30" t="str">
        <f>'De la BASE'!A516</f>
        <v>262</v>
      </c>
      <c r="B520" s="30">
        <f>'De la BASE'!B516</f>
        <v>115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0.301</v>
      </c>
      <c r="F520" s="9">
        <f>IF('De la BASE'!F516&gt;0,'De la BASE'!F516,'De la BASE'!F516+0.001)</f>
        <v>140.9975500000001</v>
      </c>
      <c r="G520" s="15">
        <v>30529</v>
      </c>
    </row>
    <row r="521" spans="1:7" ht="12.75">
      <c r="A521" s="30" t="str">
        <f>'De la BASE'!A517</f>
        <v>262</v>
      </c>
      <c r="B521" s="30">
        <f>'De la BASE'!B517</f>
        <v>115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0.267</v>
      </c>
      <c r="F521" s="9">
        <f>IF('De la BASE'!F517&gt;0,'De la BASE'!F517,'De la BASE'!F517+0.001)</f>
        <v>78.95364999999997</v>
      </c>
      <c r="G521" s="15">
        <v>30560</v>
      </c>
    </row>
    <row r="522" spans="1:7" ht="12.75">
      <c r="A522" s="30" t="str">
        <f>'De la BASE'!A518</f>
        <v>262</v>
      </c>
      <c r="B522" s="30">
        <f>'De la BASE'!B518</f>
        <v>115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0.228</v>
      </c>
      <c r="F522" s="9">
        <f>IF('De la BASE'!F518&gt;0,'De la BASE'!F518,'De la BASE'!F518+0.001)</f>
        <v>43.7508499</v>
      </c>
      <c r="G522" s="15">
        <v>30590</v>
      </c>
    </row>
    <row r="523" spans="1:7" ht="12.75">
      <c r="A523" s="30" t="str">
        <f>'De la BASE'!A519</f>
        <v>262</v>
      </c>
      <c r="B523" s="30">
        <f>'De la BASE'!B519</f>
        <v>115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0.22</v>
      </c>
      <c r="F523" s="9">
        <f>IF('De la BASE'!F519&gt;0,'De la BASE'!F519,'De la BASE'!F519+0.001)</f>
        <v>81.39578639999995</v>
      </c>
      <c r="G523" s="15">
        <v>30621</v>
      </c>
    </row>
    <row r="524" spans="1:7" ht="12.75">
      <c r="A524" s="30" t="str">
        <f>'De la BASE'!A520</f>
        <v>262</v>
      </c>
      <c r="B524" s="30">
        <f>'De la BASE'!B520</f>
        <v>115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0.271</v>
      </c>
      <c r="F524" s="9">
        <f>IF('De la BASE'!F520&gt;0,'De la BASE'!F520,'De la BASE'!F520+0.001)</f>
        <v>195.95957929999994</v>
      </c>
      <c r="G524" s="15">
        <v>30651</v>
      </c>
    </row>
    <row r="525" spans="1:7" ht="12.75">
      <c r="A525" s="30" t="str">
        <f>'De la BASE'!A521</f>
        <v>262</v>
      </c>
      <c r="B525" s="30">
        <f>'De la BASE'!B521</f>
        <v>115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0.294</v>
      </c>
      <c r="F525" s="9">
        <f>IF('De la BASE'!F521&gt;0,'De la BASE'!F521,'De la BASE'!F521+0.001)</f>
        <v>190.894</v>
      </c>
      <c r="G525" s="15">
        <v>30682</v>
      </c>
    </row>
    <row r="526" spans="1:7" ht="12.75">
      <c r="A526" s="30" t="str">
        <f>'De la BASE'!A522</f>
        <v>262</v>
      </c>
      <c r="B526" s="30">
        <f>'De la BASE'!B522</f>
        <v>115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0.296</v>
      </c>
      <c r="F526" s="9">
        <f>IF('De la BASE'!F522&gt;0,'De la BASE'!F522,'De la BASE'!F522+0.001)</f>
        <v>183.80458099999993</v>
      </c>
      <c r="G526" s="15">
        <v>30713</v>
      </c>
    </row>
    <row r="527" spans="1:7" ht="12.75">
      <c r="A527" s="30" t="str">
        <f>'De la BASE'!A523</f>
        <v>262</v>
      </c>
      <c r="B527" s="30">
        <f>'De la BASE'!B523</f>
        <v>115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0.333</v>
      </c>
      <c r="F527" s="9">
        <f>IF('De la BASE'!F523&gt;0,'De la BASE'!F523,'De la BASE'!F523+0.001)</f>
        <v>271.92492709999993</v>
      </c>
      <c r="G527" s="15">
        <v>30742</v>
      </c>
    </row>
    <row r="528" spans="1:7" ht="12.75">
      <c r="A528" s="30" t="str">
        <f>'De la BASE'!A524</f>
        <v>262</v>
      </c>
      <c r="B528" s="30">
        <f>'De la BASE'!B524</f>
        <v>115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0.352</v>
      </c>
      <c r="F528" s="9">
        <f>IF('De la BASE'!F524&gt;0,'De la BASE'!F524,'De la BASE'!F524+0.001)</f>
        <v>232.97063700000012</v>
      </c>
      <c r="G528" s="15">
        <v>30773</v>
      </c>
    </row>
    <row r="529" spans="1:7" ht="12.75">
      <c r="A529" s="30" t="str">
        <f>'De la BASE'!A525</f>
        <v>262</v>
      </c>
      <c r="B529" s="30">
        <f>'De la BASE'!B525</f>
        <v>115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0.376</v>
      </c>
      <c r="F529" s="9">
        <f>IF('De la BASE'!F525&gt;0,'De la BASE'!F525,'De la BASE'!F525+0.001)</f>
        <v>282.64428179999993</v>
      </c>
      <c r="G529" s="15">
        <v>30803</v>
      </c>
    </row>
    <row r="530" spans="1:7" ht="12.75">
      <c r="A530" s="30" t="str">
        <f>'De la BASE'!A526</f>
        <v>262</v>
      </c>
      <c r="B530" s="30">
        <f>'De la BASE'!B526</f>
        <v>115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0.398</v>
      </c>
      <c r="F530" s="9">
        <f>IF('De la BASE'!F526&gt;0,'De la BASE'!F526,'De la BASE'!F526+0.001)</f>
        <v>223.25791080000005</v>
      </c>
      <c r="G530" s="15">
        <v>30834</v>
      </c>
    </row>
    <row r="531" spans="1:7" ht="12.75">
      <c r="A531" s="30" t="str">
        <f>'De la BASE'!A527</f>
        <v>262</v>
      </c>
      <c r="B531" s="30">
        <f>'De la BASE'!B527</f>
        <v>115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0.35</v>
      </c>
      <c r="F531" s="9">
        <f>IF('De la BASE'!F527&gt;0,'De la BASE'!F527,'De la BASE'!F527+0.001)</f>
        <v>114.23585600000006</v>
      </c>
      <c r="G531" s="15">
        <v>30864</v>
      </c>
    </row>
    <row r="532" spans="1:7" ht="12.75">
      <c r="A532" s="30" t="str">
        <f>'De la BASE'!A528</f>
        <v>262</v>
      </c>
      <c r="B532" s="30">
        <f>'De la BASE'!B528</f>
        <v>115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0.286</v>
      </c>
      <c r="F532" s="9">
        <f>IF('De la BASE'!F528&gt;0,'De la BASE'!F528,'De la BASE'!F528+0.001)</f>
        <v>77.5864138</v>
      </c>
      <c r="G532" s="15">
        <v>30895</v>
      </c>
    </row>
    <row r="533" spans="1:7" ht="12.75">
      <c r="A533" s="30" t="str">
        <f>'De la BASE'!A529</f>
        <v>262</v>
      </c>
      <c r="B533" s="30">
        <f>'De la BASE'!B529</f>
        <v>115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0.238</v>
      </c>
      <c r="F533" s="9">
        <f>IF('De la BASE'!F529&gt;0,'De la BASE'!F529,'De la BASE'!F529+0.001)</f>
        <v>62.939958000000026</v>
      </c>
      <c r="G533" s="15">
        <v>30926</v>
      </c>
    </row>
    <row r="534" spans="1:7" ht="12.75">
      <c r="A534" s="30" t="str">
        <f>'De la BASE'!A530</f>
        <v>262</v>
      </c>
      <c r="B534" s="30">
        <f>'De la BASE'!B530</f>
        <v>115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0.228</v>
      </c>
      <c r="F534" s="9">
        <f>IF('De la BASE'!F530&gt;0,'De la BASE'!F530,'De la BASE'!F530+0.001)</f>
        <v>131.53086420000002</v>
      </c>
      <c r="G534" s="15">
        <v>30956</v>
      </c>
    </row>
    <row r="535" spans="1:7" ht="12.75">
      <c r="A535" s="30" t="str">
        <f>'De la BASE'!A531</f>
        <v>262</v>
      </c>
      <c r="B535" s="30">
        <f>'De la BASE'!B531</f>
        <v>115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1.271</v>
      </c>
      <c r="F535" s="9">
        <f>IF('De la BASE'!F531&gt;0,'De la BASE'!F531,'De la BASE'!F531+0.001)</f>
        <v>651.8517058</v>
      </c>
      <c r="G535" s="15">
        <v>30987</v>
      </c>
    </row>
    <row r="536" spans="1:7" ht="12.75">
      <c r="A536" s="30" t="str">
        <f>'De la BASE'!A532</f>
        <v>262</v>
      </c>
      <c r="B536" s="30">
        <f>'De la BASE'!B532</f>
        <v>115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0.732</v>
      </c>
      <c r="F536" s="9">
        <f>IF('De la BASE'!F532&gt;0,'De la BASE'!F532,'De la BASE'!F532+0.001)</f>
        <v>243.7050620000001</v>
      </c>
      <c r="G536" s="15">
        <v>31017</v>
      </c>
    </row>
    <row r="537" spans="1:7" ht="12.75">
      <c r="A537" s="30" t="str">
        <f>'De la BASE'!A533</f>
        <v>262</v>
      </c>
      <c r="B537" s="30">
        <f>'De la BASE'!B533</f>
        <v>115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0.743</v>
      </c>
      <c r="F537" s="9">
        <f>IF('De la BASE'!F533&gt;0,'De la BASE'!F533,'De la BASE'!F533+0.001)</f>
        <v>243.6551072</v>
      </c>
      <c r="G537" s="15">
        <v>31048</v>
      </c>
    </row>
    <row r="538" spans="1:7" ht="12.75">
      <c r="A538" s="30" t="str">
        <f>'De la BASE'!A534</f>
        <v>262</v>
      </c>
      <c r="B538" s="30">
        <f>'De la BASE'!B534</f>
        <v>115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1.14</v>
      </c>
      <c r="F538" s="9">
        <f>IF('De la BASE'!F534&gt;0,'De la BASE'!F534,'De la BASE'!F534+0.001)</f>
        <v>654.1516040000001</v>
      </c>
      <c r="G538" s="15">
        <v>31079</v>
      </c>
    </row>
    <row r="539" spans="1:7" ht="12.75">
      <c r="A539" s="30" t="str">
        <f>'De la BASE'!A535</f>
        <v>262</v>
      </c>
      <c r="B539" s="30">
        <f>'De la BASE'!B535</f>
        <v>115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1.14</v>
      </c>
      <c r="F539" s="9">
        <f>IF('De la BASE'!F535&gt;0,'De la BASE'!F535,'De la BASE'!F535+0.001)</f>
        <v>344.36249900000007</v>
      </c>
      <c r="G539" s="15">
        <v>31107</v>
      </c>
    </row>
    <row r="540" spans="1:7" ht="12.75">
      <c r="A540" s="30" t="str">
        <f>'De la BASE'!A536</f>
        <v>262</v>
      </c>
      <c r="B540" s="30">
        <f>'De la BASE'!B536</f>
        <v>115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1.351</v>
      </c>
      <c r="F540" s="9">
        <f>IF('De la BASE'!F536&gt;0,'De la BASE'!F536,'De la BASE'!F536+0.001)</f>
        <v>565.8694440000003</v>
      </c>
      <c r="G540" s="15">
        <v>31138</v>
      </c>
    </row>
    <row r="541" spans="1:7" ht="12.75">
      <c r="A541" s="30" t="str">
        <f>'De la BASE'!A537</f>
        <v>262</v>
      </c>
      <c r="B541" s="30">
        <f>'De la BASE'!B537</f>
        <v>115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1.187</v>
      </c>
      <c r="F541" s="9">
        <f>IF('De la BASE'!F537&gt;0,'De la BASE'!F537,'De la BASE'!F537+0.001)</f>
        <v>385.55192089999997</v>
      </c>
      <c r="G541" s="15">
        <v>31168</v>
      </c>
    </row>
    <row r="542" spans="1:7" ht="12.75">
      <c r="A542" s="30" t="str">
        <f>'De la BASE'!A538</f>
        <v>262</v>
      </c>
      <c r="B542" s="30">
        <f>'De la BASE'!B538</f>
        <v>115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1.042</v>
      </c>
      <c r="F542" s="9">
        <f>IF('De la BASE'!F538&gt;0,'De la BASE'!F538,'De la BASE'!F538+0.001)</f>
        <v>214.19170399999996</v>
      </c>
      <c r="G542" s="15">
        <v>31199</v>
      </c>
    </row>
    <row r="543" spans="1:7" ht="12.75">
      <c r="A543" s="30" t="str">
        <f>'De la BASE'!A539</f>
        <v>262</v>
      </c>
      <c r="B543" s="30">
        <f>'De la BASE'!B539</f>
        <v>115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0.853</v>
      </c>
      <c r="F543" s="9">
        <f>IF('De la BASE'!F539&gt;0,'De la BASE'!F539,'De la BASE'!F539+0.001)</f>
        <v>158.51850500000003</v>
      </c>
      <c r="G543" s="15">
        <v>31229</v>
      </c>
    </row>
    <row r="544" spans="1:7" ht="12.75">
      <c r="A544" s="30" t="str">
        <f>'De la BASE'!A540</f>
        <v>262</v>
      </c>
      <c r="B544" s="30">
        <f>'De la BASE'!B540</f>
        <v>115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0.716</v>
      </c>
      <c r="F544" s="9">
        <f>IF('De la BASE'!F540&gt;0,'De la BASE'!F540,'De la BASE'!F540+0.001)</f>
        <v>118.32065329999995</v>
      </c>
      <c r="G544" s="15">
        <v>31260</v>
      </c>
    </row>
    <row r="545" spans="1:7" ht="12.75">
      <c r="A545" s="30" t="str">
        <f>'De la BASE'!A541</f>
        <v>262</v>
      </c>
      <c r="B545" s="30">
        <f>'De la BASE'!B541</f>
        <v>115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0.607</v>
      </c>
      <c r="F545" s="9">
        <f>IF('De la BASE'!F541&gt;0,'De la BASE'!F541,'De la BASE'!F541+0.001)</f>
        <v>92.50937789999999</v>
      </c>
      <c r="G545" s="15">
        <v>31291</v>
      </c>
    </row>
    <row r="546" spans="1:7" ht="12.75">
      <c r="A546" s="30" t="str">
        <f>'De la BASE'!A542</f>
        <v>262</v>
      </c>
      <c r="B546" s="30">
        <f>'De la BASE'!B542</f>
        <v>115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0.508</v>
      </c>
      <c r="F546" s="9">
        <f>IF('De la BASE'!F542&gt;0,'De la BASE'!F542,'De la BASE'!F542+0.001)</f>
        <v>67.24100000000001</v>
      </c>
      <c r="G546" s="15">
        <v>31321</v>
      </c>
    </row>
    <row r="547" spans="1:7" ht="12.75">
      <c r="A547" s="30" t="str">
        <f>'De la BASE'!A543</f>
        <v>262</v>
      </c>
      <c r="B547" s="30">
        <f>'De la BASE'!B543</f>
        <v>115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0.439</v>
      </c>
      <c r="F547" s="9">
        <f>IF('De la BASE'!F543&gt;0,'De la BASE'!F543,'De la BASE'!F543+0.001)</f>
        <v>102.62576819999997</v>
      </c>
      <c r="G547" s="15">
        <v>31352</v>
      </c>
    </row>
    <row r="548" spans="1:7" ht="12.75">
      <c r="A548" s="30" t="str">
        <f>'De la BASE'!A544</f>
        <v>262</v>
      </c>
      <c r="B548" s="30">
        <f>'De la BASE'!B544</f>
        <v>115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0.43</v>
      </c>
      <c r="F548" s="9">
        <f>IF('De la BASE'!F544&gt;0,'De la BASE'!F544,'De la BASE'!F544+0.001)</f>
        <v>183.48919900000004</v>
      </c>
      <c r="G548" s="15">
        <v>31382</v>
      </c>
    </row>
    <row r="549" spans="1:7" ht="12.75">
      <c r="A549" s="30" t="str">
        <f>'De la BASE'!A545</f>
        <v>262</v>
      </c>
      <c r="B549" s="30">
        <f>'De la BASE'!B545</f>
        <v>115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0.427</v>
      </c>
      <c r="F549" s="9">
        <f>IF('De la BASE'!F545&gt;0,'De la BASE'!F545,'De la BASE'!F545+0.001)</f>
        <v>179.91690500000004</v>
      </c>
      <c r="G549" s="15">
        <v>31413</v>
      </c>
    </row>
    <row r="550" spans="1:7" ht="12.75">
      <c r="A550" s="30" t="str">
        <f>'De la BASE'!A546</f>
        <v>262</v>
      </c>
      <c r="B550" s="30">
        <f>'De la BASE'!B546</f>
        <v>115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0.566</v>
      </c>
      <c r="F550" s="9">
        <f>IF('De la BASE'!F546&gt;0,'De la BASE'!F546,'De la BASE'!F546+0.001)</f>
        <v>383.4616156999999</v>
      </c>
      <c r="G550" s="15">
        <v>31444</v>
      </c>
    </row>
    <row r="551" spans="1:7" ht="12.75">
      <c r="A551" s="30" t="str">
        <f>'De la BASE'!A547</f>
        <v>262</v>
      </c>
      <c r="B551" s="30">
        <f>'De la BASE'!B547</f>
        <v>115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0.597</v>
      </c>
      <c r="F551" s="9">
        <f>IF('De la BASE'!F547&gt;0,'De la BASE'!F547,'De la BASE'!F547+0.001)</f>
        <v>294.45006700000005</v>
      </c>
      <c r="G551" s="15">
        <v>31472</v>
      </c>
    </row>
    <row r="552" spans="1:7" ht="12.75">
      <c r="A552" s="30" t="str">
        <f>'De la BASE'!A548</f>
        <v>262</v>
      </c>
      <c r="B552" s="30">
        <f>'De la BASE'!B548</f>
        <v>115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0.53</v>
      </c>
      <c r="F552" s="9">
        <f>IF('De la BASE'!F548&gt;0,'De la BASE'!F548,'De la BASE'!F548+0.001)</f>
        <v>237.96340170000005</v>
      </c>
      <c r="G552" s="15">
        <v>31503</v>
      </c>
    </row>
    <row r="553" spans="1:7" ht="12.75">
      <c r="A553" s="30" t="str">
        <f>'De la BASE'!A549</f>
        <v>262</v>
      </c>
      <c r="B553" s="30">
        <f>'De la BASE'!B549</f>
        <v>115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0.471</v>
      </c>
      <c r="F553" s="9">
        <f>IF('De la BASE'!F549&gt;0,'De la BASE'!F549,'De la BASE'!F549+0.001)</f>
        <v>207.48841549999997</v>
      </c>
      <c r="G553" s="15">
        <v>31533</v>
      </c>
    </row>
    <row r="554" spans="1:7" ht="12.75">
      <c r="A554" s="30" t="str">
        <f>'De la BASE'!A550</f>
        <v>262</v>
      </c>
      <c r="B554" s="30">
        <f>'De la BASE'!B550</f>
        <v>115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0.401</v>
      </c>
      <c r="F554" s="9">
        <f>IF('De la BASE'!F550&gt;0,'De la BASE'!F550,'De la BASE'!F550+0.001)</f>
        <v>112.166815</v>
      </c>
      <c r="G554" s="15">
        <v>31564</v>
      </c>
    </row>
    <row r="555" spans="1:7" ht="12.75">
      <c r="A555" s="30" t="str">
        <f>'De la BASE'!A551</f>
        <v>262</v>
      </c>
      <c r="B555" s="30">
        <f>'De la BASE'!B551</f>
        <v>115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0.342</v>
      </c>
      <c r="F555" s="9">
        <f>IF('De la BASE'!F551&gt;0,'De la BASE'!F551,'De la BASE'!F551+0.001)</f>
        <v>87.87818499999999</v>
      </c>
      <c r="G555" s="15">
        <v>31594</v>
      </c>
    </row>
    <row r="556" spans="1:7" ht="12.75">
      <c r="A556" s="30" t="str">
        <f>'De la BASE'!A552</f>
        <v>262</v>
      </c>
      <c r="B556" s="30">
        <f>'De la BASE'!B552</f>
        <v>115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0.304</v>
      </c>
      <c r="F556" s="9">
        <f>IF('De la BASE'!F552&gt;0,'De la BASE'!F552,'De la BASE'!F552+0.001)</f>
        <v>81.17520300000005</v>
      </c>
      <c r="G556" s="15">
        <v>31625</v>
      </c>
    </row>
    <row r="557" spans="1:7" ht="12.75">
      <c r="A557" s="30" t="str">
        <f>'De la BASE'!A553</f>
        <v>262</v>
      </c>
      <c r="B557" s="30">
        <f>'De la BASE'!B553</f>
        <v>115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0.306</v>
      </c>
      <c r="F557" s="9">
        <f>IF('De la BASE'!F553&gt;0,'De la BASE'!F553,'De la BASE'!F553+0.001)</f>
        <v>101.29862899999999</v>
      </c>
      <c r="G557" s="15">
        <v>31656</v>
      </c>
    </row>
    <row r="558" spans="1:7" ht="12.75">
      <c r="A558" s="30" t="str">
        <f>'De la BASE'!A554</f>
        <v>262</v>
      </c>
      <c r="B558" s="30">
        <f>'De la BASE'!B554</f>
        <v>115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0.286</v>
      </c>
      <c r="F558" s="9">
        <f>IF('De la BASE'!F554&gt;0,'De la BASE'!F554,'De la BASE'!F554+0.001)</f>
        <v>71.85639299999997</v>
      </c>
      <c r="G558" s="15">
        <v>31686</v>
      </c>
    </row>
    <row r="559" spans="1:7" ht="12.75">
      <c r="A559" s="30" t="str">
        <f>'De la BASE'!A555</f>
        <v>262</v>
      </c>
      <c r="B559" s="30">
        <f>'De la BASE'!B555</f>
        <v>115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0.251</v>
      </c>
      <c r="F559" s="9">
        <f>IF('De la BASE'!F555&gt;0,'De la BASE'!F555,'De la BASE'!F555+0.001)</f>
        <v>65.67331</v>
      </c>
      <c r="G559" s="15">
        <v>31717</v>
      </c>
    </row>
    <row r="560" spans="1:7" ht="12.75">
      <c r="A560" s="30" t="str">
        <f>'De la BASE'!A556</f>
        <v>262</v>
      </c>
      <c r="B560" s="30">
        <f>'De la BASE'!B556</f>
        <v>115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0.227</v>
      </c>
      <c r="F560" s="9">
        <f>IF('De la BASE'!F556&gt;0,'De la BASE'!F556,'De la BASE'!F556+0.001)</f>
        <v>89.81571999999997</v>
      </c>
      <c r="G560" s="15">
        <v>31747</v>
      </c>
    </row>
    <row r="561" spans="1:7" ht="12.75">
      <c r="A561" s="30" t="str">
        <f>'De la BASE'!A557</f>
        <v>262</v>
      </c>
      <c r="B561" s="30">
        <f>'De la BASE'!B557</f>
        <v>115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0.24</v>
      </c>
      <c r="F561" s="9">
        <f>IF('De la BASE'!F557&gt;0,'De la BASE'!F557,'De la BASE'!F557+0.001)</f>
        <v>127.87663000000005</v>
      </c>
      <c r="G561" s="15">
        <v>31778</v>
      </c>
    </row>
    <row r="562" spans="1:7" ht="12.75">
      <c r="A562" s="30" t="str">
        <f>'De la BASE'!A558</f>
        <v>262</v>
      </c>
      <c r="B562" s="30">
        <f>'De la BASE'!B558</f>
        <v>115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0.323</v>
      </c>
      <c r="F562" s="9">
        <f>IF('De la BASE'!F558&gt;0,'De la BASE'!F558,'De la BASE'!F558+0.001)</f>
        <v>195.28547600000002</v>
      </c>
      <c r="G562" s="15">
        <v>31809</v>
      </c>
    </row>
    <row r="563" spans="1:7" ht="12.75">
      <c r="A563" s="30" t="str">
        <f>'De la BASE'!A559</f>
        <v>262</v>
      </c>
      <c r="B563" s="30">
        <f>'De la BASE'!B559</f>
        <v>115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0.357</v>
      </c>
      <c r="F563" s="9">
        <f>IF('De la BASE'!F559&gt;0,'De la BASE'!F559,'De la BASE'!F559+0.001)</f>
        <v>196.905923</v>
      </c>
      <c r="G563" s="15">
        <v>31837</v>
      </c>
    </row>
    <row r="564" spans="1:7" ht="12.75">
      <c r="A564" s="30" t="str">
        <f>'De la BASE'!A560</f>
        <v>262</v>
      </c>
      <c r="B564" s="30">
        <f>'De la BASE'!B560</f>
        <v>115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0.368</v>
      </c>
      <c r="F564" s="9">
        <f>IF('De la BASE'!F560&gt;0,'De la BASE'!F560,'De la BASE'!F560+0.001)</f>
        <v>268.435825</v>
      </c>
      <c r="G564" s="15">
        <v>31868</v>
      </c>
    </row>
    <row r="565" spans="1:7" ht="12.75">
      <c r="A565" s="30" t="str">
        <f>'De la BASE'!A561</f>
        <v>262</v>
      </c>
      <c r="B565" s="30">
        <f>'De la BASE'!B561</f>
        <v>115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0.359</v>
      </c>
      <c r="F565" s="9">
        <f>IF('De la BASE'!F561&gt;0,'De la BASE'!F561,'De la BASE'!F561+0.001)</f>
        <v>122.08954900000003</v>
      </c>
      <c r="G565" s="15">
        <v>31898</v>
      </c>
    </row>
    <row r="566" spans="1:7" ht="12.75">
      <c r="A566" s="30" t="str">
        <f>'De la BASE'!A562</f>
        <v>262</v>
      </c>
      <c r="B566" s="30">
        <f>'De la BASE'!B562</f>
        <v>115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0.305</v>
      </c>
      <c r="F566" s="9">
        <f>IF('De la BASE'!F562&gt;0,'De la BASE'!F562,'De la BASE'!F562+0.001)</f>
        <v>91.6257622</v>
      </c>
      <c r="G566" s="15">
        <v>31929</v>
      </c>
    </row>
    <row r="567" spans="1:7" ht="12.75">
      <c r="A567" s="30" t="str">
        <f>'De la BASE'!A563</f>
        <v>262</v>
      </c>
      <c r="B567" s="30">
        <f>'De la BASE'!B563</f>
        <v>115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0.27</v>
      </c>
      <c r="F567" s="9">
        <f>IF('De la BASE'!F563&gt;0,'De la BASE'!F563,'De la BASE'!F563+0.001)</f>
        <v>108.981767</v>
      </c>
      <c r="G567" s="15">
        <v>31959</v>
      </c>
    </row>
    <row r="568" spans="1:7" ht="12.75">
      <c r="A568" s="30" t="str">
        <f>'De la BASE'!A564</f>
        <v>262</v>
      </c>
      <c r="B568" s="30">
        <f>'De la BASE'!B564</f>
        <v>115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0.25</v>
      </c>
      <c r="F568" s="9">
        <f>IF('De la BASE'!F564&gt;0,'De la BASE'!F564,'De la BASE'!F564+0.001)</f>
        <v>76.761261</v>
      </c>
      <c r="G568" s="15">
        <v>31990</v>
      </c>
    </row>
    <row r="569" spans="1:7" ht="12.75">
      <c r="A569" s="30" t="str">
        <f>'De la BASE'!A565</f>
        <v>262</v>
      </c>
      <c r="B569" s="30">
        <f>'De la BASE'!B565</f>
        <v>115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0.239</v>
      </c>
      <c r="F569" s="9">
        <f>IF('De la BASE'!F565&gt;0,'De la BASE'!F565,'De la BASE'!F565+0.001)</f>
        <v>69.905062</v>
      </c>
      <c r="G569" s="15">
        <v>32021</v>
      </c>
    </row>
    <row r="570" spans="1:7" ht="12.75">
      <c r="A570" s="30" t="str">
        <f>'De la BASE'!A566</f>
        <v>262</v>
      </c>
      <c r="B570" s="30">
        <f>'De la BASE'!B566</f>
        <v>115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0.283</v>
      </c>
      <c r="F570" s="9">
        <f>IF('De la BASE'!F566&gt;0,'De la BASE'!F566,'De la BASE'!F566+0.001)</f>
        <v>220.3851295</v>
      </c>
      <c r="G570" s="15">
        <v>32051</v>
      </c>
    </row>
    <row r="571" spans="1:7" ht="12.75">
      <c r="A571" s="30" t="str">
        <f>'De la BASE'!A567</f>
        <v>262</v>
      </c>
      <c r="B571" s="30">
        <f>'De la BASE'!B567</f>
        <v>115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0.311</v>
      </c>
      <c r="F571" s="9">
        <f>IF('De la BASE'!F567&gt;0,'De la BASE'!F567,'De la BASE'!F567+0.001)</f>
        <v>141.42488930000002</v>
      </c>
      <c r="G571" s="15">
        <v>32082</v>
      </c>
    </row>
    <row r="572" spans="1:7" ht="12.75">
      <c r="A572" s="30" t="str">
        <f>'De la BASE'!A568</f>
        <v>262</v>
      </c>
      <c r="B572" s="30">
        <f>'De la BASE'!B568</f>
        <v>115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0.33</v>
      </c>
      <c r="F572" s="9">
        <f>IF('De la BASE'!F568&gt;0,'De la BASE'!F568,'De la BASE'!F568+0.001)</f>
        <v>306.6215200000001</v>
      </c>
      <c r="G572" s="15">
        <v>32112</v>
      </c>
    </row>
    <row r="573" spans="1:7" ht="12.75">
      <c r="A573" s="30" t="str">
        <f>'De la BASE'!A569</f>
        <v>262</v>
      </c>
      <c r="B573" s="30">
        <f>'De la BASE'!B569</f>
        <v>115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0.503</v>
      </c>
      <c r="F573" s="9">
        <f>IF('De la BASE'!F569&gt;0,'De la BASE'!F569,'De la BASE'!F569+0.001)</f>
        <v>593.7242394</v>
      </c>
      <c r="G573" s="15">
        <v>32143</v>
      </c>
    </row>
    <row r="574" spans="1:7" ht="12.75">
      <c r="A574" s="30" t="str">
        <f>'De la BASE'!A570</f>
        <v>262</v>
      </c>
      <c r="B574" s="30">
        <f>'De la BASE'!B570</f>
        <v>115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0.601</v>
      </c>
      <c r="F574" s="9">
        <f>IF('De la BASE'!F570&gt;0,'De la BASE'!F570,'De la BASE'!F570+0.001)</f>
        <v>339.0739110000002</v>
      </c>
      <c r="G574" s="15">
        <v>32174</v>
      </c>
    </row>
    <row r="575" spans="1:7" ht="12.75">
      <c r="A575" s="30" t="str">
        <f>'De la BASE'!A571</f>
        <v>262</v>
      </c>
      <c r="B575" s="30">
        <f>'De la BASE'!B571</f>
        <v>115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0.535</v>
      </c>
      <c r="F575" s="9">
        <f>IF('De la BASE'!F571&gt;0,'De la BASE'!F571,'De la BASE'!F571+0.001)</f>
        <v>207.76430500000006</v>
      </c>
      <c r="G575" s="15">
        <v>32203</v>
      </c>
    </row>
    <row r="576" spans="1:7" ht="12.75">
      <c r="A576" s="30" t="str">
        <f>'De la BASE'!A572</f>
        <v>262</v>
      </c>
      <c r="B576" s="30">
        <f>'De la BASE'!B572</f>
        <v>115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0.777</v>
      </c>
      <c r="F576" s="9">
        <f>IF('De la BASE'!F572&gt;0,'De la BASE'!F572,'De la BASE'!F572+0.001)</f>
        <v>735.9174979999997</v>
      </c>
      <c r="G576" s="15">
        <v>32234</v>
      </c>
    </row>
    <row r="577" spans="1:7" ht="12.75">
      <c r="A577" s="30" t="str">
        <f>'De la BASE'!A573</f>
        <v>262</v>
      </c>
      <c r="B577" s="30">
        <f>'De la BASE'!B573</f>
        <v>115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0.953</v>
      </c>
      <c r="F577" s="9">
        <f>IF('De la BASE'!F573&gt;0,'De la BASE'!F573,'De la BASE'!F573+0.001)</f>
        <v>422.8094829999999</v>
      </c>
      <c r="G577" s="15">
        <v>32264</v>
      </c>
    </row>
    <row r="578" spans="1:7" ht="12.75">
      <c r="A578" s="30" t="str">
        <f>'De la BASE'!A574</f>
        <v>262</v>
      </c>
      <c r="B578" s="30">
        <f>'De la BASE'!B574</f>
        <v>115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1.275</v>
      </c>
      <c r="F578" s="9">
        <f>IF('De la BASE'!F574&gt;0,'De la BASE'!F574,'De la BASE'!F574+0.001)</f>
        <v>339.7626540000001</v>
      </c>
      <c r="G578" s="15">
        <v>32295</v>
      </c>
    </row>
    <row r="579" spans="1:7" ht="12.75">
      <c r="A579" s="30" t="str">
        <f>'De la BASE'!A575</f>
        <v>262</v>
      </c>
      <c r="B579" s="30">
        <f>'De la BASE'!B575</f>
        <v>115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1.011</v>
      </c>
      <c r="F579" s="9">
        <f>IF('De la BASE'!F575&gt;0,'De la BASE'!F575,'De la BASE'!F575+0.001)</f>
        <v>205.04814480000007</v>
      </c>
      <c r="G579" s="15">
        <v>32325</v>
      </c>
    </row>
    <row r="580" spans="1:7" ht="12.75">
      <c r="A580" s="30" t="str">
        <f>'De la BASE'!A576</f>
        <v>262</v>
      </c>
      <c r="B580" s="30">
        <f>'De la BASE'!B576</f>
        <v>115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0.84</v>
      </c>
      <c r="F580" s="9">
        <f>IF('De la BASE'!F576&gt;0,'De la BASE'!F576,'De la BASE'!F576+0.001)</f>
        <v>138.11362339999994</v>
      </c>
      <c r="G580" s="15">
        <v>32356</v>
      </c>
    </row>
    <row r="581" spans="1:7" ht="12.75">
      <c r="A581" s="30" t="str">
        <f>'De la BASE'!A577</f>
        <v>262</v>
      </c>
      <c r="B581" s="30">
        <f>'De la BASE'!B577</f>
        <v>115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0.694</v>
      </c>
      <c r="F581" s="9">
        <f>IF('De la BASE'!F577&gt;0,'De la BASE'!F577,'De la BASE'!F577+0.001)</f>
        <v>104.62824599999999</v>
      </c>
      <c r="G581" s="15">
        <v>32387</v>
      </c>
    </row>
    <row r="582" spans="1:7" ht="12.75">
      <c r="A582" s="30" t="str">
        <f>'De la BASE'!A578</f>
        <v>262</v>
      </c>
      <c r="B582" s="30">
        <f>'De la BASE'!B578</f>
        <v>115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0.582</v>
      </c>
      <c r="F582" s="9">
        <f>IF('De la BASE'!F578&gt;0,'De la BASE'!F578,'De la BASE'!F578+0.001)</f>
        <v>111.38957099999999</v>
      </c>
      <c r="G582" s="15">
        <v>32417</v>
      </c>
    </row>
    <row r="583" spans="1:7" ht="12.75">
      <c r="A583" s="30" t="str">
        <f>'De la BASE'!A579</f>
        <v>262</v>
      </c>
      <c r="B583" s="30">
        <f>'De la BASE'!B579</f>
        <v>115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0.493</v>
      </c>
      <c r="F583" s="9">
        <f>IF('De la BASE'!F579&gt;0,'De la BASE'!F579,'De la BASE'!F579+0.001)</f>
        <v>81.98386599999999</v>
      </c>
      <c r="G583" s="15">
        <v>32448</v>
      </c>
    </row>
    <row r="584" spans="1:7" ht="12.75">
      <c r="A584" s="30" t="str">
        <f>'De la BASE'!A580</f>
        <v>262</v>
      </c>
      <c r="B584" s="30">
        <f>'De la BASE'!B580</f>
        <v>115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0.415</v>
      </c>
      <c r="F584" s="9">
        <f>IF('De la BASE'!F580&gt;0,'De la BASE'!F580,'De la BASE'!F580+0.001)</f>
        <v>70.48682500000001</v>
      </c>
      <c r="G584" s="15">
        <v>32478</v>
      </c>
    </row>
    <row r="585" spans="1:7" ht="12.75">
      <c r="A585" s="30" t="str">
        <f>'De la BASE'!A581</f>
        <v>262</v>
      </c>
      <c r="B585" s="30">
        <f>'De la BASE'!B581</f>
        <v>115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0.352</v>
      </c>
      <c r="F585" s="9">
        <f>IF('De la BASE'!F581&gt;0,'De la BASE'!F581,'De la BASE'!F581+0.001)</f>
        <v>60.866176700000004</v>
      </c>
      <c r="G585" s="15">
        <v>32509</v>
      </c>
    </row>
    <row r="586" spans="1:7" ht="12.75">
      <c r="A586" s="30" t="str">
        <f>'De la BASE'!A582</f>
        <v>262</v>
      </c>
      <c r="B586" s="30">
        <f>'De la BASE'!B582</f>
        <v>115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0.319</v>
      </c>
      <c r="F586" s="9">
        <f>IF('De la BASE'!F582&gt;0,'De la BASE'!F582,'De la BASE'!F582+0.001)</f>
        <v>81.434807</v>
      </c>
      <c r="G586" s="15">
        <v>32540</v>
      </c>
    </row>
    <row r="587" spans="1:7" ht="12.75">
      <c r="A587" s="30" t="str">
        <f>'De la BASE'!A583</f>
        <v>262</v>
      </c>
      <c r="B587" s="30">
        <f>'De la BASE'!B583</f>
        <v>115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</v>
      </c>
      <c r="F587" s="9">
        <f>IF('De la BASE'!F583&gt;0,'De la BASE'!F583,'De la BASE'!F583+0.001)</f>
        <v>95.60279</v>
      </c>
      <c r="G587" s="15">
        <v>32568</v>
      </c>
    </row>
    <row r="588" spans="1:7" ht="12.75">
      <c r="A588" s="30" t="str">
        <f>'De la BASE'!A584</f>
        <v>262</v>
      </c>
      <c r="B588" s="30">
        <f>'De la BASE'!B584</f>
        <v>115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0.296</v>
      </c>
      <c r="F588" s="9">
        <f>IF('De la BASE'!F584&gt;0,'De la BASE'!F584,'De la BASE'!F584+0.001)</f>
        <v>170.386875</v>
      </c>
      <c r="G588" s="15">
        <v>32599</v>
      </c>
    </row>
    <row r="589" spans="1:7" ht="12.75">
      <c r="A589" s="30" t="str">
        <f>'De la BASE'!A585</f>
        <v>262</v>
      </c>
      <c r="B589" s="30">
        <f>'De la BASE'!B585</f>
        <v>115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0.308</v>
      </c>
      <c r="F589" s="9">
        <f>IF('De la BASE'!F585&gt;0,'De la BASE'!F585,'De la BASE'!F585+0.001)</f>
        <v>151.28480379999993</v>
      </c>
      <c r="G589" s="15">
        <v>32629</v>
      </c>
    </row>
    <row r="590" spans="1:7" ht="12.75">
      <c r="A590" s="30" t="str">
        <f>'De la BASE'!A586</f>
        <v>262</v>
      </c>
      <c r="B590" s="30">
        <f>'De la BASE'!B586</f>
        <v>115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0.291</v>
      </c>
      <c r="F590" s="9">
        <f>IF('De la BASE'!F586&gt;0,'De la BASE'!F586,'De la BASE'!F586+0.001)</f>
        <v>76.81965999999997</v>
      </c>
      <c r="G590" s="15">
        <v>32660</v>
      </c>
    </row>
    <row r="591" spans="1:7" ht="12.75">
      <c r="A591" s="30" t="str">
        <f>'De la BASE'!A587</f>
        <v>262</v>
      </c>
      <c r="B591" s="30">
        <f>'De la BASE'!B587</f>
        <v>115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0.258</v>
      </c>
      <c r="F591" s="9">
        <f>IF('De la BASE'!F587&gt;0,'De la BASE'!F587,'De la BASE'!F587+0.001)</f>
        <v>51.20983610000002</v>
      </c>
      <c r="G591" s="15">
        <v>32690</v>
      </c>
    </row>
    <row r="592" spans="1:7" ht="12.75">
      <c r="A592" s="30" t="str">
        <f>'De la BASE'!A588</f>
        <v>262</v>
      </c>
      <c r="B592" s="30">
        <f>'De la BASE'!B588</f>
        <v>115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0.238</v>
      </c>
      <c r="F592" s="9">
        <f>IF('De la BASE'!F588&gt;0,'De la BASE'!F588,'De la BASE'!F588+0.001)</f>
        <v>44.1989719</v>
      </c>
      <c r="G592" s="15">
        <v>32721</v>
      </c>
    </row>
    <row r="593" spans="1:7" ht="12.75">
      <c r="A593" s="30" t="str">
        <f>'De la BASE'!A589</f>
        <v>262</v>
      </c>
      <c r="B593" s="30">
        <f>'De la BASE'!B589</f>
        <v>115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0.22</v>
      </c>
      <c r="F593" s="9">
        <f>IF('De la BASE'!F589&gt;0,'De la BASE'!F589,'De la BASE'!F589+0.001)</f>
        <v>47.0035849</v>
      </c>
      <c r="G593" s="15">
        <v>32752</v>
      </c>
    </row>
    <row r="594" spans="1:7" ht="12.75">
      <c r="A594" s="30" t="str">
        <f>'De la BASE'!A590</f>
        <v>262</v>
      </c>
      <c r="B594" s="30">
        <f>'De la BASE'!B590</f>
        <v>115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0.198</v>
      </c>
      <c r="F594" s="9">
        <f>IF('De la BASE'!F590&gt;0,'De la BASE'!F590,'De la BASE'!F590+0.001)</f>
        <v>36.683220999999996</v>
      </c>
      <c r="G594" s="15">
        <v>32782</v>
      </c>
    </row>
    <row r="595" spans="1:7" ht="12.75">
      <c r="A595" s="30" t="str">
        <f>'De la BASE'!A591</f>
        <v>262</v>
      </c>
      <c r="B595" s="30">
        <f>'De la BASE'!B591</f>
        <v>115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0.341</v>
      </c>
      <c r="F595" s="9">
        <f>IF('De la BASE'!F591&gt;0,'De la BASE'!F591,'De la BASE'!F591+0.001)</f>
        <v>147.14214400000006</v>
      </c>
      <c r="G595" s="15">
        <v>32813</v>
      </c>
    </row>
    <row r="596" spans="1:7" ht="12.75">
      <c r="A596" s="30" t="str">
        <f>'De la BASE'!A592</f>
        <v>262</v>
      </c>
      <c r="B596" s="30">
        <f>'De la BASE'!B592</f>
        <v>115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1.83</v>
      </c>
      <c r="F596" s="9">
        <f>IF('De la BASE'!F592&gt;0,'De la BASE'!F592,'De la BASE'!F592+0.001)</f>
        <v>663.6807199999998</v>
      </c>
      <c r="G596" s="15">
        <v>32843</v>
      </c>
    </row>
    <row r="597" spans="1:7" ht="12.75">
      <c r="A597" s="30" t="str">
        <f>'De la BASE'!A593</f>
        <v>262</v>
      </c>
      <c r="B597" s="30">
        <f>'De la BASE'!B593</f>
        <v>115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1.226</v>
      </c>
      <c r="F597" s="9">
        <f>IF('De la BASE'!F593&gt;0,'De la BASE'!F593,'De la BASE'!F593+0.001)</f>
        <v>319.67415</v>
      </c>
      <c r="G597" s="15">
        <v>32874</v>
      </c>
    </row>
    <row r="598" spans="1:7" ht="12.75">
      <c r="A598" s="30" t="str">
        <f>'De la BASE'!A594</f>
        <v>262</v>
      </c>
      <c r="B598" s="30">
        <f>'De la BASE'!B594</f>
        <v>115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1.113</v>
      </c>
      <c r="F598" s="9">
        <f>IF('De la BASE'!F594&gt;0,'De la BASE'!F594,'De la BASE'!F594+0.001)</f>
        <v>228.057922</v>
      </c>
      <c r="G598" s="15">
        <v>32905</v>
      </c>
    </row>
    <row r="599" spans="1:7" ht="12.75">
      <c r="A599" s="30" t="str">
        <f>'De la BASE'!A595</f>
        <v>262</v>
      </c>
      <c r="B599" s="30">
        <f>'De la BASE'!B595</f>
        <v>115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0.931</v>
      </c>
      <c r="F599" s="9">
        <f>IF('De la BASE'!F595&gt;0,'De la BASE'!F595,'De la BASE'!F595+0.001)</f>
        <v>130.4463450000001</v>
      </c>
      <c r="G599" s="15">
        <v>32933</v>
      </c>
    </row>
    <row r="600" spans="1:7" ht="12.75">
      <c r="A600" s="30" t="str">
        <f>'De la BASE'!A596</f>
        <v>262</v>
      </c>
      <c r="B600" s="30">
        <f>'De la BASE'!B596</f>
        <v>115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0.805</v>
      </c>
      <c r="F600" s="9">
        <f>IF('De la BASE'!F596&gt;0,'De la BASE'!F596,'De la BASE'!F596+0.001)</f>
        <v>197.20666999999997</v>
      </c>
      <c r="G600" s="15">
        <v>32964</v>
      </c>
    </row>
    <row r="601" spans="1:7" ht="12.75">
      <c r="A601" s="30" t="str">
        <f>'De la BASE'!A597</f>
        <v>262</v>
      </c>
      <c r="B601" s="30">
        <f>'De la BASE'!B597</f>
        <v>115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0.727</v>
      </c>
      <c r="F601" s="9">
        <f>IF('De la BASE'!F597&gt;0,'De la BASE'!F597,'De la BASE'!F597+0.001)</f>
        <v>156.55472400000002</v>
      </c>
      <c r="G601" s="15">
        <v>32994</v>
      </c>
    </row>
    <row r="602" spans="1:7" ht="12.75">
      <c r="A602" s="30" t="str">
        <f>'De la BASE'!A598</f>
        <v>262</v>
      </c>
      <c r="B602" s="30">
        <f>'De la BASE'!B598</f>
        <v>115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0.645</v>
      </c>
      <c r="F602" s="9">
        <f>IF('De la BASE'!F598&gt;0,'De la BASE'!F598,'De la BASE'!F598+0.001)</f>
        <v>117.24854130000004</v>
      </c>
      <c r="G602" s="15">
        <v>33025</v>
      </c>
    </row>
    <row r="603" spans="1:7" ht="12.75">
      <c r="A603" s="30" t="str">
        <f>'De la BASE'!A599</f>
        <v>262</v>
      </c>
      <c r="B603" s="30">
        <f>'De la BASE'!B599</f>
        <v>115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0.558</v>
      </c>
      <c r="F603" s="9">
        <f>IF('De la BASE'!F599&gt;0,'De la BASE'!F599,'De la BASE'!F599+0.001)</f>
        <v>76.31203599999999</v>
      </c>
      <c r="G603" s="15">
        <v>33055</v>
      </c>
    </row>
    <row r="604" spans="1:7" ht="12.75">
      <c r="A604" s="30" t="str">
        <f>'De la BASE'!A600</f>
        <v>262</v>
      </c>
      <c r="B604" s="30">
        <f>'De la BASE'!B600</f>
        <v>115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0.484</v>
      </c>
      <c r="F604" s="9">
        <f>IF('De la BASE'!F600&gt;0,'De la BASE'!F600,'De la BASE'!F600+0.001)</f>
        <v>66.88831610000001</v>
      </c>
      <c r="G604" s="15">
        <v>33086</v>
      </c>
    </row>
    <row r="605" spans="1:7" ht="12.75">
      <c r="A605" s="30" t="str">
        <f>'De la BASE'!A601</f>
        <v>262</v>
      </c>
      <c r="B605" s="30">
        <f>'De la BASE'!B601</f>
        <v>115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0.42</v>
      </c>
      <c r="F605" s="9">
        <f>IF('De la BASE'!F601&gt;0,'De la BASE'!F601,'De la BASE'!F601+0.001)</f>
        <v>64.0106251</v>
      </c>
      <c r="G605" s="15">
        <v>33117</v>
      </c>
    </row>
    <row r="606" spans="1:7" ht="12.75">
      <c r="A606" s="30" t="str">
        <f>'De la BASE'!A602</f>
        <v>262</v>
      </c>
      <c r="B606" s="30">
        <f>'De la BASE'!B602</f>
        <v>115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0.377</v>
      </c>
      <c r="F606" s="9">
        <f>IF('De la BASE'!F602&gt;0,'De la BASE'!F602,'De la BASE'!F602+0.001)</f>
        <v>116.08047449999997</v>
      </c>
      <c r="G606" s="15">
        <v>33147</v>
      </c>
    </row>
    <row r="607" spans="1:7" ht="12.75">
      <c r="A607" s="30" t="str">
        <f>'De la BASE'!A603</f>
        <v>262</v>
      </c>
      <c r="B607" s="30">
        <f>'De la BASE'!B603</f>
        <v>115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0.351</v>
      </c>
      <c r="F607" s="9">
        <f>IF('De la BASE'!F603&gt;0,'De la BASE'!F603,'De la BASE'!F603+0.001)</f>
        <v>133.97819059999995</v>
      </c>
      <c r="G607" s="15">
        <v>33178</v>
      </c>
    </row>
    <row r="608" spans="1:7" ht="12.75">
      <c r="A608" s="30" t="str">
        <f>'De la BASE'!A604</f>
        <v>262</v>
      </c>
      <c r="B608" s="30">
        <f>'De la BASE'!B604</f>
        <v>115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0.323</v>
      </c>
      <c r="F608" s="9">
        <f>IF('De la BASE'!F604&gt;0,'De la BASE'!F604,'De la BASE'!F604+0.001)</f>
        <v>115.45916779999996</v>
      </c>
      <c r="G608" s="15">
        <v>33208</v>
      </c>
    </row>
    <row r="609" spans="1:7" ht="12.75">
      <c r="A609" s="30" t="str">
        <f>'De la BASE'!A605</f>
        <v>262</v>
      </c>
      <c r="B609" s="30">
        <f>'De la BASE'!B605</f>
        <v>115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0.315</v>
      </c>
      <c r="F609" s="9">
        <f>IF('De la BASE'!F605&gt;0,'De la BASE'!F605,'De la BASE'!F605+0.001)</f>
        <v>184.793945</v>
      </c>
      <c r="G609" s="15">
        <v>33239</v>
      </c>
    </row>
    <row r="610" spans="1:7" ht="12.75">
      <c r="A610" s="30" t="str">
        <f>'De la BASE'!A606</f>
        <v>262</v>
      </c>
      <c r="B610" s="30">
        <f>'De la BASE'!B606</f>
        <v>115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0.342</v>
      </c>
      <c r="F610" s="9">
        <f>IF('De la BASE'!F606&gt;0,'De la BASE'!F606,'De la BASE'!F606+0.001)</f>
        <v>132.268</v>
      </c>
      <c r="G610" s="15">
        <v>33270</v>
      </c>
    </row>
    <row r="611" spans="1:7" ht="12.75">
      <c r="A611" s="30" t="str">
        <f>'De la BASE'!A607</f>
        <v>262</v>
      </c>
      <c r="B611" s="30">
        <f>'De la BASE'!B607</f>
        <v>115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0.438</v>
      </c>
      <c r="F611" s="9">
        <f>IF('De la BASE'!F607&gt;0,'De la BASE'!F607,'De la BASE'!F607+0.001)</f>
        <v>443.6981070000002</v>
      </c>
      <c r="G611" s="15">
        <v>33298</v>
      </c>
    </row>
    <row r="612" spans="1:7" ht="12.75">
      <c r="A612" s="30" t="str">
        <f>'De la BASE'!A608</f>
        <v>262</v>
      </c>
      <c r="B612" s="30">
        <f>'De la BASE'!B608</f>
        <v>115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0.49</v>
      </c>
      <c r="F612" s="9">
        <f>IF('De la BASE'!F608&gt;0,'De la BASE'!F608,'De la BASE'!F608+0.001)</f>
        <v>292.60451300000005</v>
      </c>
      <c r="G612" s="15">
        <v>33329</v>
      </c>
    </row>
    <row r="613" spans="1:7" ht="12.75">
      <c r="A613" s="30" t="str">
        <f>'De la BASE'!A609</f>
        <v>262</v>
      </c>
      <c r="B613" s="30">
        <f>'De la BASE'!B609</f>
        <v>115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0.441</v>
      </c>
      <c r="F613" s="9">
        <f>IF('De la BASE'!F609&gt;0,'De la BASE'!F609,'De la BASE'!F609+0.001)</f>
        <v>213.96208159999998</v>
      </c>
      <c r="G613" s="15">
        <v>33359</v>
      </c>
    </row>
    <row r="614" spans="1:7" ht="12.75">
      <c r="A614" s="30" t="str">
        <f>'De la BASE'!A610</f>
        <v>262</v>
      </c>
      <c r="B614" s="30">
        <f>'De la BASE'!B610</f>
        <v>115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0.373</v>
      </c>
      <c r="F614" s="9">
        <f>IF('De la BASE'!F610&gt;0,'De la BASE'!F610,'De la BASE'!F610+0.001)</f>
        <v>109.10685500000001</v>
      </c>
      <c r="G614" s="15">
        <v>33390</v>
      </c>
    </row>
    <row r="615" spans="1:7" ht="12.75">
      <c r="A615" s="30" t="str">
        <f>'De la BASE'!A611</f>
        <v>262</v>
      </c>
      <c r="B615" s="30">
        <f>'De la BASE'!B611</f>
        <v>115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0.316</v>
      </c>
      <c r="F615" s="9">
        <f>IF('De la BASE'!F611&gt;0,'De la BASE'!F611,'De la BASE'!F611+0.001)</f>
        <v>69.62407999999998</v>
      </c>
      <c r="G615" s="15">
        <v>33420</v>
      </c>
    </row>
    <row r="616" spans="1:7" ht="12.75">
      <c r="A616" s="30" t="str">
        <f>'De la BASE'!A612</f>
        <v>262</v>
      </c>
      <c r="B616" s="30">
        <f>'De la BASE'!B612</f>
        <v>115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0.278</v>
      </c>
      <c r="F616" s="9">
        <f>IF('De la BASE'!F612&gt;0,'De la BASE'!F612,'De la BASE'!F612+0.001)</f>
        <v>55.269446499999994</v>
      </c>
      <c r="G616" s="15">
        <v>33451</v>
      </c>
    </row>
    <row r="617" spans="1:7" ht="12.75">
      <c r="A617" s="30" t="str">
        <f>'De la BASE'!A613</f>
        <v>262</v>
      </c>
      <c r="B617" s="30">
        <f>'De la BASE'!B613</f>
        <v>115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0.251</v>
      </c>
      <c r="F617" s="9">
        <f>IF('De la BASE'!F613&gt;0,'De la BASE'!F613,'De la BASE'!F613+0.001)</f>
        <v>70.328882</v>
      </c>
      <c r="G617" s="15">
        <v>33482</v>
      </c>
    </row>
    <row r="618" spans="1:7" ht="12.75">
      <c r="A618" s="30" t="str">
        <f>'De la BASE'!A614</f>
        <v>262</v>
      </c>
      <c r="B618" s="30">
        <f>'De la BASE'!B614</f>
        <v>115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0.226</v>
      </c>
      <c r="F618" s="9">
        <f>IF('De la BASE'!F614&gt;0,'De la BASE'!F614,'De la BASE'!F614+0.001)</f>
        <v>83.42956999999997</v>
      </c>
      <c r="G618" s="15">
        <v>33512</v>
      </c>
    </row>
    <row r="619" spans="1:7" ht="12.75">
      <c r="A619" s="30" t="str">
        <f>'De la BASE'!A615</f>
        <v>262</v>
      </c>
      <c r="B619" s="30">
        <f>'De la BASE'!B615</f>
        <v>115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0.211</v>
      </c>
      <c r="F619" s="9">
        <f>IF('De la BASE'!F615&gt;0,'De la BASE'!F615,'De la BASE'!F615+0.001)</f>
        <v>130.19664879999996</v>
      </c>
      <c r="G619" s="15">
        <v>33543</v>
      </c>
    </row>
    <row r="620" spans="1:7" ht="12.75">
      <c r="A620" s="30" t="str">
        <f>'De la BASE'!A616</f>
        <v>262</v>
      </c>
      <c r="B620" s="30">
        <f>'De la BASE'!B616</f>
        <v>115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0.196</v>
      </c>
      <c r="F620" s="9">
        <f>IF('De la BASE'!F616&gt;0,'De la BASE'!F616,'De la BASE'!F616+0.001)</f>
        <v>80.7654505</v>
      </c>
      <c r="G620" s="15">
        <v>33573</v>
      </c>
    </row>
    <row r="621" spans="1:7" ht="12.75">
      <c r="A621" s="30" t="str">
        <f>'De la BASE'!A617</f>
        <v>262</v>
      </c>
      <c r="B621" s="30">
        <f>'De la BASE'!B617</f>
        <v>115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0.176</v>
      </c>
      <c r="F621" s="9">
        <f>IF('De la BASE'!F617&gt;0,'De la BASE'!F617,'De la BASE'!F617+0.001)</f>
        <v>73.23728620000001</v>
      </c>
      <c r="G621" s="15">
        <v>33604</v>
      </c>
    </row>
    <row r="622" spans="1:7" ht="12.75">
      <c r="A622" s="30" t="str">
        <f>'De la BASE'!A618</f>
        <v>262</v>
      </c>
      <c r="B622" s="30">
        <f>'De la BASE'!B618</f>
        <v>115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0.16</v>
      </c>
      <c r="F622" s="9">
        <f>IF('De la BASE'!F618&gt;0,'De la BASE'!F618,'De la BASE'!F618+0.001)</f>
        <v>65.61699999999999</v>
      </c>
      <c r="G622" s="15">
        <v>33635</v>
      </c>
    </row>
    <row r="623" spans="1:7" ht="12.75">
      <c r="A623" s="30" t="str">
        <f>'De la BASE'!A619</f>
        <v>262</v>
      </c>
      <c r="B623" s="30">
        <f>'De la BASE'!B619</f>
        <v>115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0.161</v>
      </c>
      <c r="F623" s="9">
        <f>IF('De la BASE'!F619&gt;0,'De la BASE'!F619,'De la BASE'!F619+0.001)</f>
        <v>133.83273999999997</v>
      </c>
      <c r="G623" s="15">
        <v>33664</v>
      </c>
    </row>
    <row r="624" spans="1:7" ht="12.75">
      <c r="A624" s="30" t="str">
        <f>'De la BASE'!A620</f>
        <v>262</v>
      </c>
      <c r="B624" s="30">
        <f>'De la BASE'!B620</f>
        <v>115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0.172</v>
      </c>
      <c r="F624" s="9">
        <f>IF('De la BASE'!F620&gt;0,'De la BASE'!F620,'De la BASE'!F620+0.001)</f>
        <v>221.69312099999988</v>
      </c>
      <c r="G624" s="15">
        <v>33695</v>
      </c>
    </row>
    <row r="625" spans="1:7" ht="12.75">
      <c r="A625" s="30" t="str">
        <f>'De la BASE'!A621</f>
        <v>262</v>
      </c>
      <c r="B625" s="30">
        <f>'De la BASE'!B621</f>
        <v>115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0.173</v>
      </c>
      <c r="F625" s="9">
        <f>IF('De la BASE'!F621&gt;0,'De la BASE'!F621,'De la BASE'!F621+0.001)</f>
        <v>150.2587192</v>
      </c>
      <c r="G625" s="15">
        <v>33725</v>
      </c>
    </row>
    <row r="626" spans="1:7" ht="12.75">
      <c r="A626" s="30" t="str">
        <f>'De la BASE'!A622</f>
        <v>262</v>
      </c>
      <c r="B626" s="30">
        <f>'De la BASE'!B622</f>
        <v>115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0.192</v>
      </c>
      <c r="F626" s="9">
        <f>IF('De la BASE'!F622&gt;0,'De la BASE'!F622,'De la BASE'!F622+0.001)</f>
        <v>225.76538599999992</v>
      </c>
      <c r="G626" s="15">
        <v>33756</v>
      </c>
    </row>
    <row r="627" spans="1:7" ht="12.75">
      <c r="A627" s="30" t="str">
        <f>'De la BASE'!A623</f>
        <v>262</v>
      </c>
      <c r="B627" s="30">
        <f>'De la BASE'!B623</f>
        <v>115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0.188</v>
      </c>
      <c r="F627" s="9">
        <f>IF('De la BASE'!F623&gt;0,'De la BASE'!F623,'De la BASE'!F623+0.001)</f>
        <v>90.67504100000001</v>
      </c>
      <c r="G627" s="15">
        <v>33786</v>
      </c>
    </row>
    <row r="628" spans="1:7" ht="12.75">
      <c r="A628" s="30" t="str">
        <f>'De la BASE'!A624</f>
        <v>262</v>
      </c>
      <c r="B628" s="30">
        <f>'De la BASE'!B624</f>
        <v>115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0.173</v>
      </c>
      <c r="F628" s="9">
        <f>IF('De la BASE'!F624&gt;0,'De la BASE'!F624,'De la BASE'!F624+0.001)</f>
        <v>65.48796700000001</v>
      </c>
      <c r="G628" s="15">
        <v>33817</v>
      </c>
    </row>
    <row r="629" spans="1:7" ht="12.75">
      <c r="A629" s="30" t="str">
        <f>'De la BASE'!A625</f>
        <v>262</v>
      </c>
      <c r="B629" s="30">
        <f>'De la BASE'!B625</f>
        <v>115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0.159</v>
      </c>
      <c r="F629" s="9">
        <f>IF('De la BASE'!F625&gt;0,'De la BASE'!F625,'De la BASE'!F625+0.001)</f>
        <v>51.15353069999998</v>
      </c>
      <c r="G629" s="15">
        <v>33848</v>
      </c>
    </row>
    <row r="630" spans="1:7" ht="12.75">
      <c r="A630" s="30" t="str">
        <f>'De la BASE'!A626</f>
        <v>262</v>
      </c>
      <c r="B630" s="30">
        <f>'De la BASE'!B626</f>
        <v>115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0.241</v>
      </c>
      <c r="F630" s="9">
        <f>IF('De la BASE'!F626&gt;0,'De la BASE'!F626,'De la BASE'!F626+0.001)</f>
        <v>173.32548069999993</v>
      </c>
      <c r="G630" s="15">
        <v>33878</v>
      </c>
    </row>
    <row r="631" spans="1:7" ht="12.75">
      <c r="A631" s="30" t="str">
        <f>'De la BASE'!A627</f>
        <v>262</v>
      </c>
      <c r="B631" s="30">
        <f>'De la BASE'!B627</f>
        <v>115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0.204</v>
      </c>
      <c r="F631" s="9">
        <f>IF('De la BASE'!F627&gt;0,'De la BASE'!F627,'De la BASE'!F627+0.001)</f>
        <v>89.43402799999998</v>
      </c>
      <c r="G631" s="15">
        <v>33909</v>
      </c>
    </row>
    <row r="632" spans="1:7" ht="12.75">
      <c r="A632" s="30" t="str">
        <f>'De la BASE'!A628</f>
        <v>262</v>
      </c>
      <c r="B632" s="30">
        <f>'De la BASE'!B628</f>
        <v>115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0.201</v>
      </c>
      <c r="F632" s="9">
        <f>IF('De la BASE'!F628&gt;0,'De la BASE'!F628,'De la BASE'!F628+0.001)</f>
        <v>204.5370344</v>
      </c>
      <c r="G632" s="15">
        <v>33939</v>
      </c>
    </row>
    <row r="633" spans="1:7" ht="12.75">
      <c r="A633" s="30" t="str">
        <f>'De la BASE'!A629</f>
        <v>262</v>
      </c>
      <c r="B633" s="30">
        <f>'De la BASE'!B629</f>
        <v>115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0.194</v>
      </c>
      <c r="F633" s="9">
        <f>IF('De la BASE'!F629&gt;0,'De la BASE'!F629,'De la BASE'!F629+0.001)</f>
        <v>86.87080169999997</v>
      </c>
      <c r="G633" s="15">
        <v>33970</v>
      </c>
    </row>
    <row r="634" spans="1:7" ht="12.75">
      <c r="A634" s="30" t="str">
        <f>'De la BASE'!A630</f>
        <v>262</v>
      </c>
      <c r="B634" s="30">
        <f>'De la BASE'!B630</f>
        <v>115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0.179</v>
      </c>
      <c r="F634" s="9">
        <f>IF('De la BASE'!F630&gt;0,'De la BASE'!F630,'De la BASE'!F630+0.001)</f>
        <v>85.55153999999999</v>
      </c>
      <c r="G634" s="15">
        <v>34001</v>
      </c>
    </row>
    <row r="635" spans="1:7" ht="12.75">
      <c r="A635" s="30" t="str">
        <f>'De la BASE'!A631</f>
        <v>262</v>
      </c>
      <c r="B635" s="30">
        <f>'De la BASE'!B631</f>
        <v>115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0.171</v>
      </c>
      <c r="F635" s="9">
        <f>IF('De la BASE'!F631&gt;0,'De la BASE'!F631,'De la BASE'!F631+0.001)</f>
        <v>141.52830900000004</v>
      </c>
      <c r="G635" s="15">
        <v>34029</v>
      </c>
    </row>
    <row r="636" spans="1:7" ht="12.75">
      <c r="A636" s="30" t="str">
        <f>'De la BASE'!A632</f>
        <v>262</v>
      </c>
      <c r="B636" s="30">
        <f>'De la BASE'!B632</f>
        <v>115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0.172</v>
      </c>
      <c r="F636" s="9">
        <f>IF('De la BASE'!F632&gt;0,'De la BASE'!F632,'De la BASE'!F632+0.001)</f>
        <v>160.52036199999995</v>
      </c>
      <c r="G636" s="15">
        <v>34060</v>
      </c>
    </row>
    <row r="637" spans="1:7" ht="12.75">
      <c r="A637" s="30" t="str">
        <f>'De la BASE'!A633</f>
        <v>262</v>
      </c>
      <c r="B637" s="30">
        <f>'De la BASE'!B633</f>
        <v>115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0.236</v>
      </c>
      <c r="F637" s="9">
        <f>IF('De la BASE'!F633&gt;0,'De la BASE'!F633,'De la BASE'!F633+0.001)</f>
        <v>319.93248680000016</v>
      </c>
      <c r="G637" s="15">
        <v>34090</v>
      </c>
    </row>
    <row r="638" spans="1:7" ht="12.75">
      <c r="A638" s="30" t="str">
        <f>'De la BASE'!A634</f>
        <v>262</v>
      </c>
      <c r="B638" s="30">
        <f>'De la BASE'!B634</f>
        <v>115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0.265</v>
      </c>
      <c r="F638" s="9">
        <f>IF('De la BASE'!F634&gt;0,'De la BASE'!F634,'De la BASE'!F634+0.001)</f>
        <v>179.11999900000004</v>
      </c>
      <c r="G638" s="15">
        <v>34121</v>
      </c>
    </row>
    <row r="639" spans="1:7" ht="12.75">
      <c r="A639" s="30" t="str">
        <f>'De la BASE'!A635</f>
        <v>262</v>
      </c>
      <c r="B639" s="30">
        <f>'De la BASE'!B635</f>
        <v>115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0.239</v>
      </c>
      <c r="F639" s="9">
        <f>IF('De la BASE'!F635&gt;0,'De la BASE'!F635,'De la BASE'!F635+0.001)</f>
        <v>93.47759300000001</v>
      </c>
      <c r="G639" s="15">
        <v>34151</v>
      </c>
    </row>
    <row r="640" spans="1:7" ht="12.75">
      <c r="A640" s="30" t="str">
        <f>'De la BASE'!A636</f>
        <v>262</v>
      </c>
      <c r="B640" s="30">
        <f>'De la BASE'!B636</f>
        <v>115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0.208</v>
      </c>
      <c r="F640" s="9">
        <f>IF('De la BASE'!F636&gt;0,'De la BASE'!F636,'De la BASE'!F636+0.001)</f>
        <v>64.31733799999998</v>
      </c>
      <c r="G640" s="15">
        <v>34182</v>
      </c>
    </row>
    <row r="641" spans="1:7" ht="12.75">
      <c r="A641" s="30" t="str">
        <f>'De la BASE'!A637</f>
        <v>262</v>
      </c>
      <c r="B641" s="30">
        <f>'De la BASE'!B637</f>
        <v>115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0.191</v>
      </c>
      <c r="F641" s="9">
        <f>IF('De la BASE'!F637&gt;0,'De la BASE'!F637,'De la BASE'!F637+0.001)</f>
        <v>73.88631599999998</v>
      </c>
      <c r="G641" s="15">
        <v>34213</v>
      </c>
    </row>
    <row r="642" spans="1:7" ht="12.75">
      <c r="A642" s="30" t="str">
        <f>'De la BASE'!A638</f>
        <v>262</v>
      </c>
      <c r="B642" s="30">
        <f>'De la BASE'!B638</f>
        <v>115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0.389</v>
      </c>
      <c r="F642" s="9">
        <f>IF('De la BASE'!F638&gt;0,'De la BASE'!F638,'De la BASE'!F638+0.001)</f>
        <v>328.1292820000001</v>
      </c>
      <c r="G642" s="15">
        <v>34243</v>
      </c>
    </row>
    <row r="643" spans="1:7" ht="12.75">
      <c r="A643" s="30" t="str">
        <f>'De la BASE'!A639</f>
        <v>262</v>
      </c>
      <c r="B643" s="30">
        <f>'De la BASE'!B639</f>
        <v>115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0.344</v>
      </c>
      <c r="F643" s="9">
        <f>IF('De la BASE'!F639&gt;0,'De la BASE'!F639,'De la BASE'!F639+0.001)</f>
        <v>163.78488</v>
      </c>
      <c r="G643" s="15">
        <v>34274</v>
      </c>
    </row>
    <row r="644" spans="1:7" ht="12.75">
      <c r="A644" s="30" t="str">
        <f>'De la BASE'!A640</f>
        <v>262</v>
      </c>
      <c r="B644" s="30">
        <f>'De la BASE'!B640</f>
        <v>115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0.303</v>
      </c>
      <c r="F644" s="9">
        <f>IF('De la BASE'!F640&gt;0,'De la BASE'!F640,'De la BASE'!F640+0.001)</f>
        <v>148.6084944</v>
      </c>
      <c r="G644" s="15">
        <v>34304</v>
      </c>
    </row>
    <row r="645" spans="1:7" ht="12.75">
      <c r="A645" s="30" t="str">
        <f>'De la BASE'!A641</f>
        <v>262</v>
      </c>
      <c r="B645" s="30">
        <f>'De la BASE'!B641</f>
        <v>115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0.336</v>
      </c>
      <c r="F645" s="9">
        <f>IF('De la BASE'!F641&gt;0,'De la BASE'!F641,'De la BASE'!F641+0.001)</f>
        <v>341.61266599999993</v>
      </c>
      <c r="G645" s="15">
        <v>34335</v>
      </c>
    </row>
    <row r="646" spans="1:7" ht="12.75">
      <c r="A646" s="30" t="str">
        <f>'De la BASE'!A642</f>
        <v>262</v>
      </c>
      <c r="B646" s="30">
        <f>'De la BASE'!B642</f>
        <v>115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0.413</v>
      </c>
      <c r="F646" s="9">
        <f>IF('De la BASE'!F642&gt;0,'De la BASE'!F642,'De la BASE'!F642+0.001)</f>
        <v>309.23661400000003</v>
      </c>
      <c r="G646" s="15">
        <v>34366</v>
      </c>
    </row>
    <row r="647" spans="1:7" ht="12.75">
      <c r="A647" s="30" t="str">
        <f>'De la BASE'!A643</f>
        <v>262</v>
      </c>
      <c r="B647" s="30">
        <f>'De la BASE'!B643</f>
        <v>115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</v>
      </c>
      <c r="F647" s="9">
        <f>IF('De la BASE'!F643&gt;0,'De la BASE'!F643,'De la BASE'!F643+0.001)</f>
        <v>170.052657</v>
      </c>
      <c r="G647" s="15">
        <v>34394</v>
      </c>
    </row>
    <row r="648" spans="1:7" ht="12.75">
      <c r="A648" s="30" t="str">
        <f>'De la BASE'!A644</f>
        <v>262</v>
      </c>
      <c r="B648" s="30">
        <f>'De la BASE'!B644</f>
        <v>115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0.336</v>
      </c>
      <c r="F648" s="9">
        <f>IF('De la BASE'!F644&gt;0,'De la BASE'!F644,'De la BASE'!F644+0.001)</f>
        <v>116.97782500000007</v>
      </c>
      <c r="G648" s="15">
        <v>34425</v>
      </c>
    </row>
    <row r="649" spans="1:7" ht="12.75">
      <c r="A649" s="30" t="str">
        <f>'De la BASE'!A645</f>
        <v>262</v>
      </c>
      <c r="B649" s="30">
        <f>'De la BASE'!B645</f>
        <v>115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0.365</v>
      </c>
      <c r="F649" s="9">
        <f>IF('De la BASE'!F645&gt;0,'De la BASE'!F645,'De la BASE'!F645+0.001)</f>
        <v>303.6041339999999</v>
      </c>
      <c r="G649" s="15">
        <v>34455</v>
      </c>
    </row>
    <row r="650" spans="1:7" ht="12.75">
      <c r="A650" s="30" t="str">
        <f>'De la BASE'!A646</f>
        <v>262</v>
      </c>
      <c r="B650" s="30">
        <f>'De la BASE'!B646</f>
        <v>115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0.375</v>
      </c>
      <c r="F650" s="9">
        <f>IF('De la BASE'!F646&gt;0,'De la BASE'!F646,'De la BASE'!F646+0.001)</f>
        <v>125.04287490000006</v>
      </c>
      <c r="G650" s="15">
        <v>34486</v>
      </c>
    </row>
    <row r="651" spans="1:7" ht="12.75">
      <c r="A651" s="30" t="str">
        <f>'De la BASE'!A647</f>
        <v>262</v>
      </c>
      <c r="B651" s="30">
        <f>'De la BASE'!B647</f>
        <v>115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0.326</v>
      </c>
      <c r="F651" s="9">
        <f>IF('De la BASE'!F647&gt;0,'De la BASE'!F647,'De la BASE'!F647+0.001)</f>
        <v>72.61027</v>
      </c>
      <c r="G651" s="15">
        <v>34516</v>
      </c>
    </row>
    <row r="652" spans="1:7" ht="12.75">
      <c r="A652" s="30" t="str">
        <f>'De la BASE'!A648</f>
        <v>262</v>
      </c>
      <c r="B652" s="30">
        <f>'De la BASE'!B648</f>
        <v>115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0.293</v>
      </c>
      <c r="F652" s="9">
        <f>IF('De la BASE'!F648&gt;0,'De la BASE'!F648,'De la BASE'!F648+0.001)</f>
        <v>65.444191</v>
      </c>
      <c r="G652" s="15">
        <v>34547</v>
      </c>
    </row>
    <row r="653" spans="1:7" ht="12.75">
      <c r="A653" s="30" t="str">
        <f>'De la BASE'!A649</f>
        <v>262</v>
      </c>
      <c r="B653" s="30">
        <f>'De la BASE'!B649</f>
        <v>115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0.256</v>
      </c>
      <c r="F653" s="9">
        <f>IF('De la BASE'!F649&gt;0,'De la BASE'!F649,'De la BASE'!F649+0.001)</f>
        <v>61.0118837</v>
      </c>
      <c r="G653" s="15">
        <v>34578</v>
      </c>
    </row>
    <row r="654" spans="1:7" ht="12.75">
      <c r="A654" s="30" t="str">
        <f>'De la BASE'!A650</f>
        <v>262</v>
      </c>
      <c r="B654" s="30">
        <f>'De la BASE'!B650</f>
        <v>115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0.23</v>
      </c>
      <c r="F654" s="9">
        <f>IF('De la BASE'!F650&gt;0,'De la BASE'!F650,'De la BASE'!F650+0.001)</f>
        <v>96.97915599999997</v>
      </c>
      <c r="G654" s="15">
        <v>34608</v>
      </c>
    </row>
    <row r="655" spans="1:7" ht="12.75">
      <c r="A655" s="30" t="str">
        <f>'De la BASE'!A651</f>
        <v>262</v>
      </c>
      <c r="B655" s="30">
        <f>'De la BASE'!B651</f>
        <v>115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0.219</v>
      </c>
      <c r="F655" s="9">
        <f>IF('De la BASE'!F651&gt;0,'De la BASE'!F651,'De la BASE'!F651+0.001)</f>
        <v>160.0834037000001</v>
      </c>
      <c r="G655" s="15">
        <v>34639</v>
      </c>
    </row>
    <row r="656" spans="1:7" ht="12.75">
      <c r="A656" s="30" t="str">
        <f>'De la BASE'!A652</f>
        <v>262</v>
      </c>
      <c r="B656" s="30">
        <f>'De la BASE'!B652</f>
        <v>115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0.219</v>
      </c>
      <c r="F656" s="9">
        <f>IF('De la BASE'!F652&gt;0,'De la BASE'!F652,'De la BASE'!F652+0.001)</f>
        <v>153.7006985</v>
      </c>
      <c r="G656" s="15">
        <v>34669</v>
      </c>
    </row>
    <row r="657" spans="1:7" ht="12.75">
      <c r="A657" s="30" t="str">
        <f>'De la BASE'!A653</f>
        <v>262</v>
      </c>
      <c r="B657" s="30">
        <f>'De la BASE'!B653</f>
        <v>115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0.224</v>
      </c>
      <c r="F657" s="9">
        <f>IF('De la BASE'!F653&gt;0,'De la BASE'!F653,'De la BASE'!F653+0.001)</f>
        <v>230.5373529999999</v>
      </c>
      <c r="G657" s="15">
        <v>34700</v>
      </c>
    </row>
    <row r="658" spans="1:7" ht="12.75">
      <c r="A658" s="30" t="str">
        <f>'De la BASE'!A654</f>
        <v>262</v>
      </c>
      <c r="B658" s="30">
        <f>'De la BASE'!B654</f>
        <v>115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0.262</v>
      </c>
      <c r="F658" s="9">
        <f>IF('De la BASE'!F654&gt;0,'De la BASE'!F654,'De la BASE'!F654+0.001)</f>
        <v>258.14720059999985</v>
      </c>
      <c r="G658" s="15">
        <v>34731</v>
      </c>
    </row>
    <row r="659" spans="1:7" ht="12.75">
      <c r="A659" s="30" t="str">
        <f>'De la BASE'!A655</f>
        <v>262</v>
      </c>
      <c r="B659" s="30">
        <f>'De la BASE'!B655</f>
        <v>115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0.268</v>
      </c>
      <c r="F659" s="9">
        <f>IF('De la BASE'!F655&gt;0,'De la BASE'!F655,'De la BASE'!F655+0.001)</f>
        <v>167.04516</v>
      </c>
      <c r="G659" s="15">
        <v>34759</v>
      </c>
    </row>
    <row r="660" spans="1:7" ht="12.75">
      <c r="A660" s="30" t="str">
        <f>'De la BASE'!A656</f>
        <v>262</v>
      </c>
      <c r="B660" s="30">
        <f>'De la BASE'!B656</f>
        <v>115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0.235</v>
      </c>
      <c r="F660" s="9">
        <f>IF('De la BASE'!F656&gt;0,'De la BASE'!F656,'De la BASE'!F656+0.001)</f>
        <v>82.93618620000001</v>
      </c>
      <c r="G660" s="15">
        <v>34790</v>
      </c>
    </row>
    <row r="661" spans="1:7" ht="12.75">
      <c r="A661" s="30" t="str">
        <f>'De la BASE'!A657</f>
        <v>262</v>
      </c>
      <c r="B661" s="30">
        <f>'De la BASE'!B657</f>
        <v>115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0.211</v>
      </c>
      <c r="F661" s="9">
        <f>IF('De la BASE'!F657&gt;0,'De la BASE'!F657,'De la BASE'!F657+0.001)</f>
        <v>96.20044679999998</v>
      </c>
      <c r="G661" s="15">
        <v>34820</v>
      </c>
    </row>
    <row r="662" spans="1:7" ht="12.75">
      <c r="A662" s="30" t="str">
        <f>'De la BASE'!A658</f>
        <v>262</v>
      </c>
      <c r="B662" s="30">
        <f>'De la BASE'!B658</f>
        <v>115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0.195</v>
      </c>
      <c r="F662" s="9">
        <f>IF('De la BASE'!F658&gt;0,'De la BASE'!F658,'De la BASE'!F658+0.001)</f>
        <v>69.18139579999999</v>
      </c>
      <c r="G662" s="15">
        <v>34851</v>
      </c>
    </row>
    <row r="663" spans="1:7" ht="12.75">
      <c r="A663" s="30" t="str">
        <f>'De la BASE'!A659</f>
        <v>262</v>
      </c>
      <c r="B663" s="30">
        <f>'De la BASE'!B659</f>
        <v>115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0.184</v>
      </c>
      <c r="F663" s="9">
        <f>IF('De la BASE'!F659&gt;0,'De la BASE'!F659,'De la BASE'!F659+0.001)</f>
        <v>49.36616700000002</v>
      </c>
      <c r="G663" s="15">
        <v>34881</v>
      </c>
    </row>
    <row r="664" spans="1:7" ht="12.75">
      <c r="A664" s="30" t="str">
        <f>'De la BASE'!A660</f>
        <v>262</v>
      </c>
      <c r="B664" s="30">
        <f>'De la BASE'!B660</f>
        <v>115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0.175</v>
      </c>
      <c r="F664" s="9">
        <f>IF('De la BASE'!F660&gt;0,'De la BASE'!F660,'De la BASE'!F660+0.001)</f>
        <v>52.31425540000001</v>
      </c>
      <c r="G664" s="15">
        <v>34912</v>
      </c>
    </row>
    <row r="665" spans="1:7" ht="12.75">
      <c r="A665" s="30" t="str">
        <f>'De la BASE'!A661</f>
        <v>262</v>
      </c>
      <c r="B665" s="30">
        <f>'De la BASE'!B661</f>
        <v>115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0.156</v>
      </c>
      <c r="F665" s="9">
        <f>IF('De la BASE'!F661&gt;0,'De la BASE'!F661,'De la BASE'!F661+0.001)</f>
        <v>47.39176899999999</v>
      </c>
      <c r="G665" s="15">
        <v>34943</v>
      </c>
    </row>
    <row r="666" spans="1:7" ht="12.75">
      <c r="A666" s="30" t="str">
        <f>'De la BASE'!A662</f>
        <v>262</v>
      </c>
      <c r="B666" s="30">
        <f>'De la BASE'!B662</f>
        <v>115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0.142</v>
      </c>
      <c r="F666" s="9">
        <f>IF('De la BASE'!F662&gt;0,'De la BASE'!F662,'De la BASE'!F662+0.001)</f>
        <v>30.269198899999996</v>
      </c>
      <c r="G666" s="15">
        <v>34973</v>
      </c>
    </row>
    <row r="667" spans="1:7" ht="12.75">
      <c r="A667" s="30" t="str">
        <f>'De la BASE'!A663</f>
        <v>262</v>
      </c>
      <c r="B667" s="30">
        <f>'De la BASE'!B663</f>
        <v>115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0.233</v>
      </c>
      <c r="F667" s="9">
        <f>IF('De la BASE'!F663&gt;0,'De la BASE'!F663,'De la BASE'!F663+0.001)</f>
        <v>179.3158439999999</v>
      </c>
      <c r="G667" s="15">
        <v>35004</v>
      </c>
    </row>
    <row r="668" spans="1:7" ht="12.75">
      <c r="A668" s="30" t="str">
        <f>'De la BASE'!A664</f>
        <v>262</v>
      </c>
      <c r="B668" s="30">
        <f>'De la BASE'!B664</f>
        <v>115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1.268</v>
      </c>
      <c r="F668" s="9">
        <f>IF('De la BASE'!F664&gt;0,'De la BASE'!F664,'De la BASE'!F664+0.001)</f>
        <v>613.8008642000001</v>
      </c>
      <c r="G668" s="15">
        <v>35034</v>
      </c>
    </row>
    <row r="669" spans="1:7" ht="12.75">
      <c r="A669" s="30" t="str">
        <f>'De la BASE'!A665</f>
        <v>262</v>
      </c>
      <c r="B669" s="30">
        <f>'De la BASE'!B665</f>
        <v>115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3.397</v>
      </c>
      <c r="F669" s="9">
        <f>IF('De la BASE'!F665&gt;0,'De la BASE'!F665,'De la BASE'!F665+0.001)</f>
        <v>951.173427</v>
      </c>
      <c r="G669" s="15">
        <v>35065</v>
      </c>
    </row>
    <row r="670" spans="1:7" ht="12.75">
      <c r="A670" s="30" t="str">
        <f>'De la BASE'!A666</f>
        <v>262</v>
      </c>
      <c r="B670" s="30">
        <f>'De la BASE'!B666</f>
        <v>115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1.623</v>
      </c>
      <c r="F670" s="9">
        <f>IF('De la BASE'!F666&gt;0,'De la BASE'!F666,'De la BASE'!F666+0.001)</f>
        <v>421.2875760000002</v>
      </c>
      <c r="G670" s="15">
        <v>35096</v>
      </c>
    </row>
    <row r="671" spans="1:7" ht="12.75">
      <c r="A671" s="30" t="str">
        <f>'De la BASE'!A667</f>
        <v>262</v>
      </c>
      <c r="B671" s="30">
        <f>'De la BASE'!B667</f>
        <v>115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1.821</v>
      </c>
      <c r="F671" s="9">
        <f>IF('De la BASE'!F667&gt;0,'De la BASE'!F667,'De la BASE'!F667+0.001)</f>
        <v>465.1448999999999</v>
      </c>
      <c r="G671" s="15">
        <v>35125</v>
      </c>
    </row>
    <row r="672" spans="1:7" ht="12.75">
      <c r="A672" s="30" t="str">
        <f>'De la BASE'!A668</f>
        <v>262</v>
      </c>
      <c r="B672" s="30">
        <f>'De la BASE'!B668</f>
        <v>115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1.582</v>
      </c>
      <c r="F672" s="9">
        <f>IF('De la BASE'!F668&gt;0,'De la BASE'!F668,'De la BASE'!F668+0.001)</f>
        <v>370.79695830000026</v>
      </c>
      <c r="G672" s="15">
        <v>35156</v>
      </c>
    </row>
    <row r="673" spans="1:7" ht="12.75">
      <c r="A673" s="30" t="str">
        <f>'De la BASE'!A669</f>
        <v>262</v>
      </c>
      <c r="B673" s="30">
        <f>'De la BASE'!B669</f>
        <v>115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1.371</v>
      </c>
      <c r="F673" s="9">
        <f>IF('De la BASE'!F669&gt;0,'De la BASE'!F669,'De la BASE'!F669+0.001)</f>
        <v>297.3702879999998</v>
      </c>
      <c r="G673" s="15">
        <v>35186</v>
      </c>
    </row>
    <row r="674" spans="1:7" ht="12.75">
      <c r="A674" s="30" t="str">
        <f>'De la BASE'!A670</f>
        <v>262</v>
      </c>
      <c r="B674" s="30">
        <f>'De la BASE'!B670</f>
        <v>115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1.166</v>
      </c>
      <c r="F674" s="9">
        <f>IF('De la BASE'!F670&gt;0,'De la BASE'!F670,'De la BASE'!F670+0.001)</f>
        <v>172.03420300000002</v>
      </c>
      <c r="G674" s="15">
        <v>35217</v>
      </c>
    </row>
    <row r="675" spans="1:7" ht="12.75">
      <c r="A675" s="30" t="str">
        <f>'De la BASE'!A671</f>
        <v>262</v>
      </c>
      <c r="B675" s="30">
        <f>'De la BASE'!B671</f>
        <v>115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0.973</v>
      </c>
      <c r="F675" s="9">
        <f>IF('De la BASE'!F671&gt;0,'De la BASE'!F671,'De la BASE'!F671+0.001)</f>
        <v>116.63680300000001</v>
      </c>
      <c r="G675" s="15">
        <v>35247</v>
      </c>
    </row>
    <row r="676" spans="1:7" ht="12.75">
      <c r="A676" s="30" t="str">
        <f>'De la BASE'!A672</f>
        <v>262</v>
      </c>
      <c r="B676" s="30">
        <f>'De la BASE'!B672</f>
        <v>115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0.821</v>
      </c>
      <c r="F676" s="9">
        <f>IF('De la BASE'!F672&gt;0,'De la BASE'!F672,'De la BASE'!F672+0.001)</f>
        <v>99.5289064</v>
      </c>
      <c r="G676" s="15">
        <v>35278</v>
      </c>
    </row>
    <row r="677" spans="1:7" ht="12.75">
      <c r="A677" s="30" t="str">
        <f>'De la BASE'!A673</f>
        <v>262</v>
      </c>
      <c r="B677" s="30">
        <f>'De la BASE'!B673</f>
        <v>115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0.695</v>
      </c>
      <c r="F677" s="9">
        <f>IF('De la BASE'!F673&gt;0,'De la BASE'!F673,'De la BASE'!F673+0.001)</f>
        <v>88.27485670000002</v>
      </c>
      <c r="G677" s="15">
        <v>35309</v>
      </c>
    </row>
    <row r="678" spans="1:7" ht="12.75">
      <c r="A678" s="30" t="str">
        <f>'De la BASE'!A674</f>
        <v>262</v>
      </c>
      <c r="B678" s="30">
        <f>'De la BASE'!B674</f>
        <v>115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0.591</v>
      </c>
      <c r="F678" s="9">
        <f>IF('De la BASE'!F674&gt;0,'De la BASE'!F674,'De la BASE'!F674+0.001)</f>
        <v>71.49598030000004</v>
      </c>
      <c r="G678" s="15">
        <v>35339</v>
      </c>
    </row>
    <row r="679" spans="1:7" ht="12.75">
      <c r="A679" s="30" t="str">
        <f>'De la BASE'!A675</f>
        <v>262</v>
      </c>
      <c r="B679" s="30">
        <f>'De la BASE'!B675</f>
        <v>115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0.513</v>
      </c>
      <c r="F679" s="9">
        <f>IF('De la BASE'!F675&gt;0,'De la BASE'!F675,'De la BASE'!F675+0.001)</f>
        <v>143.39058999999995</v>
      </c>
      <c r="G679" s="15">
        <v>35370</v>
      </c>
    </row>
    <row r="680" spans="1:7" ht="12.75">
      <c r="A680" s="30" t="str">
        <f>'De la BASE'!A676</f>
        <v>262</v>
      </c>
      <c r="B680" s="30">
        <f>'De la BASE'!B676</f>
        <v>115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0.82</v>
      </c>
      <c r="F680" s="9">
        <f>IF('De la BASE'!F676&gt;0,'De la BASE'!F676,'De la BASE'!F676+0.001)</f>
        <v>412.73302500000017</v>
      </c>
      <c r="G680" s="15">
        <v>35400</v>
      </c>
    </row>
    <row r="681" spans="1:7" ht="12.75">
      <c r="A681" s="30" t="str">
        <f>'De la BASE'!A677</f>
        <v>262</v>
      </c>
      <c r="B681" s="30">
        <f>'De la BASE'!B677</f>
        <v>115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0.981</v>
      </c>
      <c r="F681" s="9">
        <f>IF('De la BASE'!F677&gt;0,'De la BASE'!F677,'De la BASE'!F677+0.001)</f>
        <v>376.5992502</v>
      </c>
      <c r="G681" s="15">
        <v>35431</v>
      </c>
    </row>
    <row r="682" spans="1:7" ht="12.75">
      <c r="A682" s="30" t="str">
        <f>'De la BASE'!A678</f>
        <v>262</v>
      </c>
      <c r="B682" s="30">
        <f>'De la BASE'!B678</f>
        <v>115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0.851</v>
      </c>
      <c r="F682" s="9">
        <f>IF('De la BASE'!F678&gt;0,'De la BASE'!F678,'De la BASE'!F678+0.001)</f>
        <v>206.26579740000005</v>
      </c>
      <c r="G682" s="15">
        <v>35462</v>
      </c>
    </row>
    <row r="683" spans="1:7" ht="12.75">
      <c r="A683" s="30" t="str">
        <f>'De la BASE'!A679</f>
        <v>262</v>
      </c>
      <c r="B683" s="30">
        <f>'De la BASE'!B679</f>
        <v>115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0.712</v>
      </c>
      <c r="F683" s="9">
        <f>IF('De la BASE'!F679&gt;0,'De la BASE'!F679,'De la BASE'!F679+0.001)</f>
        <v>126.22891699999994</v>
      </c>
      <c r="G683" s="15">
        <v>35490</v>
      </c>
    </row>
    <row r="684" spans="1:7" ht="12.75">
      <c r="A684" s="30" t="str">
        <f>'De la BASE'!A680</f>
        <v>262</v>
      </c>
      <c r="B684" s="30">
        <f>'De la BASE'!B680</f>
        <v>115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0.602</v>
      </c>
      <c r="F684" s="9">
        <f>IF('De la BASE'!F680&gt;0,'De la BASE'!F680,'De la BASE'!F680+0.001)</f>
        <v>100.6047126</v>
      </c>
      <c r="G684" s="15">
        <v>35521</v>
      </c>
    </row>
    <row r="685" spans="1:7" ht="12.75">
      <c r="A685" s="30" t="str">
        <f>'De la BASE'!A681</f>
        <v>262</v>
      </c>
      <c r="B685" s="30">
        <f>'De la BASE'!B681</f>
        <v>115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0.684</v>
      </c>
      <c r="F685" s="9">
        <f>IF('De la BASE'!F681&gt;0,'De la BASE'!F681,'De la BASE'!F681+0.001)</f>
        <v>284.50220429999996</v>
      </c>
      <c r="G685" s="15">
        <v>35551</v>
      </c>
    </row>
    <row r="686" spans="1:7" ht="12.75">
      <c r="A686" s="30" t="str">
        <f>'De la BASE'!A682</f>
        <v>262</v>
      </c>
      <c r="B686" s="30">
        <f>'De la BASE'!B682</f>
        <v>115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0.565</v>
      </c>
      <c r="F686" s="9">
        <f>IF('De la BASE'!F682&gt;0,'De la BASE'!F682,'De la BASE'!F682+0.001)</f>
        <v>191.85419320000005</v>
      </c>
      <c r="G686" s="15">
        <v>35582</v>
      </c>
    </row>
    <row r="687" spans="1:7" ht="12.75">
      <c r="A687" s="30" t="str">
        <f>'De la BASE'!A683</f>
        <v>262</v>
      </c>
      <c r="B687" s="30">
        <f>'De la BASE'!B683</f>
        <v>115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0.525</v>
      </c>
      <c r="F687" s="9">
        <f>IF('De la BASE'!F683&gt;0,'De la BASE'!F683,'De la BASE'!F683+0.001)</f>
        <v>135.26366379999993</v>
      </c>
      <c r="G687" s="15">
        <v>35612</v>
      </c>
    </row>
    <row r="688" spans="1:7" ht="12.75">
      <c r="A688" s="30" t="str">
        <f>'De la BASE'!A684</f>
        <v>262</v>
      </c>
      <c r="B688" s="30">
        <f>'De la BASE'!B684</f>
        <v>115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0.456</v>
      </c>
      <c r="F688" s="9">
        <f>IF('De la BASE'!F684&gt;0,'De la BASE'!F684,'De la BASE'!F684+0.001)</f>
        <v>120.22768099999996</v>
      </c>
      <c r="G688" s="15">
        <v>35643</v>
      </c>
    </row>
    <row r="689" spans="1:7" ht="12.75">
      <c r="A689" s="30" t="str">
        <f>'De la BASE'!A685</f>
        <v>262</v>
      </c>
      <c r="B689" s="30">
        <f>'De la BASE'!B685</f>
        <v>115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0.401</v>
      </c>
      <c r="F689" s="9">
        <f>IF('De la BASE'!F685&gt;0,'De la BASE'!F685,'De la BASE'!F685+0.001)</f>
        <v>77.14763200000003</v>
      </c>
      <c r="G689" s="15">
        <v>35674</v>
      </c>
    </row>
    <row r="690" spans="1:7" ht="12.75">
      <c r="A690" s="30" t="str">
        <f>'De la BASE'!A686</f>
        <v>262</v>
      </c>
      <c r="B690" s="30">
        <f>'De la BASE'!B686</f>
        <v>115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0.367</v>
      </c>
      <c r="F690" s="9">
        <f>IF('De la BASE'!F686&gt;0,'De la BASE'!F686,'De la BASE'!F686+0.001)</f>
        <v>118.46530999999996</v>
      </c>
      <c r="G690" s="15">
        <v>35704</v>
      </c>
    </row>
    <row r="691" spans="1:7" ht="12.75">
      <c r="A691" s="30" t="str">
        <f>'De la BASE'!A687</f>
        <v>262</v>
      </c>
      <c r="B691" s="30">
        <f>'De la BASE'!B687</f>
        <v>115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0.708</v>
      </c>
      <c r="F691" s="9">
        <f>IF('De la BASE'!F687&gt;0,'De la BASE'!F687,'De la BASE'!F687+0.001)</f>
        <v>416.3931450000001</v>
      </c>
      <c r="G691" s="15">
        <v>35735</v>
      </c>
    </row>
    <row r="692" spans="1:7" ht="12.75">
      <c r="A692" s="30" t="str">
        <f>'De la BASE'!A688</f>
        <v>262</v>
      </c>
      <c r="B692" s="30">
        <f>'De la BASE'!B688</f>
        <v>115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1.426</v>
      </c>
      <c r="F692" s="9">
        <f>IF('De la BASE'!F688&gt;0,'De la BASE'!F688,'De la BASE'!F688+0.001)</f>
        <v>556.5408439999999</v>
      </c>
      <c r="G692" s="15">
        <v>35765</v>
      </c>
    </row>
    <row r="693" spans="1:7" ht="12.75">
      <c r="A693" s="30" t="str">
        <f>'De la BASE'!A689</f>
        <v>262</v>
      </c>
      <c r="B693" s="30">
        <f>'De la BASE'!B689</f>
        <v>115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1.344</v>
      </c>
      <c r="F693" s="9">
        <f>IF('De la BASE'!F689&gt;0,'De la BASE'!F689,'De la BASE'!F689+0.001)</f>
        <v>330.6785309999999</v>
      </c>
      <c r="G693" s="15">
        <v>35796</v>
      </c>
    </row>
    <row r="694" spans="1:7" ht="12.75">
      <c r="A694" s="30" t="str">
        <f>'De la BASE'!A690</f>
        <v>262</v>
      </c>
      <c r="B694" s="30">
        <f>'De la BASE'!B690</f>
        <v>115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1.044</v>
      </c>
      <c r="F694" s="9">
        <f>IF('De la BASE'!F690&gt;0,'De la BASE'!F690,'De la BASE'!F690+0.001)</f>
        <v>210.71773580000004</v>
      </c>
      <c r="G694" s="15">
        <v>35827</v>
      </c>
    </row>
    <row r="695" spans="1:7" ht="12.75">
      <c r="A695" s="30" t="str">
        <f>'De la BASE'!A691</f>
        <v>262</v>
      </c>
      <c r="B695" s="30">
        <f>'De la BASE'!B691</f>
        <v>115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0.889</v>
      </c>
      <c r="F695" s="9">
        <f>IF('De la BASE'!F691&gt;0,'De la BASE'!F691,'De la BASE'!F691+0.001)</f>
        <v>168.35818099999997</v>
      </c>
      <c r="G695" s="15">
        <v>35855</v>
      </c>
    </row>
    <row r="696" spans="1:7" ht="12.75">
      <c r="A696" s="30" t="str">
        <f>'De la BASE'!A692</f>
        <v>262</v>
      </c>
      <c r="B696" s="30">
        <f>'De la BASE'!B692</f>
        <v>115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0.902</v>
      </c>
      <c r="F696" s="9">
        <f>IF('De la BASE'!F692&gt;0,'De la BASE'!F692,'De la BASE'!F692+0.001)</f>
        <v>393.96201</v>
      </c>
      <c r="G696" s="15">
        <v>35886</v>
      </c>
    </row>
    <row r="697" spans="1:7" ht="12.75">
      <c r="A697" s="30" t="str">
        <f>'De la BASE'!A693</f>
        <v>262</v>
      </c>
      <c r="B697" s="30">
        <f>'De la BASE'!B693</f>
        <v>115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1.074</v>
      </c>
      <c r="F697" s="9">
        <f>IF('De la BASE'!F693&gt;0,'De la BASE'!F693,'De la BASE'!F693+0.001)</f>
        <v>321.8697798000001</v>
      </c>
      <c r="G697" s="15">
        <v>35916</v>
      </c>
    </row>
    <row r="698" spans="1:7" ht="12.75">
      <c r="A698" s="30" t="str">
        <f>'De la BASE'!A694</f>
        <v>262</v>
      </c>
      <c r="B698" s="30">
        <f>'De la BASE'!B694</f>
        <v>115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0.861</v>
      </c>
      <c r="F698" s="9">
        <f>IF('De la BASE'!F694&gt;0,'De la BASE'!F694,'De la BASE'!F694+0.001)</f>
        <v>211.6681299</v>
      </c>
      <c r="G698" s="15">
        <v>35947</v>
      </c>
    </row>
    <row r="699" spans="1:7" ht="12.75">
      <c r="A699" s="30" t="str">
        <f>'De la BASE'!A695</f>
        <v>262</v>
      </c>
      <c r="B699" s="30">
        <f>'De la BASE'!B695</f>
        <v>115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0.724</v>
      </c>
      <c r="F699" s="9">
        <f>IF('De la BASE'!F695&gt;0,'De la BASE'!F695,'De la BASE'!F695+0.001)</f>
        <v>116.47153400000002</v>
      </c>
      <c r="G699" s="15">
        <v>35977</v>
      </c>
    </row>
    <row r="700" spans="1:7" ht="12.75">
      <c r="A700" s="30" t="str">
        <f>'De la BASE'!A696</f>
        <v>262</v>
      </c>
      <c r="B700" s="30">
        <f>'De la BASE'!B696</f>
        <v>115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0.61</v>
      </c>
      <c r="F700" s="9">
        <f>IF('De la BASE'!F696&gt;0,'De la BASE'!F696,'De la BASE'!F696+0.001)</f>
        <v>86.32828800000001</v>
      </c>
      <c r="G700" s="15">
        <v>36008</v>
      </c>
    </row>
    <row r="701" spans="1:7" ht="12.75">
      <c r="A701" s="30" t="str">
        <f>'De la BASE'!A697</f>
        <v>262</v>
      </c>
      <c r="B701" s="30">
        <f>'De la BASE'!B697</f>
        <v>115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0.524</v>
      </c>
      <c r="F701" s="9">
        <f>IF('De la BASE'!F697&gt;0,'De la BASE'!F697,'De la BASE'!F697+0.001)</f>
        <v>115.15801299999997</v>
      </c>
      <c r="G701" s="15">
        <v>36039</v>
      </c>
    </row>
    <row r="702" spans="1:7" ht="12.75">
      <c r="A702" s="30" t="str">
        <f>'De la BASE'!A698</f>
        <v>262</v>
      </c>
      <c r="B702" s="30">
        <f>'De la BASE'!B698</f>
        <v>115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0.45</v>
      </c>
      <c r="F702" s="9">
        <f>IF('De la BASE'!F698&gt;0,'De la BASE'!F698,'De la BASE'!F698+0.001)</f>
        <v>87.18184799999999</v>
      </c>
      <c r="G702" s="15">
        <v>36069</v>
      </c>
    </row>
    <row r="703" spans="1:7" ht="12.75">
      <c r="A703" s="30" t="str">
        <f>'De la BASE'!A699</f>
        <v>262</v>
      </c>
      <c r="B703" s="30">
        <f>'De la BASE'!B699</f>
        <v>115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0.389</v>
      </c>
      <c r="F703" s="9">
        <f>IF('De la BASE'!F699&gt;0,'De la BASE'!F699,'De la BASE'!F699+0.001)</f>
        <v>67.19550799999999</v>
      </c>
      <c r="G703" s="15">
        <v>36100</v>
      </c>
    </row>
    <row r="704" spans="1:7" ht="12.75">
      <c r="A704" s="30" t="str">
        <f>'De la BASE'!A700</f>
        <v>262</v>
      </c>
      <c r="B704" s="30">
        <f>'De la BASE'!B700</f>
        <v>115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0.342</v>
      </c>
      <c r="F704" s="9">
        <f>IF('De la BASE'!F700&gt;0,'De la BASE'!F700,'De la BASE'!F700+0.001)</f>
        <v>76.20912050000004</v>
      </c>
      <c r="G704" s="15">
        <v>36130</v>
      </c>
    </row>
    <row r="705" spans="1:7" ht="12.75">
      <c r="A705" s="30" t="str">
        <f>'De la BASE'!A701</f>
        <v>262</v>
      </c>
      <c r="B705" s="30">
        <f>'De la BASE'!B701</f>
        <v>115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0.308</v>
      </c>
      <c r="F705" s="9">
        <f>IF('De la BASE'!F701&gt;0,'De la BASE'!F701,'De la BASE'!F701+0.001)</f>
        <v>101.50711450000004</v>
      </c>
      <c r="G705" s="15">
        <v>36161</v>
      </c>
    </row>
    <row r="706" spans="1:7" ht="12.75">
      <c r="A706" s="30" t="str">
        <f>'De la BASE'!A702</f>
        <v>262</v>
      </c>
      <c r="B706" s="30">
        <f>'De la BASE'!B702</f>
        <v>115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0.28</v>
      </c>
      <c r="F706" s="9">
        <f>IF('De la BASE'!F702&gt;0,'De la BASE'!F702,'De la BASE'!F702+0.001)</f>
        <v>86.31579839999998</v>
      </c>
      <c r="G706" s="15">
        <v>36192</v>
      </c>
    </row>
    <row r="707" spans="1:7" ht="12.75">
      <c r="A707" s="30" t="str">
        <f>'De la BASE'!A703</f>
        <v>262</v>
      </c>
      <c r="B707" s="30">
        <f>'De la BASE'!B703</f>
        <v>115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0.26</v>
      </c>
      <c r="F707" s="9">
        <f>IF('De la BASE'!F703&gt;0,'De la BASE'!F703,'De la BASE'!F703+0.001)</f>
        <v>111.432259</v>
      </c>
      <c r="G707" s="15">
        <v>36220</v>
      </c>
    </row>
    <row r="708" spans="1:7" ht="12.75">
      <c r="A708" s="30" t="str">
        <f>'De la BASE'!A704</f>
        <v>262</v>
      </c>
      <c r="B708" s="30">
        <f>'De la BASE'!B704</f>
        <v>115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0.25</v>
      </c>
      <c r="F708" s="9">
        <f>IF('De la BASE'!F704&gt;0,'De la BASE'!F704,'De la BASE'!F704+0.001)</f>
        <v>116.12877199999997</v>
      </c>
      <c r="G708" s="15">
        <v>36251</v>
      </c>
    </row>
    <row r="709" spans="1:7" ht="12.75">
      <c r="A709" s="30" t="str">
        <f>'De la BASE'!A705</f>
        <v>262</v>
      </c>
      <c r="B709" s="30">
        <f>'De la BASE'!B705</f>
        <v>115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0.246</v>
      </c>
      <c r="F709" s="9">
        <f>IF('De la BASE'!F705&gt;0,'De la BASE'!F705,'De la BASE'!F705+0.001)</f>
        <v>128.34152440000003</v>
      </c>
      <c r="G709" s="15">
        <v>36281</v>
      </c>
    </row>
    <row r="710" spans="1:7" ht="12.75">
      <c r="A710" s="30" t="str">
        <f>'De la BASE'!A706</f>
        <v>262</v>
      </c>
      <c r="B710" s="30">
        <f>'De la BASE'!B706</f>
        <v>115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0.231</v>
      </c>
      <c r="F710" s="9">
        <f>IF('De la BASE'!F706&gt;0,'De la BASE'!F706,'De la BASE'!F706+0.001)</f>
        <v>64.079519</v>
      </c>
      <c r="G710" s="15">
        <v>36312</v>
      </c>
    </row>
    <row r="711" spans="1:7" ht="12.75">
      <c r="A711" s="30" t="str">
        <f>'De la BASE'!A707</f>
        <v>262</v>
      </c>
      <c r="B711" s="30">
        <f>'De la BASE'!B707</f>
        <v>115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0.213</v>
      </c>
      <c r="F711" s="9">
        <f>IF('De la BASE'!F707&gt;0,'De la BASE'!F707,'De la BASE'!F707+0.001)</f>
        <v>57.91841599999998</v>
      </c>
      <c r="G711" s="15">
        <v>36342</v>
      </c>
    </row>
    <row r="712" spans="1:7" ht="12.75">
      <c r="A712" s="30" t="str">
        <f>'De la BASE'!A708</f>
        <v>262</v>
      </c>
      <c r="B712" s="30">
        <f>'De la BASE'!B708</f>
        <v>115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0.196</v>
      </c>
      <c r="F712" s="9">
        <f>IF('De la BASE'!F708&gt;0,'De la BASE'!F708,'De la BASE'!F708+0.001)</f>
        <v>44.680506000000015</v>
      </c>
      <c r="G712" s="15">
        <v>36373</v>
      </c>
    </row>
    <row r="713" spans="1:7" ht="12.75">
      <c r="A713" s="30" t="str">
        <f>'De la BASE'!A709</f>
        <v>262</v>
      </c>
      <c r="B713" s="30">
        <f>'De la BASE'!B709</f>
        <v>115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0.192</v>
      </c>
      <c r="F713" s="9">
        <f>IF('De la BASE'!F709&gt;0,'De la BASE'!F709,'De la BASE'!F709+0.001)</f>
        <v>89.92333900000001</v>
      </c>
      <c r="G713" s="15">
        <v>36404</v>
      </c>
    </row>
    <row r="714" spans="1:7" ht="12.75">
      <c r="A714" s="30" t="str">
        <f>'De la BASE'!A710</f>
        <v>262</v>
      </c>
      <c r="B714" s="30">
        <f>'De la BASE'!B710</f>
        <v>115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0.27</v>
      </c>
      <c r="F714" s="9">
        <f>IF('De la BASE'!F710&gt;0,'De la BASE'!F710,'De la BASE'!F710+0.001)</f>
        <v>254.2007684999999</v>
      </c>
      <c r="G714" s="15">
        <v>36434</v>
      </c>
    </row>
    <row r="715" spans="1:7" ht="12.75">
      <c r="A715" s="30" t="str">
        <f>'De la BASE'!A711</f>
        <v>262</v>
      </c>
      <c r="B715" s="30">
        <f>'De la BASE'!B711</f>
        <v>115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0.268</v>
      </c>
      <c r="F715" s="9">
        <f>IF('De la BASE'!F711&gt;0,'De la BASE'!F711,'De la BASE'!F711+0.001)</f>
        <v>152.661359</v>
      </c>
      <c r="G715" s="15">
        <v>36465</v>
      </c>
    </row>
    <row r="716" spans="1:7" ht="12.75">
      <c r="A716" s="30" t="str">
        <f>'De la BASE'!A712</f>
        <v>262</v>
      </c>
      <c r="B716" s="30">
        <f>'De la BASE'!B712</f>
        <v>115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0.249</v>
      </c>
      <c r="F716" s="9">
        <f>IF('De la BASE'!F712&gt;0,'De la BASE'!F712,'De la BASE'!F712+0.001)</f>
        <v>202.98772999999994</v>
      </c>
      <c r="G716" s="15">
        <v>36495</v>
      </c>
    </row>
    <row r="717" spans="1:7" ht="12.75">
      <c r="A717" s="30" t="str">
        <f>'De la BASE'!A713</f>
        <v>262</v>
      </c>
      <c r="B717" s="30">
        <f>'De la BASE'!B713</f>
        <v>115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0.23</v>
      </c>
      <c r="F717" s="9">
        <f>IF('De la BASE'!F713&gt;0,'De la BASE'!F713,'De la BASE'!F713+0.001)</f>
        <v>93.845776</v>
      </c>
      <c r="G717" s="15">
        <v>36526</v>
      </c>
    </row>
    <row r="718" spans="1:7" ht="12.75">
      <c r="A718" s="30" t="str">
        <f>'De la BASE'!A714</f>
        <v>262</v>
      </c>
      <c r="B718" s="30">
        <f>'De la BASE'!B714</f>
        <v>115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0.209</v>
      </c>
      <c r="F718" s="9">
        <f>IF('De la BASE'!F714&gt;0,'De la BASE'!F714,'De la BASE'!F714+0.001)</f>
        <v>98.3129926</v>
      </c>
      <c r="G718" s="15">
        <v>36557</v>
      </c>
    </row>
    <row r="719" spans="1:7" ht="12.75">
      <c r="A719" s="30" t="str">
        <f>'De la BASE'!A715</f>
        <v>262</v>
      </c>
      <c r="B719" s="30">
        <f>'De la BASE'!B715</f>
        <v>115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0.195</v>
      </c>
      <c r="F719" s="9">
        <f>IF('De la BASE'!F715&gt;0,'De la BASE'!F715,'De la BASE'!F715+0.001)</f>
        <v>87.08248210000002</v>
      </c>
      <c r="G719" s="15">
        <v>36586</v>
      </c>
    </row>
    <row r="720" spans="1:7" ht="12.75">
      <c r="A720" s="30" t="str">
        <f>'De la BASE'!A716</f>
        <v>262</v>
      </c>
      <c r="B720" s="30">
        <f>'De la BASE'!B716</f>
        <v>115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0.54</v>
      </c>
      <c r="F720" s="9">
        <f>IF('De la BASE'!F716&gt;0,'De la BASE'!F716,'De la BASE'!F716+0.001)</f>
        <v>510.86646830000024</v>
      </c>
      <c r="G720" s="15">
        <v>36617</v>
      </c>
    </row>
    <row r="721" spans="1:7" ht="12.75">
      <c r="A721" s="30" t="str">
        <f>'De la BASE'!A717</f>
        <v>262</v>
      </c>
      <c r="B721" s="30">
        <f>'De la BASE'!B717</f>
        <v>115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0.424</v>
      </c>
      <c r="F721" s="9">
        <f>IF('De la BASE'!F717&gt;0,'De la BASE'!F717,'De la BASE'!F717+0.001)</f>
        <v>237.61616899999999</v>
      </c>
      <c r="G721" s="15">
        <v>36647</v>
      </c>
    </row>
    <row r="722" spans="1:7" ht="12.75">
      <c r="A722" s="30" t="str">
        <f>'De la BASE'!A718</f>
        <v>262</v>
      </c>
      <c r="B722" s="30">
        <f>'De la BASE'!B718</f>
        <v>115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0.394</v>
      </c>
      <c r="F722" s="9">
        <f>IF('De la BASE'!F718&gt;0,'De la BASE'!F718,'De la BASE'!F718+0.001)</f>
        <v>107.14277800000002</v>
      </c>
      <c r="G722" s="15">
        <v>36678</v>
      </c>
    </row>
    <row r="723" spans="1:7" ht="12.75">
      <c r="A723" s="30" t="str">
        <f>'De la BASE'!A719</f>
        <v>262</v>
      </c>
      <c r="B723" s="30">
        <f>'De la BASE'!B719</f>
        <v>115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0.332</v>
      </c>
      <c r="F723" s="9">
        <f>IF('De la BASE'!F719&gt;0,'De la BASE'!F719,'De la BASE'!F719+0.001)</f>
        <v>73.56761799999998</v>
      </c>
      <c r="G723" s="15">
        <v>36708</v>
      </c>
    </row>
    <row r="724" spans="1:7" ht="12.75">
      <c r="A724" s="30" t="str">
        <f>'De la BASE'!A720</f>
        <v>262</v>
      </c>
      <c r="B724" s="30">
        <f>'De la BASE'!B720</f>
        <v>115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0.285</v>
      </c>
      <c r="F724" s="9">
        <f>IF('De la BASE'!F720&gt;0,'De la BASE'!F720,'De la BASE'!F720+0.001)</f>
        <v>59.655794099999994</v>
      </c>
      <c r="G724" s="15">
        <v>36739</v>
      </c>
    </row>
    <row r="725" spans="1:7" ht="12.75">
      <c r="A725" s="30" t="str">
        <f>'De la BASE'!A721</f>
        <v>262</v>
      </c>
      <c r="B725" s="30">
        <f>'De la BASE'!B721</f>
        <v>115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0.249</v>
      </c>
      <c r="F725" s="9">
        <f>IF('De la BASE'!F721&gt;0,'De la BASE'!F721,'De la BASE'!F721+0.001)</f>
        <v>49.09166830000001</v>
      </c>
      <c r="G725" s="15">
        <v>36770</v>
      </c>
    </row>
    <row r="726" spans="1:7" ht="12.75">
      <c r="A726" s="30" t="str">
        <f>'De la BASE'!A722</f>
        <v>262</v>
      </c>
      <c r="B726" s="30">
        <f>'De la BASE'!B722</f>
        <v>115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0.225</v>
      </c>
      <c r="F726" s="9">
        <f>IF('De la BASE'!F722&gt;0,'De la BASE'!F722,'De la BASE'!F722+0.001)</f>
        <v>70.96457100000003</v>
      </c>
      <c r="G726" s="15">
        <v>36800</v>
      </c>
    </row>
    <row r="727" spans="1:7" ht="12.75">
      <c r="A727" s="30" t="str">
        <f>'De la BASE'!A723</f>
        <v>262</v>
      </c>
      <c r="B727" s="30">
        <f>'De la BASE'!B723</f>
        <v>115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0.424</v>
      </c>
      <c r="F727" s="9">
        <f>IF('De la BASE'!F723&gt;0,'De la BASE'!F723,'De la BASE'!F723+0.001)</f>
        <v>359.274615</v>
      </c>
      <c r="G727" s="15">
        <v>36831</v>
      </c>
    </row>
    <row r="728" spans="1:7" ht="12.75">
      <c r="A728" s="30" t="str">
        <f>'De la BASE'!A724</f>
        <v>262</v>
      </c>
      <c r="B728" s="30">
        <f>'De la BASE'!B724</f>
        <v>115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0.738</v>
      </c>
      <c r="F728" s="9">
        <f>IF('De la BASE'!F724&gt;0,'De la BASE'!F724,'De la BASE'!F724+0.001)</f>
        <v>736.3069999999998</v>
      </c>
      <c r="G728" s="15">
        <v>36861</v>
      </c>
    </row>
    <row r="729" spans="1:7" ht="12.75">
      <c r="A729" s="30" t="str">
        <f>'De la BASE'!A725</f>
        <v>262</v>
      </c>
      <c r="B729" s="30">
        <f>'De la BASE'!B725</f>
        <v>115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2.417</v>
      </c>
      <c r="F729" s="9">
        <f>IF('De la BASE'!F725&gt;0,'De la BASE'!F725,'De la BASE'!F725+0.001)</f>
        <v>1234.407619</v>
      </c>
      <c r="G729" s="15">
        <v>36892</v>
      </c>
    </row>
    <row r="730" spans="1:7" ht="12.75">
      <c r="A730" s="30" t="str">
        <f>'De la BASE'!A726</f>
        <v>262</v>
      </c>
      <c r="B730" s="30">
        <f>'De la BASE'!B726</f>
        <v>115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1.675</v>
      </c>
      <c r="F730" s="9">
        <f>IF('De la BASE'!F726&gt;0,'De la BASE'!F726,'De la BASE'!F726+0.001)</f>
        <v>567.4213920999997</v>
      </c>
      <c r="G730" s="15">
        <v>36923</v>
      </c>
    </row>
    <row r="731" spans="1:7" ht="12.75">
      <c r="A731" s="30" t="str">
        <f>'De la BASE'!A727</f>
        <v>262</v>
      </c>
      <c r="B731" s="30">
        <f>'De la BASE'!B727</f>
        <v>115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2.941</v>
      </c>
      <c r="F731" s="9">
        <f>IF('De la BASE'!F727&gt;0,'De la BASE'!F727,'De la BASE'!F727+0.001)</f>
        <v>1209.9335549999996</v>
      </c>
      <c r="G731" s="15">
        <v>36951</v>
      </c>
    </row>
    <row r="732" spans="1:7" ht="12.75">
      <c r="A732" s="30" t="str">
        <f>'De la BASE'!A728</f>
        <v>262</v>
      </c>
      <c r="B732" s="30">
        <f>'De la BASE'!B728</f>
        <v>115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1.999</v>
      </c>
      <c r="F732" s="9">
        <f>IF('De la BASE'!F728&gt;0,'De la BASE'!F728,'De la BASE'!F728+0.001)</f>
        <v>355.72947039999974</v>
      </c>
      <c r="G732" s="15">
        <v>36982</v>
      </c>
    </row>
    <row r="733" spans="1:7" ht="12.75">
      <c r="A733" s="30" t="str">
        <f>'De la BASE'!A729</f>
        <v>262</v>
      </c>
      <c r="B733" s="30">
        <f>'De la BASE'!B729</f>
        <v>115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1.62</v>
      </c>
      <c r="F733" s="9">
        <f>IF('De la BASE'!F729&gt;0,'De la BASE'!F729,'De la BASE'!F729+0.001)</f>
        <v>264.08579800000007</v>
      </c>
      <c r="G733" s="15">
        <v>37012</v>
      </c>
    </row>
    <row r="734" spans="1:7" ht="12.75">
      <c r="A734" s="30" t="str">
        <f>'De la BASE'!A730</f>
        <v>262</v>
      </c>
      <c r="B734" s="30">
        <f>'De la BASE'!B730</f>
        <v>115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1.331</v>
      </c>
      <c r="F734" s="9">
        <f>IF('De la BASE'!F730&gt;0,'De la BASE'!F730,'De la BASE'!F730+0.001)</f>
        <v>169.8317499000001</v>
      </c>
      <c r="G734" s="15">
        <v>37043</v>
      </c>
    </row>
    <row r="735" spans="1:7" ht="12.75">
      <c r="A735" s="30" t="str">
        <f>'De la BASE'!A731</f>
        <v>262</v>
      </c>
      <c r="B735" s="30">
        <f>'De la BASE'!B731</f>
        <v>115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1.099</v>
      </c>
      <c r="F735" s="9">
        <f>IF('De la BASE'!F731&gt;0,'De la BASE'!F731,'De la BASE'!F731+0.001)</f>
        <v>126.17378100000003</v>
      </c>
      <c r="G735" s="15">
        <v>37073</v>
      </c>
    </row>
    <row r="736" spans="1:7" ht="12.75">
      <c r="A736" s="30" t="str">
        <f>'De la BASE'!A732</f>
        <v>262</v>
      </c>
      <c r="B736" s="30">
        <f>'De la BASE'!B732</f>
        <v>115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0.925</v>
      </c>
      <c r="F736" s="9">
        <f>IF('De la BASE'!F732&gt;0,'De la BASE'!F732,'De la BASE'!F732+0.001)</f>
        <v>101.27156970000004</v>
      </c>
      <c r="G736" s="15">
        <v>37104</v>
      </c>
    </row>
    <row r="737" spans="1:7" ht="12.75">
      <c r="A737" s="30" t="str">
        <f>'De la BASE'!A733</f>
        <v>262</v>
      </c>
      <c r="B737" s="30">
        <f>'De la BASE'!B733</f>
        <v>115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0.781</v>
      </c>
      <c r="F737" s="9">
        <f>IF('De la BASE'!F733&gt;0,'De la BASE'!F733,'De la BASE'!F733+0.001)</f>
        <v>89.892981</v>
      </c>
      <c r="G737" s="15">
        <v>37135</v>
      </c>
    </row>
    <row r="738" spans="1:7" ht="12.75">
      <c r="A738" s="30" t="str">
        <f>'De la BASE'!A734</f>
        <v>262</v>
      </c>
      <c r="B738" s="30">
        <f>'De la BASE'!B734</f>
        <v>115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0.662</v>
      </c>
      <c r="F738" s="9">
        <f>IF('De la BASE'!F734&gt;0,'De la BASE'!F734,'De la BASE'!F734+0.001)</f>
        <v>109.49449199999998</v>
      </c>
      <c r="G738" s="15">
        <v>37165</v>
      </c>
    </row>
    <row r="739" spans="1:7" ht="12.75">
      <c r="A739" s="30" t="str">
        <f>'De la BASE'!A735</f>
        <v>262</v>
      </c>
      <c r="B739" s="30">
        <f>'De la BASE'!B735</f>
        <v>115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0.576</v>
      </c>
      <c r="F739" s="9">
        <f>IF('De la BASE'!F735&gt;0,'De la BASE'!F735,'De la BASE'!F735+0.001)</f>
        <v>99.74549089999995</v>
      </c>
      <c r="G739" s="15">
        <v>37196</v>
      </c>
    </row>
    <row r="740" spans="1:7" ht="12.75">
      <c r="A740" s="30" t="str">
        <f>'De la BASE'!A736</f>
        <v>262</v>
      </c>
      <c r="B740" s="30">
        <f>'De la BASE'!B736</f>
        <v>115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0.497</v>
      </c>
      <c r="F740" s="9">
        <f>IF('De la BASE'!F736&gt;0,'De la BASE'!F736,'De la BASE'!F736+0.001)</f>
        <v>71.3479483</v>
      </c>
      <c r="G740" s="15">
        <v>37226</v>
      </c>
    </row>
    <row r="741" spans="1:7" ht="12.75">
      <c r="A741" s="30" t="str">
        <f>'De la BASE'!A737</f>
        <v>262</v>
      </c>
      <c r="B741" s="30">
        <f>'De la BASE'!B737</f>
        <v>115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0.439</v>
      </c>
      <c r="F741" s="9">
        <f>IF('De la BASE'!F737&gt;0,'De la BASE'!F737,'De la BASE'!F737+0.001)</f>
        <v>114.23331590000005</v>
      </c>
      <c r="G741" s="15">
        <v>37257</v>
      </c>
    </row>
    <row r="742" spans="1:7" ht="12.75">
      <c r="A742" s="30" t="str">
        <f>'De la BASE'!A738</f>
        <v>262</v>
      </c>
      <c r="B742" s="30">
        <f>'De la BASE'!B738</f>
        <v>115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0.393</v>
      </c>
      <c r="F742" s="9">
        <f>IF('De la BASE'!F738&gt;0,'De la BASE'!F738,'De la BASE'!F738+0.001)</f>
        <v>96.49529499999998</v>
      </c>
      <c r="G742" s="15">
        <v>37288</v>
      </c>
    </row>
    <row r="743" spans="1:7" ht="12.75">
      <c r="A743" s="30" t="str">
        <f>'De la BASE'!A739</f>
        <v>262</v>
      </c>
      <c r="B743" s="30">
        <f>'De la BASE'!B739</f>
        <v>115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0.365</v>
      </c>
      <c r="F743" s="9">
        <f>IF('De la BASE'!F739&gt;0,'De la BASE'!F739,'De la BASE'!F739+0.001)</f>
        <v>160.26899999999992</v>
      </c>
      <c r="G743" s="15">
        <v>37316</v>
      </c>
    </row>
    <row r="744" spans="1:7" ht="12.75">
      <c r="A744" s="30" t="str">
        <f>'De la BASE'!A740</f>
        <v>262</v>
      </c>
      <c r="B744" s="30">
        <f>'De la BASE'!B740</f>
        <v>115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0.341</v>
      </c>
      <c r="F744" s="9">
        <f>IF('De la BASE'!F740&gt;0,'De la BASE'!F740,'De la BASE'!F740+0.001)</f>
        <v>109.02436699999998</v>
      </c>
      <c r="G744" s="15">
        <v>37347</v>
      </c>
    </row>
    <row r="745" spans="1:7" ht="12.75">
      <c r="A745" s="30" t="str">
        <f>'De la BASE'!A741</f>
        <v>262</v>
      </c>
      <c r="B745" s="30">
        <f>'De la BASE'!B741</f>
        <v>115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0.31</v>
      </c>
      <c r="F745" s="9">
        <f>IF('De la BASE'!F741&gt;0,'De la BASE'!F741,'De la BASE'!F741+0.001)</f>
        <v>106.57287540000002</v>
      </c>
      <c r="G745" s="15">
        <v>37377</v>
      </c>
    </row>
    <row r="746" spans="1:7" ht="12.75">
      <c r="A746" s="30" t="str">
        <f>'De la BASE'!A742</f>
        <v>262</v>
      </c>
      <c r="B746" s="30">
        <f>'De la BASE'!B742</f>
        <v>115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0.284</v>
      </c>
      <c r="F746" s="9">
        <f>IF('De la BASE'!F742&gt;0,'De la BASE'!F742,'De la BASE'!F742+0.001)</f>
        <v>75.16584999999996</v>
      </c>
      <c r="G746" s="15">
        <v>37408</v>
      </c>
    </row>
    <row r="747" spans="1:7" ht="12.75">
      <c r="A747" s="30" t="str">
        <f>'De la BASE'!A743</f>
        <v>262</v>
      </c>
      <c r="B747" s="30">
        <f>'De la BASE'!B743</f>
        <v>115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0.261</v>
      </c>
      <c r="F747" s="9">
        <f>IF('De la BASE'!F743&gt;0,'De la BASE'!F743,'De la BASE'!F743+0.001)</f>
        <v>53.34794299999999</v>
      </c>
      <c r="G747" s="15">
        <v>37438</v>
      </c>
    </row>
    <row r="748" spans="1:7" ht="12.75">
      <c r="A748" s="30" t="str">
        <f>'De la BASE'!A744</f>
        <v>262</v>
      </c>
      <c r="B748" s="30">
        <f>'De la BASE'!B744</f>
        <v>115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0.242</v>
      </c>
      <c r="F748" s="9">
        <f>IF('De la BASE'!F744&gt;0,'De la BASE'!F744,'De la BASE'!F744+0.001)</f>
        <v>58.35713570000001</v>
      </c>
      <c r="G748" s="15">
        <v>37469</v>
      </c>
    </row>
    <row r="749" spans="1:7" ht="12.75">
      <c r="A749" s="30" t="str">
        <f>'De la BASE'!A745</f>
        <v>262</v>
      </c>
      <c r="B749" s="30">
        <f>'De la BASE'!B745</f>
        <v>115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0.23</v>
      </c>
      <c r="F749" s="9">
        <f>IF('De la BASE'!F745&gt;0,'De la BASE'!F745,'De la BASE'!F745+0.001)</f>
        <v>38.26056000000002</v>
      </c>
      <c r="G749" s="15">
        <v>37500</v>
      </c>
    </row>
    <row r="750" spans="1:7" ht="12.75">
      <c r="A750" s="30" t="str">
        <f>'De la BASE'!A746</f>
        <v>262</v>
      </c>
      <c r="B750" s="30">
        <f>'De la BASE'!B746</f>
        <v>115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0.24</v>
      </c>
      <c r="F750" s="9">
        <f>IF('De la BASE'!F746&gt;0,'De la BASE'!F746,'De la BASE'!F746+0.001)</f>
        <v>137.1317611</v>
      </c>
      <c r="G750" s="15">
        <v>37530</v>
      </c>
    </row>
    <row r="751" spans="1:7" ht="12.75">
      <c r="A751" s="30" t="str">
        <f>'De la BASE'!A747</f>
        <v>262</v>
      </c>
      <c r="B751" s="30">
        <f>'De la BASE'!B747</f>
        <v>115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0.287</v>
      </c>
      <c r="F751" s="9">
        <f>IF('De la BASE'!F747&gt;0,'De la BASE'!F747,'De la BASE'!F747+0.001)</f>
        <v>206.60774039999995</v>
      </c>
      <c r="G751" s="15">
        <v>37561</v>
      </c>
    </row>
    <row r="752" spans="1:7" ht="12.75">
      <c r="A752" s="30" t="str">
        <f>'De la BASE'!A748</f>
        <v>262</v>
      </c>
      <c r="B752" s="30">
        <f>'De la BASE'!B748</f>
        <v>115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0.626</v>
      </c>
      <c r="F752" s="9">
        <f>IF('De la BASE'!F748&gt;0,'De la BASE'!F748,'De la BASE'!F748+0.001)</f>
        <v>568.1212960000001</v>
      </c>
      <c r="G752" s="15">
        <v>37591</v>
      </c>
    </row>
    <row r="753" spans="1:7" ht="12.75">
      <c r="A753" s="30" t="str">
        <f>'De la BASE'!A749</f>
        <v>262</v>
      </c>
      <c r="B753" s="30">
        <f>'De la BASE'!B749</f>
        <v>115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1.446</v>
      </c>
      <c r="F753" s="9">
        <f>IF('De la BASE'!F749&gt;0,'De la BASE'!F749,'De la BASE'!F749+0.001)</f>
        <v>700.1338687000001</v>
      </c>
      <c r="G753" s="15">
        <v>37622</v>
      </c>
    </row>
    <row r="754" spans="1:7" ht="12.75">
      <c r="A754" s="30" t="str">
        <f>'De la BASE'!A750</f>
        <v>262</v>
      </c>
      <c r="B754" s="30">
        <f>'De la BASE'!B750</f>
        <v>115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1.779</v>
      </c>
      <c r="F754" s="9">
        <f>IF('De la BASE'!F750&gt;0,'De la BASE'!F750,'De la BASE'!F750+0.001)</f>
        <v>570.3800279999999</v>
      </c>
      <c r="G754" s="15">
        <v>37653</v>
      </c>
    </row>
    <row r="755" spans="1:7" ht="12.75">
      <c r="A755" s="30" t="str">
        <f>'De la BASE'!A751</f>
        <v>262</v>
      </c>
      <c r="B755" s="30">
        <f>'De la BASE'!B751</f>
        <v>115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1.37</v>
      </c>
      <c r="F755" s="9">
        <f>IF('De la BASE'!F751&gt;0,'De la BASE'!F751,'De la BASE'!F751+0.001)</f>
        <v>386.84217400000006</v>
      </c>
      <c r="G755" s="15">
        <v>37681</v>
      </c>
    </row>
    <row r="756" spans="1:7" ht="12.75">
      <c r="A756" s="30" t="str">
        <f>'De la BASE'!A752</f>
        <v>262</v>
      </c>
      <c r="B756" s="30">
        <f>'De la BASE'!B752</f>
        <v>115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1.312</v>
      </c>
      <c r="F756" s="9">
        <f>IF('De la BASE'!F752&gt;0,'De la BASE'!F752,'De la BASE'!F752+0.001)</f>
        <v>408.5453709999999</v>
      </c>
      <c r="G756" s="15">
        <v>37712</v>
      </c>
    </row>
    <row r="757" spans="1:7" ht="12.75">
      <c r="A757" s="30" t="str">
        <f>'De la BASE'!A753</f>
        <v>262</v>
      </c>
      <c r="B757" s="30">
        <f>'De la BASE'!B753</f>
        <v>115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1.195</v>
      </c>
      <c r="F757" s="9">
        <f>IF('De la BASE'!F753&gt;0,'De la BASE'!F753,'De la BASE'!F753+0.001)</f>
        <v>263.32094319999993</v>
      </c>
      <c r="G757" s="15">
        <v>37742</v>
      </c>
    </row>
    <row r="758" spans="1:7" ht="12.75">
      <c r="A758" s="30" t="str">
        <f>'De la BASE'!A754</f>
        <v>262</v>
      </c>
      <c r="B758" s="30">
        <f>'De la BASE'!B754</f>
        <v>115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0.991</v>
      </c>
      <c r="F758" s="9">
        <f>IF('De la BASE'!F754&gt;0,'De la BASE'!F754,'De la BASE'!F754+0.001)</f>
        <v>141.04873199999997</v>
      </c>
      <c r="G758" s="15">
        <v>37773</v>
      </c>
    </row>
    <row r="759" spans="1:7" ht="12.75">
      <c r="A759" s="30" t="str">
        <f>'De la BASE'!A755</f>
        <v>262</v>
      </c>
      <c r="B759" s="30">
        <f>'De la BASE'!B755</f>
        <v>115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0.832</v>
      </c>
      <c r="F759" s="9">
        <f>IF('De la BASE'!F755&gt;0,'De la BASE'!F755,'De la BASE'!F755+0.001)</f>
        <v>100.58593800000001</v>
      </c>
      <c r="G759" s="15">
        <v>37803</v>
      </c>
    </row>
    <row r="760" spans="1:7" ht="12.75">
      <c r="A760" s="30" t="str">
        <f>'De la BASE'!A756</f>
        <v>262</v>
      </c>
      <c r="B760" s="30">
        <f>'De la BASE'!B756</f>
        <v>115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0.706</v>
      </c>
      <c r="F760" s="9">
        <f>IF('De la BASE'!F756&gt;0,'De la BASE'!F756,'De la BASE'!F756+0.001)</f>
        <v>85.28690560000001</v>
      </c>
      <c r="G760" s="15">
        <v>37834</v>
      </c>
    </row>
    <row r="761" spans="1:7" ht="12.75">
      <c r="A761" s="30" t="str">
        <f>'De la BASE'!A757</f>
        <v>262</v>
      </c>
      <c r="B761" s="30">
        <f>'De la BASE'!B757</f>
        <v>115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0.602</v>
      </c>
      <c r="F761" s="9">
        <f>IF('De la BASE'!F757&gt;0,'De la BASE'!F757,'De la BASE'!F757+0.001)</f>
        <v>75.9198169</v>
      </c>
      <c r="G761" s="15">
        <v>37865</v>
      </c>
    </row>
    <row r="762" spans="1:7" ht="12.75">
      <c r="A762" s="30" t="str">
        <f>'De la BASE'!A758</f>
        <v>262</v>
      </c>
      <c r="B762" s="30">
        <f>'De la BASE'!B758</f>
        <v>115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0.725</v>
      </c>
      <c r="F762" s="9">
        <f>IF('De la BASE'!F758&gt;0,'De la BASE'!F758,'De la BASE'!F758+0.001)</f>
        <v>256.65399999999994</v>
      </c>
      <c r="G762" s="15">
        <v>37895</v>
      </c>
    </row>
    <row r="763" spans="1:7" ht="12.75">
      <c r="A763" s="30" t="str">
        <f>'De la BASE'!A759</f>
        <v>262</v>
      </c>
      <c r="B763" s="30">
        <f>'De la BASE'!B759</f>
        <v>115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0.722</v>
      </c>
      <c r="F763" s="9">
        <f>IF('De la BASE'!F759&gt;0,'De la BASE'!F759,'De la BASE'!F759+0.001)</f>
        <v>270.51889099999994</v>
      </c>
      <c r="G763" s="15">
        <v>37926</v>
      </c>
    </row>
    <row r="764" spans="1:7" ht="12.75">
      <c r="A764" s="30" t="str">
        <f>'De la BASE'!A760</f>
        <v>262</v>
      </c>
      <c r="B764" s="30">
        <f>'De la BASE'!B760</f>
        <v>115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0.678</v>
      </c>
      <c r="F764" s="9">
        <f>IF('De la BASE'!F760&gt;0,'De la BASE'!F760,'De la BASE'!F760+0.001)</f>
        <v>211.93889800000008</v>
      </c>
      <c r="G764" s="15">
        <v>37956</v>
      </c>
    </row>
    <row r="765" spans="1:7" ht="12.75">
      <c r="A765" s="30" t="str">
        <f>'De la BASE'!A761</f>
        <v>262</v>
      </c>
      <c r="B765" s="30">
        <f>'De la BASE'!B761</f>
        <v>115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0.624</v>
      </c>
      <c r="F765" s="9">
        <f>IF('De la BASE'!F761&gt;0,'De la BASE'!F761,'De la BASE'!F761+0.001)</f>
        <v>254.41716999999994</v>
      </c>
      <c r="G765" s="15">
        <v>37987</v>
      </c>
    </row>
    <row r="766" spans="1:7" ht="12.75">
      <c r="A766" s="30" t="str">
        <f>'De la BASE'!A762</f>
        <v>262</v>
      </c>
      <c r="B766" s="30">
        <f>'De la BASE'!B762</f>
        <v>115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0.582</v>
      </c>
      <c r="F766" s="9">
        <f>IF('De la BASE'!F762&gt;0,'De la BASE'!F762,'De la BASE'!F762+0.001)</f>
        <v>181.71902899999995</v>
      </c>
      <c r="G766" s="15">
        <v>38018</v>
      </c>
    </row>
    <row r="767" spans="1:7" ht="12.75">
      <c r="A767" s="30" t="str">
        <f>'De la BASE'!A763</f>
        <v>262</v>
      </c>
      <c r="B767" s="30">
        <f>'De la BASE'!B763</f>
        <v>115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</v>
      </c>
      <c r="F767" s="9">
        <f>IF('De la BASE'!F763&gt;0,'De la BASE'!F763,'De la BASE'!F763+0.001)</f>
        <v>278.71847300000013</v>
      </c>
      <c r="G767" s="15">
        <v>38047</v>
      </c>
    </row>
    <row r="768" spans="1:7" ht="12.75">
      <c r="A768" s="30" t="str">
        <f>'De la BASE'!A764</f>
        <v>262</v>
      </c>
      <c r="B768" s="30">
        <f>'De la BASE'!B764</f>
        <v>115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0.589</v>
      </c>
      <c r="F768" s="9">
        <f>IF('De la BASE'!F764&gt;0,'De la BASE'!F764,'De la BASE'!F764+0.001)</f>
        <v>231.68858400000005</v>
      </c>
      <c r="G768" s="15">
        <v>38078</v>
      </c>
    </row>
    <row r="769" spans="1:7" ht="12.75">
      <c r="A769" s="30" t="str">
        <f>'De la BASE'!A765</f>
        <v>262</v>
      </c>
      <c r="B769" s="30">
        <f>'De la BASE'!B765</f>
        <v>115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0.522</v>
      </c>
      <c r="F769" s="9">
        <f>IF('De la BASE'!F765&gt;0,'De la BASE'!F765,'De la BASE'!F765+0.001)</f>
        <v>172.3248</v>
      </c>
      <c r="G769" s="15">
        <v>38108</v>
      </c>
    </row>
    <row r="770" spans="1:7" ht="12.75">
      <c r="A770" s="30" t="str">
        <f>'De la BASE'!A766</f>
        <v>262</v>
      </c>
      <c r="B770" s="30">
        <f>'De la BASE'!B766</f>
        <v>115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0.453</v>
      </c>
      <c r="F770" s="9">
        <f>IF('De la BASE'!F766&gt;0,'De la BASE'!F766,'De la BASE'!F766+0.001)</f>
        <v>106.87195190000007</v>
      </c>
      <c r="G770" s="15">
        <v>38139</v>
      </c>
    </row>
    <row r="771" spans="1:7" ht="12.75">
      <c r="A771" s="30" t="str">
        <f>'De la BASE'!A767</f>
        <v>262</v>
      </c>
      <c r="B771" s="30">
        <f>'De la BASE'!B767</f>
        <v>115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0.389</v>
      </c>
      <c r="F771" s="9">
        <f>IF('De la BASE'!F767&gt;0,'De la BASE'!F767,'De la BASE'!F767+0.001)</f>
        <v>74.45184199999998</v>
      </c>
      <c r="G771" s="15">
        <v>38169</v>
      </c>
    </row>
    <row r="772" spans="1:7" ht="12.75">
      <c r="A772" s="30" t="str">
        <f>'De la BASE'!A768</f>
        <v>262</v>
      </c>
      <c r="B772" s="30">
        <f>'De la BASE'!B768</f>
        <v>115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0.343</v>
      </c>
      <c r="F772" s="9">
        <f>IF('De la BASE'!F768&gt;0,'De la BASE'!F768,'De la BASE'!F768+0.001)</f>
        <v>73.52815129999995</v>
      </c>
      <c r="G772" s="15">
        <v>38200</v>
      </c>
    </row>
    <row r="773" spans="1:7" ht="12.75">
      <c r="A773" s="30" t="str">
        <f>'De la BASE'!A769</f>
        <v>262</v>
      </c>
      <c r="B773" s="30">
        <f>'De la BASE'!B769</f>
        <v>115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0.301</v>
      </c>
      <c r="F773" s="9">
        <f>IF('De la BASE'!F769&gt;0,'De la BASE'!F769,'De la BASE'!F769+0.001)</f>
        <v>54.827</v>
      </c>
      <c r="G773" s="15">
        <v>38231</v>
      </c>
    </row>
    <row r="774" spans="1:7" ht="12.75">
      <c r="A774" s="30" t="str">
        <f>'De la BASE'!A770</f>
        <v>262</v>
      </c>
      <c r="B774" s="30">
        <f>'De la BASE'!B770</f>
        <v>115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0.278</v>
      </c>
      <c r="F774" s="9">
        <f>IF('De la BASE'!F770&gt;0,'De la BASE'!F770,'De la BASE'!F770+0.001)</f>
        <v>124.97147160000002</v>
      </c>
      <c r="G774" s="15">
        <v>38261</v>
      </c>
    </row>
    <row r="775" spans="1:7" ht="12.75">
      <c r="A775" s="30" t="str">
        <f>'De la BASE'!A771</f>
        <v>262</v>
      </c>
      <c r="B775" s="30">
        <f>'De la BASE'!B771</f>
        <v>115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0.26</v>
      </c>
      <c r="F775" s="9">
        <f>IF('De la BASE'!F771&gt;0,'De la BASE'!F771,'De la BASE'!F771+0.001)</f>
        <v>113.44647099999997</v>
      </c>
      <c r="G775" s="15">
        <v>38292</v>
      </c>
    </row>
    <row r="776" spans="1:7" ht="12.75">
      <c r="A776" s="30" t="str">
        <f>'De la BASE'!A772</f>
        <v>262</v>
      </c>
      <c r="B776" s="30">
        <f>'De la BASE'!B772</f>
        <v>115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0.245</v>
      </c>
      <c r="F776" s="9">
        <f>IF('De la BASE'!F772&gt;0,'De la BASE'!F772,'De la BASE'!F772+0.001)</f>
        <v>120.6772963</v>
      </c>
      <c r="G776" s="15">
        <v>38322</v>
      </c>
    </row>
    <row r="777" spans="1:7" ht="12.75">
      <c r="A777" s="30" t="str">
        <f>'De la BASE'!A773</f>
        <v>262</v>
      </c>
      <c r="B777" s="30">
        <f>'De la BASE'!B773</f>
        <v>115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0.23</v>
      </c>
      <c r="F777" s="9">
        <f>IF('De la BASE'!F773&gt;0,'De la BASE'!F773,'De la BASE'!F773+0.001)</f>
        <v>99.28586109999993</v>
      </c>
      <c r="G777" s="15">
        <v>38353</v>
      </c>
    </row>
    <row r="778" spans="1:7" ht="12.75">
      <c r="A778" s="30" t="str">
        <f>'De la BASE'!A774</f>
        <v>262</v>
      </c>
      <c r="B778" s="30">
        <f>'De la BASE'!B774</f>
        <v>115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0.21</v>
      </c>
      <c r="F778" s="9">
        <f>IF('De la BASE'!F774&gt;0,'De la BASE'!F774,'De la BASE'!F774+0.001)</f>
        <v>62.4317249</v>
      </c>
      <c r="G778" s="15">
        <v>38384</v>
      </c>
    </row>
    <row r="779" spans="1:7" ht="12.75">
      <c r="A779" s="30" t="str">
        <f>'De la BASE'!A775</f>
        <v>262</v>
      </c>
      <c r="B779" s="30">
        <f>'De la BASE'!B775</f>
        <v>115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0.202</v>
      </c>
      <c r="F779" s="9">
        <f>IF('De la BASE'!F775&gt;0,'De la BASE'!F775,'De la BASE'!F775+0.001)</f>
        <v>182.89299999999992</v>
      </c>
      <c r="G779" s="15">
        <v>38412</v>
      </c>
    </row>
    <row r="780" spans="1:7" ht="12.75">
      <c r="A780" s="30" t="str">
        <f>'De la BASE'!A776</f>
        <v>262</v>
      </c>
      <c r="B780" s="30">
        <f>'De la BASE'!B776</f>
        <v>115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0.209</v>
      </c>
      <c r="F780" s="9">
        <f>IF('De la BASE'!F776&gt;0,'De la BASE'!F776,'De la BASE'!F776+0.001)</f>
        <v>168.35942610000004</v>
      </c>
      <c r="G780" s="15">
        <v>38443</v>
      </c>
    </row>
    <row r="781" spans="1:7" ht="12.75">
      <c r="A781" s="30" t="str">
        <f>'De la BASE'!A777</f>
        <v>262</v>
      </c>
      <c r="B781" s="30">
        <f>'De la BASE'!B777</f>
        <v>115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0.206</v>
      </c>
      <c r="F781" s="9">
        <f>IF('De la BASE'!F777&gt;0,'De la BASE'!F777,'De la BASE'!F777+0.001)</f>
        <v>102.79528760000001</v>
      </c>
      <c r="G781" s="15">
        <v>38473</v>
      </c>
    </row>
    <row r="782" spans="1:7" ht="12.75">
      <c r="A782" s="30" t="str">
        <f>'De la BASE'!A778</f>
        <v>262</v>
      </c>
      <c r="B782" s="30">
        <f>'De la BASE'!B778</f>
        <v>115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0.191</v>
      </c>
      <c r="F782" s="9">
        <f>IF('De la BASE'!F778&gt;0,'De la BASE'!F778,'De la BASE'!F778+0.001)</f>
        <v>58.3768667</v>
      </c>
      <c r="G782" s="15">
        <v>38504</v>
      </c>
    </row>
    <row r="783" spans="1:7" ht="12.75">
      <c r="A783" s="30" t="str">
        <f>'De la BASE'!A779</f>
        <v>262</v>
      </c>
      <c r="B783" s="30">
        <f>'De la BASE'!B779</f>
        <v>115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0.18</v>
      </c>
      <c r="F783" s="9">
        <f>IF('De la BASE'!F779&gt;0,'De la BASE'!F779,'De la BASE'!F779+0.001)</f>
        <v>45.36107189999999</v>
      </c>
      <c r="G783" s="15">
        <v>38534</v>
      </c>
    </row>
    <row r="784" spans="1:7" ht="12.75">
      <c r="A784" s="30" t="str">
        <f>'De la BASE'!A780</f>
        <v>262</v>
      </c>
      <c r="B784" s="30">
        <f>'De la BASE'!B780</f>
        <v>115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0.167</v>
      </c>
      <c r="F784" s="9">
        <f>IF('De la BASE'!F780&gt;0,'De la BASE'!F780,'De la BASE'!F780+0.001)</f>
        <v>42.9048651</v>
      </c>
      <c r="G784" s="15">
        <v>38565</v>
      </c>
    </row>
    <row r="785" spans="1:7" ht="12.75">
      <c r="A785" s="30" t="str">
        <f>'De la BASE'!A781</f>
        <v>262</v>
      </c>
      <c r="B785" s="30">
        <f>'De la BASE'!B781</f>
        <v>115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0.152</v>
      </c>
      <c r="F785" s="9">
        <f>IF('De la BASE'!F781&gt;0,'De la BASE'!F781,'De la BASE'!F781+0.001)</f>
        <v>30.643794999999987</v>
      </c>
      <c r="G785" s="15">
        <v>38596</v>
      </c>
    </row>
    <row r="786" spans="1:7" ht="12.75">
      <c r="A786" s="30" t="str">
        <f>'De la BASE'!A782</f>
        <v>262</v>
      </c>
      <c r="B786" s="30">
        <f>'De la BASE'!B782</f>
        <v>115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0.311</v>
      </c>
      <c r="F786" s="9">
        <f>IF('De la BASE'!F782&gt;0,'De la BASE'!F782,'De la BASE'!F782+0.001)</f>
        <v>166.32400000000007</v>
      </c>
      <c r="G786" s="15">
        <v>38626</v>
      </c>
    </row>
    <row r="787" spans="1:7" ht="12.75">
      <c r="A787" s="30" t="str">
        <f>'De la BASE'!A783</f>
        <v>262</v>
      </c>
      <c r="B787" s="30">
        <f>'De la BASE'!B783</f>
        <v>115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0.331</v>
      </c>
      <c r="F787" s="9">
        <f>IF('De la BASE'!F783&gt;0,'De la BASE'!F783,'De la BASE'!F783+0.001)</f>
        <v>164.02505099999996</v>
      </c>
      <c r="G787" s="15">
        <v>38657</v>
      </c>
    </row>
    <row r="788" spans="1:7" ht="12.75">
      <c r="A788" s="30" t="str">
        <f>'De la BASE'!A784</f>
        <v>262</v>
      </c>
      <c r="B788" s="30">
        <f>'De la BASE'!B784</f>
        <v>115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0.301</v>
      </c>
      <c r="F788" s="9">
        <f>IF('De la BASE'!F784&gt;0,'De la BASE'!F784,'De la BASE'!F784+0.001)</f>
        <v>149.99320760000006</v>
      </c>
      <c r="G788" s="15">
        <v>38687</v>
      </c>
    </row>
    <row r="789" spans="1:7" ht="12.75">
      <c r="A789" s="30" t="str">
        <f>'De la BASE'!A785</f>
        <v>262</v>
      </c>
      <c r="B789" s="30">
        <f>'De la BASE'!B785</f>
        <v>115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0.28</v>
      </c>
      <c r="F789" s="9">
        <f>IF('De la BASE'!F785&gt;0,'De la BASE'!F785,'De la BASE'!F785+0.001)</f>
        <v>93.02653600000005</v>
      </c>
      <c r="G789" s="15">
        <v>38718</v>
      </c>
    </row>
    <row r="790" spans="1:7" ht="12.75">
      <c r="A790" s="30" t="str">
        <f>'De la BASE'!A786</f>
        <v>262</v>
      </c>
      <c r="B790" s="30">
        <f>'De la BASE'!B786</f>
        <v>115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0.312</v>
      </c>
      <c r="F790" s="9">
        <f>IF('De la BASE'!F786&gt;0,'De la BASE'!F786,'De la BASE'!F786+0.001)</f>
        <v>133.18406649999994</v>
      </c>
      <c r="G790" s="15">
        <v>38749</v>
      </c>
    </row>
    <row r="791" spans="1:7" ht="12.75">
      <c r="A791" s="30" t="str">
        <f>'De la BASE'!A787</f>
        <v>262</v>
      </c>
      <c r="B791" s="30">
        <f>'De la BASE'!B787</f>
        <v>115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0.395</v>
      </c>
      <c r="F791" s="9">
        <f>IF('De la BASE'!F787&gt;0,'De la BASE'!F787,'De la BASE'!F787+0.001)</f>
        <v>356.9065474000001</v>
      </c>
      <c r="G791" s="15">
        <v>38777</v>
      </c>
    </row>
    <row r="792" spans="1:7" ht="12.75">
      <c r="A792" s="30" t="str">
        <f>'De la BASE'!A788</f>
        <v>262</v>
      </c>
      <c r="B792" s="30">
        <f>'De la BASE'!B788</f>
        <v>115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0.434</v>
      </c>
      <c r="F792" s="9">
        <f>IF('De la BASE'!F788&gt;0,'De la BASE'!F788,'De la BASE'!F788+0.001)</f>
        <v>222.36404000000005</v>
      </c>
      <c r="G792" s="15">
        <v>38808</v>
      </c>
    </row>
    <row r="793" spans="1:7" ht="12.75">
      <c r="A793" s="30" t="str">
        <f>'De la BASE'!A789</f>
        <v>262</v>
      </c>
      <c r="B793" s="30">
        <f>'De la BASE'!B789</f>
        <v>115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0.402</v>
      </c>
      <c r="F793" s="9">
        <f>IF('De la BASE'!F789&gt;0,'De la BASE'!F789,'De la BASE'!F789+0.001)</f>
        <v>118.77138560000003</v>
      </c>
      <c r="G793" s="15">
        <v>38838</v>
      </c>
    </row>
    <row r="794" spans="1:7" ht="12.75">
      <c r="A794" s="30" t="str">
        <f>'De la BASE'!A790</f>
        <v>262</v>
      </c>
      <c r="B794" s="30">
        <f>'De la BASE'!B790</f>
        <v>115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0.35</v>
      </c>
      <c r="F794" s="9">
        <f>IF('De la BASE'!F790&gt;0,'De la BASE'!F790,'De la BASE'!F790+0.001)</f>
        <v>92.70351099999998</v>
      </c>
      <c r="G794" s="15">
        <v>38869</v>
      </c>
    </row>
    <row r="795" spans="1:7" ht="12.75">
      <c r="A795" s="30" t="str">
        <f>'De la BASE'!A791</f>
        <v>262</v>
      </c>
      <c r="B795" s="30">
        <f>'De la BASE'!B791</f>
        <v>115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0.309</v>
      </c>
      <c r="F795" s="9">
        <f>IF('De la BASE'!F791&gt;0,'De la BASE'!F791,'De la BASE'!F791+0.001)</f>
        <v>68.98666299999996</v>
      </c>
      <c r="G795" s="15">
        <v>38899</v>
      </c>
    </row>
    <row r="796" spans="1:7" ht="12.75">
      <c r="A796" s="30" t="str">
        <f>'De la BASE'!A792</f>
        <v>262</v>
      </c>
      <c r="B796" s="30">
        <f>'De la BASE'!B792</f>
        <v>115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0.267</v>
      </c>
      <c r="F796" s="9">
        <f>IF('De la BASE'!F792&gt;0,'De la BASE'!F792,'De la BASE'!F792+0.001)</f>
        <v>55.162932999999995</v>
      </c>
      <c r="G796" s="15">
        <v>38930</v>
      </c>
    </row>
    <row r="797" spans="1:7" ht="12.75">
      <c r="A797" s="30" t="str">
        <f>'De la BASE'!A793</f>
        <v>262</v>
      </c>
      <c r="B797" s="30">
        <f>'De la BASE'!B793</f>
        <v>115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0.231</v>
      </c>
      <c r="F797" s="9">
        <f>IF('De la BASE'!F793&gt;0,'De la BASE'!F793,'De la BASE'!F793+0.001)</f>
        <v>50.89874700000002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262 - Río Pisuerga desde confluencia con río Carrión hasta aguas abajo de la confluencia con arroyo del Prado.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30.269198899999996</v>
      </c>
      <c r="C4" s="1">
        <f aca="true" t="shared" si="0" ref="C4:M4">MIN(C18:C83)</f>
        <v>40.597393000000004</v>
      </c>
      <c r="D4" s="1">
        <f t="shared" si="0"/>
        <v>70.48682500000001</v>
      </c>
      <c r="E4" s="1">
        <f t="shared" si="0"/>
        <v>60.866176700000004</v>
      </c>
      <c r="F4" s="1">
        <f t="shared" si="0"/>
        <v>62.4317249</v>
      </c>
      <c r="G4" s="1">
        <f t="shared" si="0"/>
        <v>87.08248210000002</v>
      </c>
      <c r="H4" s="1">
        <f t="shared" si="0"/>
        <v>82.93618620000001</v>
      </c>
      <c r="I4" s="1">
        <f t="shared" si="0"/>
        <v>84.6954891</v>
      </c>
      <c r="J4" s="1">
        <f t="shared" si="0"/>
        <v>58.3768667</v>
      </c>
      <c r="K4" s="1">
        <f t="shared" si="0"/>
        <v>45.36107189999999</v>
      </c>
      <c r="L4" s="1">
        <f t="shared" si="0"/>
        <v>35.4836923</v>
      </c>
      <c r="M4" s="1">
        <f t="shared" si="0"/>
        <v>30.643794999999987</v>
      </c>
      <c r="N4" s="1">
        <f>MIN(N18:N83)</f>
        <v>993.4284376999999</v>
      </c>
    </row>
    <row r="5" spans="1:14" ht="12.75">
      <c r="A5" s="13" t="s">
        <v>92</v>
      </c>
      <c r="B5" s="1">
        <f>MAX(B18:B83)</f>
        <v>655.2169809999997</v>
      </c>
      <c r="C5" s="1">
        <f aca="true" t="shared" si="1" ref="C5:M5">MAX(C18:C83)</f>
        <v>651.8517058</v>
      </c>
      <c r="D5" s="1">
        <f t="shared" si="1"/>
        <v>869.1569579000002</v>
      </c>
      <c r="E5" s="1">
        <f t="shared" si="1"/>
        <v>1234.407619</v>
      </c>
      <c r="F5" s="1">
        <f t="shared" si="1"/>
        <v>1366.1149940000003</v>
      </c>
      <c r="G5" s="1">
        <f t="shared" si="1"/>
        <v>1209.9335549999996</v>
      </c>
      <c r="H5" s="1">
        <f t="shared" si="1"/>
        <v>735.9174979999997</v>
      </c>
      <c r="I5" s="1">
        <f t="shared" si="1"/>
        <v>809.045628</v>
      </c>
      <c r="J5" s="1">
        <f t="shared" si="1"/>
        <v>395.8403192000002</v>
      </c>
      <c r="K5" s="1">
        <f t="shared" si="1"/>
        <v>205.04814480000007</v>
      </c>
      <c r="L5" s="1">
        <f t="shared" si="1"/>
        <v>140.9975500000001</v>
      </c>
      <c r="M5" s="1">
        <f t="shared" si="1"/>
        <v>139.19599999999997</v>
      </c>
      <c r="N5" s="1">
        <f>MAX(N18:N83)</f>
        <v>5285.294102100001</v>
      </c>
    </row>
    <row r="6" spans="1:14" ht="12.75">
      <c r="A6" s="13" t="s">
        <v>14</v>
      </c>
      <c r="B6" s="1">
        <f>AVERAGE(B18:B83)</f>
        <v>120.14582889545454</v>
      </c>
      <c r="C6" s="1">
        <f aca="true" t="shared" si="2" ref="C6:M6">AVERAGE(C18:C83)</f>
        <v>178.73896110454544</v>
      </c>
      <c r="D6" s="1">
        <f t="shared" si="2"/>
        <v>242.97055278333337</v>
      </c>
      <c r="E6" s="1">
        <f t="shared" si="2"/>
        <v>288.8202325454546</v>
      </c>
      <c r="F6" s="1">
        <f t="shared" si="2"/>
        <v>293.7136636121213</v>
      </c>
      <c r="G6" s="1">
        <f t="shared" si="2"/>
        <v>320.02272108787895</v>
      </c>
      <c r="H6" s="1">
        <f t="shared" si="2"/>
        <v>284.0993197272727</v>
      </c>
      <c r="I6" s="1">
        <f t="shared" si="2"/>
        <v>257.5706865575757</v>
      </c>
      <c r="J6" s="1">
        <f t="shared" si="2"/>
        <v>161.8030337787879</v>
      </c>
      <c r="K6" s="1">
        <f t="shared" si="2"/>
        <v>103.3615657909091</v>
      </c>
      <c r="L6" s="1">
        <f t="shared" si="2"/>
        <v>81.85704034242424</v>
      </c>
      <c r="M6" s="1">
        <f t="shared" si="2"/>
        <v>77.07721257121212</v>
      </c>
      <c r="N6" s="1">
        <f>SUM(B6:M6)</f>
        <v>2410.1808187969696</v>
      </c>
    </row>
    <row r="7" spans="1:14" ht="12.75">
      <c r="A7" s="13" t="s">
        <v>15</v>
      </c>
      <c r="B7" s="1">
        <f>PERCENTILE(B18:B83,0.1)</f>
        <v>59.34045100000003</v>
      </c>
      <c r="C7" s="1">
        <f aca="true" t="shared" si="3" ref="C7:M7">PERCENTILE(C18:C83,0.1)</f>
        <v>72.18414935000001</v>
      </c>
      <c r="D7" s="1">
        <f t="shared" si="3"/>
        <v>82.17199949999998</v>
      </c>
      <c r="E7" s="1">
        <f t="shared" si="3"/>
        <v>83.19046124999998</v>
      </c>
      <c r="F7" s="1">
        <f t="shared" si="3"/>
        <v>85.93366919999998</v>
      </c>
      <c r="G7" s="1">
        <f t="shared" si="3"/>
        <v>115.75618100000003</v>
      </c>
      <c r="H7" s="1">
        <f t="shared" si="3"/>
        <v>109.62790055000002</v>
      </c>
      <c r="I7" s="1">
        <f t="shared" si="3"/>
        <v>112.67213050000002</v>
      </c>
      <c r="J7" s="1">
        <f t="shared" si="3"/>
        <v>75.11313235</v>
      </c>
      <c r="K7" s="1">
        <f t="shared" si="3"/>
        <v>56.65470364999999</v>
      </c>
      <c r="L7" s="1">
        <f t="shared" si="3"/>
        <v>52.091083200000014</v>
      </c>
      <c r="M7" s="1">
        <f t="shared" si="3"/>
        <v>50.39592100000002</v>
      </c>
      <c r="N7" s="1">
        <f>PERCENTILE(N18:N83,0.1)</f>
        <v>1213.50763215</v>
      </c>
    </row>
    <row r="8" spans="1:14" ht="12.75">
      <c r="A8" s="13" t="s">
        <v>16</v>
      </c>
      <c r="B8" s="1">
        <f>PERCENTILE(B18:B83,0.25)</f>
        <v>73.39260974999999</v>
      </c>
      <c r="C8" s="1">
        <f aca="true" t="shared" si="4" ref="C8:M8">PERCENTILE(C18:C83,0.25)</f>
        <v>93.61092049999999</v>
      </c>
      <c r="D8" s="1">
        <f t="shared" si="4"/>
        <v>114.507977375</v>
      </c>
      <c r="E8" s="1">
        <f t="shared" si="4"/>
        <v>112.46636622500004</v>
      </c>
      <c r="F8" s="1">
        <f t="shared" si="4"/>
        <v>125.04574435000004</v>
      </c>
      <c r="G8" s="1">
        <f t="shared" si="4"/>
        <v>150.88717947499993</v>
      </c>
      <c r="H8" s="1">
        <f t="shared" si="4"/>
        <v>179.03742587499997</v>
      </c>
      <c r="I8" s="1">
        <f t="shared" si="4"/>
        <v>154.36096454999998</v>
      </c>
      <c r="J8" s="1">
        <f t="shared" si="4"/>
        <v>107.63379725000001</v>
      </c>
      <c r="K8" s="1">
        <f t="shared" si="4"/>
        <v>73.78867399999999</v>
      </c>
      <c r="L8" s="1">
        <f t="shared" si="4"/>
        <v>62.92771399999998</v>
      </c>
      <c r="M8" s="1">
        <f t="shared" si="4"/>
        <v>60.29141725</v>
      </c>
      <c r="N8" s="1">
        <f>PERCENTILE(N18:N83,0.25)</f>
        <v>1556.4574005250001</v>
      </c>
    </row>
    <row r="9" spans="1:14" ht="12.75">
      <c r="A9" s="13" t="s">
        <v>17</v>
      </c>
      <c r="B9" s="1">
        <f>PERCENTILE(B18:B83,0.5)</f>
        <v>94.08656494999997</v>
      </c>
      <c r="C9" s="1">
        <f aca="true" t="shared" si="5" ref="C9:N9">PERCENTILE(C18:C83,0.5)</f>
        <v>132.08741969999994</v>
      </c>
      <c r="D9" s="1">
        <f t="shared" si="5"/>
        <v>171.91693424999994</v>
      </c>
      <c r="E9" s="1">
        <f t="shared" si="5"/>
        <v>188.277987</v>
      </c>
      <c r="F9" s="1">
        <f t="shared" si="5"/>
        <v>204.14995340000002</v>
      </c>
      <c r="G9" s="1">
        <f t="shared" si="5"/>
        <v>244.31364974999997</v>
      </c>
      <c r="H9" s="1">
        <f t="shared" si="5"/>
        <v>247.06005015</v>
      </c>
      <c r="I9" s="1">
        <f t="shared" si="5"/>
        <v>248.31011465</v>
      </c>
      <c r="J9" s="1">
        <f t="shared" si="5"/>
        <v>151.61461654999994</v>
      </c>
      <c r="K9" s="1">
        <f t="shared" si="5"/>
        <v>98.00412880000002</v>
      </c>
      <c r="L9" s="1">
        <f t="shared" si="5"/>
        <v>79.66032750000002</v>
      </c>
      <c r="M9" s="1">
        <f t="shared" si="5"/>
        <v>72.4959715</v>
      </c>
      <c r="N9" s="1">
        <f t="shared" si="5"/>
        <v>2212.808744</v>
      </c>
    </row>
    <row r="10" spans="1:14" ht="12.75">
      <c r="A10" s="13" t="s">
        <v>18</v>
      </c>
      <c r="B10" s="1">
        <f>PERCENTILE(B18:B83,0.75)</f>
        <v>135.73153687500002</v>
      </c>
      <c r="C10" s="1">
        <f aca="true" t="shared" si="6" ref="C10:M10">PERCENTILE(C18:C83,0.75)</f>
        <v>192.38265295000014</v>
      </c>
      <c r="D10" s="1">
        <f t="shared" si="6"/>
        <v>289.54825690000007</v>
      </c>
      <c r="E10" s="1">
        <f t="shared" si="6"/>
        <v>375.25368765</v>
      </c>
      <c r="F10" s="1">
        <f t="shared" si="6"/>
        <v>372.25092324999986</v>
      </c>
      <c r="G10" s="1">
        <f t="shared" si="6"/>
        <v>400.4697160000001</v>
      </c>
      <c r="H10" s="1">
        <f t="shared" si="6"/>
        <v>385.2184069749999</v>
      </c>
      <c r="I10" s="1">
        <f t="shared" si="6"/>
        <v>316.5126051000001</v>
      </c>
      <c r="J10" s="1">
        <f t="shared" si="6"/>
        <v>209.64925862500004</v>
      </c>
      <c r="K10" s="1">
        <f t="shared" si="6"/>
        <v>126.64608262500005</v>
      </c>
      <c r="L10" s="1">
        <f t="shared" si="6"/>
        <v>99.98336725000004</v>
      </c>
      <c r="M10" s="1">
        <f t="shared" si="6"/>
        <v>92.44384017499999</v>
      </c>
      <c r="N10" s="1">
        <f>PERCENTILE(N18:N83,0.75)</f>
        <v>2835.498795875</v>
      </c>
    </row>
    <row r="11" spans="1:14" ht="12.75">
      <c r="A11" s="13" t="s">
        <v>19</v>
      </c>
      <c r="B11" s="1">
        <f>PERCENTILE(B18:B83,0.9)</f>
        <v>196.85530509999995</v>
      </c>
      <c r="C11" s="1">
        <f aca="true" t="shared" si="7" ref="C11:M11">PERCENTILE(C18:C83,0.9)</f>
        <v>375.1335271500001</v>
      </c>
      <c r="D11" s="1">
        <f t="shared" si="7"/>
        <v>562.33107</v>
      </c>
      <c r="E11" s="1">
        <f t="shared" si="7"/>
        <v>674.6306360000001</v>
      </c>
      <c r="F11" s="1">
        <f t="shared" si="7"/>
        <v>580.8260677999999</v>
      </c>
      <c r="G11" s="1">
        <f t="shared" si="7"/>
        <v>640.4844560000001</v>
      </c>
      <c r="H11" s="1">
        <f t="shared" si="7"/>
        <v>463.4576008</v>
      </c>
      <c r="I11" s="1">
        <f t="shared" si="7"/>
        <v>404.18070194999996</v>
      </c>
      <c r="J11" s="1">
        <f t="shared" si="7"/>
        <v>230.29605750000005</v>
      </c>
      <c r="K11" s="1">
        <f t="shared" si="7"/>
        <v>151.462654</v>
      </c>
      <c r="L11" s="1">
        <f t="shared" si="7"/>
        <v>119.27416714999995</v>
      </c>
      <c r="M11" s="1">
        <f t="shared" si="7"/>
        <v>107.45665620000003</v>
      </c>
      <c r="N11" s="1">
        <f>PERCENTILE(N18:N83,0.9)</f>
        <v>3929.1157519500002</v>
      </c>
    </row>
    <row r="12" spans="1:14" ht="12.75">
      <c r="A12" s="13" t="s">
        <v>23</v>
      </c>
      <c r="B12" s="1">
        <f>STDEV(B18:B83)</f>
        <v>91.00045827816739</v>
      </c>
      <c r="C12" s="1">
        <f aca="true" t="shared" si="8" ref="C12:M12">STDEV(C18:C83)</f>
        <v>133.65936967478106</v>
      </c>
      <c r="D12" s="1">
        <f t="shared" si="8"/>
        <v>189.84988390512297</v>
      </c>
      <c r="E12" s="1">
        <f t="shared" si="8"/>
        <v>251.75104231727266</v>
      </c>
      <c r="F12" s="1">
        <f t="shared" si="8"/>
        <v>256.9886432885735</v>
      </c>
      <c r="G12" s="1">
        <f t="shared" si="8"/>
        <v>236.169772006685</v>
      </c>
      <c r="H12" s="1">
        <f t="shared" si="8"/>
        <v>146.86575462171308</v>
      </c>
      <c r="I12" s="1">
        <f t="shared" si="8"/>
        <v>131.1541362018815</v>
      </c>
      <c r="J12" s="1">
        <f t="shared" si="8"/>
        <v>70.94181778726556</v>
      </c>
      <c r="K12" s="1">
        <f t="shared" si="8"/>
        <v>38.37523446815597</v>
      </c>
      <c r="L12" s="1">
        <f t="shared" si="8"/>
        <v>25.57614700505651</v>
      </c>
      <c r="M12" s="1">
        <f t="shared" si="8"/>
        <v>23.64842048662781</v>
      </c>
      <c r="N12" s="1">
        <f>STDEV(N18:N83)</f>
        <v>1076.9827472930685</v>
      </c>
    </row>
    <row r="13" spans="1:14" ht="12.75">
      <c r="A13" s="13" t="s">
        <v>125</v>
      </c>
      <c r="B13" s="1">
        <f aca="true" t="shared" si="9" ref="B13:L13">ROUND(B12/B6,2)</f>
        <v>0.76</v>
      </c>
      <c r="C13" s="1">
        <f t="shared" si="9"/>
        <v>0.75</v>
      </c>
      <c r="D13" s="1">
        <f t="shared" si="9"/>
        <v>0.78</v>
      </c>
      <c r="E13" s="1">
        <f t="shared" si="9"/>
        <v>0.87</v>
      </c>
      <c r="F13" s="1">
        <f t="shared" si="9"/>
        <v>0.87</v>
      </c>
      <c r="G13" s="1">
        <f t="shared" si="9"/>
        <v>0.74</v>
      </c>
      <c r="H13" s="1">
        <f t="shared" si="9"/>
        <v>0.52</v>
      </c>
      <c r="I13" s="1">
        <f t="shared" si="9"/>
        <v>0.51</v>
      </c>
      <c r="J13" s="1">
        <f t="shared" si="9"/>
        <v>0.44</v>
      </c>
      <c r="K13" s="1">
        <f t="shared" si="9"/>
        <v>0.37</v>
      </c>
      <c r="L13" s="1">
        <f t="shared" si="9"/>
        <v>0.31</v>
      </c>
      <c r="M13" s="1">
        <f>ROUND(M12/M6,2)</f>
        <v>0.31</v>
      </c>
      <c r="N13" s="1">
        <f>ROUND(N12/N6,2)</f>
        <v>0.45</v>
      </c>
    </row>
    <row r="14" spans="1:14" ht="12.75">
      <c r="A14" s="13" t="s">
        <v>124</v>
      </c>
      <c r="B14" s="53">
        <f aca="true" t="shared" si="10" ref="B14:N14">66*P84/(65*64*B12^3)</f>
        <v>3.6624031510462483</v>
      </c>
      <c r="C14" s="53">
        <f t="shared" si="10"/>
        <v>1.857095334401206</v>
      </c>
      <c r="D14" s="53">
        <f t="shared" si="10"/>
        <v>1.5457547234324442</v>
      </c>
      <c r="E14" s="53">
        <f t="shared" si="10"/>
        <v>1.805329225264303</v>
      </c>
      <c r="F14" s="53">
        <f t="shared" si="10"/>
        <v>2.1048043691913394</v>
      </c>
      <c r="G14" s="53">
        <f t="shared" si="10"/>
        <v>1.6973204597030949</v>
      </c>
      <c r="H14" s="53">
        <f t="shared" si="10"/>
        <v>0.9139976366675746</v>
      </c>
      <c r="I14" s="53">
        <f t="shared" si="10"/>
        <v>1.4423350887195958</v>
      </c>
      <c r="J14" s="53">
        <f t="shared" si="10"/>
        <v>0.8518433920661134</v>
      </c>
      <c r="K14" s="53">
        <f t="shared" si="10"/>
        <v>0.6726312487600167</v>
      </c>
      <c r="L14" s="53">
        <f t="shared" si="10"/>
        <v>0.46179333670327766</v>
      </c>
      <c r="M14" s="53">
        <f t="shared" si="10"/>
        <v>0.5198344876572604</v>
      </c>
      <c r="N14" s="53">
        <f t="shared" si="10"/>
        <v>0.899496526129917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-0.0011012621209128702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166.6021535999999</v>
      </c>
      <c r="C18" s="1">
        <f>'DATOS MENSUALES'!F7</f>
        <v>178.34453699999992</v>
      </c>
      <c r="D18" s="1">
        <f>'DATOS MENSUALES'!F8</f>
        <v>124.393308</v>
      </c>
      <c r="E18" s="1">
        <f>'DATOS MENSUALES'!F9</f>
        <v>365.76469599999996</v>
      </c>
      <c r="F18" s="1">
        <f>'DATOS MENSUALES'!F10</f>
        <v>554.8696112000002</v>
      </c>
      <c r="G18" s="1">
        <f>'DATOS MENSUALES'!F11</f>
        <v>617.7132019999998</v>
      </c>
      <c r="H18" s="1">
        <f>'DATOS MENSUALES'!F12</f>
        <v>440.4077214</v>
      </c>
      <c r="I18" s="1">
        <f>'DATOS MENSUALES'!F13</f>
        <v>809.045628</v>
      </c>
      <c r="J18" s="1">
        <f>'DATOS MENSUALES'!F14</f>
        <v>395.8403192000002</v>
      </c>
      <c r="K18" s="1">
        <f>'DATOS MENSUALES'!F15</f>
        <v>201.75181539999986</v>
      </c>
      <c r="L18" s="1">
        <f>'DATOS MENSUALES'!F16</f>
        <v>133.66223890000006</v>
      </c>
      <c r="M18" s="1">
        <f>'DATOS MENSUALES'!F17</f>
        <v>110.8736378</v>
      </c>
      <c r="N18" s="1">
        <f>SUM(B18:M18)</f>
        <v>4099.268868499999</v>
      </c>
      <c r="O18" s="1"/>
      <c r="P18" s="60">
        <f>(B18-B$6)^3</f>
        <v>100261.58029453248</v>
      </c>
      <c r="Q18" s="60">
        <f>(C18-C$6)^3</f>
        <v>-0.06136070555600179</v>
      </c>
      <c r="R18" s="60">
        <f aca="true" t="shared" si="11" ref="R18:AB18">(D18-D$6)^3</f>
        <v>-1667262.8183191442</v>
      </c>
      <c r="S18" s="60">
        <f t="shared" si="11"/>
        <v>455545.8837698272</v>
      </c>
      <c r="T18" s="60">
        <f t="shared" si="11"/>
        <v>17811469.962980375</v>
      </c>
      <c r="U18" s="60">
        <f t="shared" si="11"/>
        <v>26381218.018154163</v>
      </c>
      <c r="V18" s="60">
        <f t="shared" si="11"/>
        <v>3818976.3308799844</v>
      </c>
      <c r="W18" s="60">
        <f t="shared" si="11"/>
        <v>167717102.06389144</v>
      </c>
      <c r="X18" s="60">
        <f t="shared" si="11"/>
        <v>12819029.777545784</v>
      </c>
      <c r="Y18" s="60">
        <f t="shared" si="11"/>
        <v>952480.7058287668</v>
      </c>
      <c r="Z18" s="60">
        <f t="shared" si="11"/>
        <v>139033.68313271485</v>
      </c>
      <c r="AA18" s="60">
        <f t="shared" si="11"/>
        <v>38602.221410873106</v>
      </c>
      <c r="AB18" s="60">
        <f t="shared" si="11"/>
        <v>4818999351.994498</v>
      </c>
    </row>
    <row r="19" spans="1:28" ht="12.75">
      <c r="A19" s="12" t="s">
        <v>27</v>
      </c>
      <c r="B19" s="1">
        <f>'DATOS MENSUALES'!F18</f>
        <v>100.85414000000002</v>
      </c>
      <c r="C19" s="1">
        <f>'DATOS MENSUALES'!F19</f>
        <v>186.71991820000005</v>
      </c>
      <c r="D19" s="1">
        <f>'DATOS MENSUALES'!F20</f>
        <v>100.26399999999998</v>
      </c>
      <c r="E19" s="1">
        <f>'DATOS MENSUALES'!F21</f>
        <v>120.0821933</v>
      </c>
      <c r="F19" s="1">
        <f>'DATOS MENSUALES'!F22</f>
        <v>78.258074</v>
      </c>
      <c r="G19" s="1">
        <f>'DATOS MENSUALES'!F23</f>
        <v>231.9821219999999</v>
      </c>
      <c r="H19" s="1">
        <f>'DATOS MENSUALES'!F24</f>
        <v>293.17495210000004</v>
      </c>
      <c r="I19" s="1">
        <f>'DATOS MENSUALES'!F25</f>
        <v>249.51149600000008</v>
      </c>
      <c r="J19" s="1">
        <f>'DATOS MENSUALES'!F26</f>
        <v>160.96547699999996</v>
      </c>
      <c r="K19" s="1">
        <f>'DATOS MENSUALES'!F27</f>
        <v>91.36701839999999</v>
      </c>
      <c r="L19" s="1">
        <f>'DATOS MENSUALES'!F28</f>
        <v>83.34196740000004</v>
      </c>
      <c r="M19" s="1">
        <f>'DATOS MENSUALES'!F29</f>
        <v>82.59668000000003</v>
      </c>
      <c r="N19" s="1">
        <f aca="true" t="shared" si="12" ref="N19:N82">SUM(B19:M19)</f>
        <v>1779.1180384000004</v>
      </c>
      <c r="O19" s="10"/>
      <c r="P19" s="60">
        <f aca="true" t="shared" si="13" ref="P19:P82">(B19-B$6)^3</f>
        <v>-7179.773588840648</v>
      </c>
      <c r="Q19" s="60">
        <f aca="true" t="shared" si="14" ref="Q19:Q82">(C19-C$6)^3</f>
        <v>508.3524585948397</v>
      </c>
      <c r="R19" s="60">
        <f aca="true" t="shared" si="15" ref="R19:R82">(D19-D$6)^3</f>
        <v>-2906241.8100644294</v>
      </c>
      <c r="S19" s="60">
        <f aca="true" t="shared" si="16" ref="S19:S82">(E19-E$6)^3</f>
        <v>-4804398.190774158</v>
      </c>
      <c r="T19" s="60">
        <f aca="true" t="shared" si="17" ref="T19:T82">(F19-F$6)^3</f>
        <v>-10001687.86144603</v>
      </c>
      <c r="U19" s="60">
        <f aca="true" t="shared" si="18" ref="U19:U82">(G19-G$6)^3</f>
        <v>-682415.6332240124</v>
      </c>
      <c r="V19" s="60">
        <f aca="true" t="shared" si="19" ref="V19:V82">(H19-H$6)^3</f>
        <v>747.5335461159808</v>
      </c>
      <c r="W19" s="60">
        <f aca="true" t="shared" si="20" ref="W19:W82">(I19-I$6)^3</f>
        <v>-523.4488789604925</v>
      </c>
      <c r="X19" s="60">
        <f aca="true" t="shared" si="21" ref="X19:X82">(J19-J$6)^3</f>
        <v>-0.5875472174652174</v>
      </c>
      <c r="Y19" s="60">
        <f aca="true" t="shared" si="22" ref="Y19:Y82">(K19-K$6)^3</f>
        <v>-1725.6455430246745</v>
      </c>
      <c r="Z19" s="60">
        <f aca="true" t="shared" si="23" ref="Z19:Z82">(L19-L$6)^3</f>
        <v>3.2742765853306715</v>
      </c>
      <c r="AA19" s="60">
        <f aca="true" t="shared" si="24" ref="AA19:AA82">(M19-M$6)^3</f>
        <v>168.14792972321473</v>
      </c>
      <c r="AB19" s="60">
        <f aca="true" t="shared" si="25" ref="AB19:AB82">(N19-N$6)^3</f>
        <v>-251314588.57818937</v>
      </c>
    </row>
    <row r="20" spans="1:28" ht="12.75">
      <c r="A20" s="12" t="s">
        <v>28</v>
      </c>
      <c r="B20" s="1">
        <f>'DATOS MENSUALES'!F30</f>
        <v>113.56098200000002</v>
      </c>
      <c r="C20" s="1">
        <f>'DATOS MENSUALES'!F31</f>
        <v>108.12129799999998</v>
      </c>
      <c r="D20" s="1">
        <f>'DATOS MENSUALES'!F32</f>
        <v>206.599248</v>
      </c>
      <c r="E20" s="1">
        <f>'DATOS MENSUALES'!F33</f>
        <v>456.7690599</v>
      </c>
      <c r="F20" s="1">
        <f>'DATOS MENSUALES'!F34</f>
        <v>186.64799999999997</v>
      </c>
      <c r="G20" s="1">
        <f>'DATOS MENSUALES'!F35</f>
        <v>147.00985599999996</v>
      </c>
      <c r="H20" s="1">
        <f>'DATOS MENSUALES'!F36</f>
        <v>190.32173299999997</v>
      </c>
      <c r="I20" s="1">
        <f>'DATOS MENSUALES'!F37</f>
        <v>125.06863099999997</v>
      </c>
      <c r="J20" s="1">
        <f>'DATOS MENSUALES'!F38</f>
        <v>90.22843699999999</v>
      </c>
      <c r="K20" s="1">
        <f>'DATOS MENSUALES'!F39</f>
        <v>76.45284889999994</v>
      </c>
      <c r="L20" s="1">
        <f>'DATOS MENSUALES'!F40</f>
        <v>62.464505999999986</v>
      </c>
      <c r="M20" s="1">
        <f>'DATOS MENSUALES'!F41</f>
        <v>79.3302935</v>
      </c>
      <c r="N20" s="1">
        <f t="shared" si="12"/>
        <v>1842.5748932999995</v>
      </c>
      <c r="O20" s="10"/>
      <c r="P20" s="60">
        <f t="shared" si="13"/>
        <v>-285.5203352268243</v>
      </c>
      <c r="Q20" s="60">
        <f t="shared" si="14"/>
        <v>-352159.99989930575</v>
      </c>
      <c r="R20" s="60">
        <f t="shared" si="15"/>
        <v>-48114.57385051631</v>
      </c>
      <c r="S20" s="60">
        <f t="shared" si="16"/>
        <v>4737300.429424447</v>
      </c>
      <c r="T20" s="60">
        <f t="shared" si="17"/>
        <v>-1227299.7324275502</v>
      </c>
      <c r="U20" s="60">
        <f t="shared" si="18"/>
        <v>-5178872.203547463</v>
      </c>
      <c r="V20" s="60">
        <f t="shared" si="19"/>
        <v>-824702.2078454962</v>
      </c>
      <c r="W20" s="60">
        <f t="shared" si="20"/>
        <v>-2326311.390327638</v>
      </c>
      <c r="X20" s="60">
        <f t="shared" si="21"/>
        <v>-366671.14118591504</v>
      </c>
      <c r="Y20" s="60">
        <f t="shared" si="22"/>
        <v>-19484.038020878583</v>
      </c>
      <c r="Z20" s="60">
        <f t="shared" si="23"/>
        <v>-7292.957918765977</v>
      </c>
      <c r="AA20" s="60">
        <f t="shared" si="24"/>
        <v>11.437480707035318</v>
      </c>
      <c r="AB20" s="60">
        <f t="shared" si="25"/>
        <v>-182869282.88359824</v>
      </c>
    </row>
    <row r="21" spans="1:28" ht="12.75">
      <c r="A21" s="12" t="s">
        <v>29</v>
      </c>
      <c r="B21" s="1">
        <f>'DATOS MENSUALES'!F42</f>
        <v>167.06825899999995</v>
      </c>
      <c r="C21" s="1">
        <f>'DATOS MENSUALES'!F43</f>
        <v>174.7526860000001</v>
      </c>
      <c r="D21" s="1">
        <f>'DATOS MENSUALES'!F44</f>
        <v>160.48899999999992</v>
      </c>
      <c r="E21" s="1">
        <f>'DATOS MENSUALES'!F45</f>
        <v>98.46128699999998</v>
      </c>
      <c r="F21" s="1">
        <f>'DATOS MENSUALES'!F46</f>
        <v>74.055098</v>
      </c>
      <c r="G21" s="1">
        <f>'DATOS MENSUALES'!F47</f>
        <v>98.25532400000002</v>
      </c>
      <c r="H21" s="1">
        <f>'DATOS MENSUALES'!F48</f>
        <v>178.10451399999994</v>
      </c>
      <c r="I21" s="1">
        <f>'DATOS MENSUALES'!F49</f>
        <v>128.75256470000002</v>
      </c>
      <c r="J21" s="1">
        <f>'DATOS MENSUALES'!F50</f>
        <v>83.14361099999996</v>
      </c>
      <c r="K21" s="1">
        <f>'DATOS MENSUALES'!F51</f>
        <v>60.5182761</v>
      </c>
      <c r="L21" s="1">
        <f>'DATOS MENSUALES'!F52</f>
        <v>54.19759079999999</v>
      </c>
      <c r="M21" s="1">
        <f>'DATOS MENSUALES'!F53</f>
        <v>63.59240099999999</v>
      </c>
      <c r="N21" s="1">
        <f t="shared" si="12"/>
        <v>1341.3906115999998</v>
      </c>
      <c r="O21" s="10"/>
      <c r="P21" s="60">
        <f t="shared" si="13"/>
        <v>103309.79224558151</v>
      </c>
      <c r="Q21" s="60">
        <f t="shared" si="14"/>
        <v>-63.34346290584295</v>
      </c>
      <c r="R21" s="60">
        <f t="shared" si="15"/>
        <v>-561139.0401126136</v>
      </c>
      <c r="S21" s="60">
        <f t="shared" si="16"/>
        <v>-6897947.2887055855</v>
      </c>
      <c r="T21" s="60">
        <f t="shared" si="17"/>
        <v>-10598500.628187677</v>
      </c>
      <c r="U21" s="60">
        <f t="shared" si="18"/>
        <v>-10906693.214992708</v>
      </c>
      <c r="V21" s="60">
        <f t="shared" si="19"/>
        <v>-1190840.9200345592</v>
      </c>
      <c r="W21" s="60">
        <f t="shared" si="20"/>
        <v>-2137621.8933071974</v>
      </c>
      <c r="X21" s="60">
        <f t="shared" si="21"/>
        <v>-486689.82348666125</v>
      </c>
      <c r="Y21" s="60">
        <f t="shared" si="22"/>
        <v>-78640.89206456784</v>
      </c>
      <c r="Z21" s="60">
        <f t="shared" si="23"/>
        <v>-21160.72769616294</v>
      </c>
      <c r="AA21" s="60">
        <f t="shared" si="24"/>
        <v>-2452.0800659353827</v>
      </c>
      <c r="AB21" s="60">
        <f t="shared" si="25"/>
        <v>-1220892421.0403712</v>
      </c>
    </row>
    <row r="22" spans="1:28" ht="12.75">
      <c r="A22" s="12" t="s">
        <v>30</v>
      </c>
      <c r="B22" s="1">
        <f>'DATOS MENSUALES'!F54</f>
        <v>94.25502999999996</v>
      </c>
      <c r="C22" s="1">
        <f>'DATOS MENSUALES'!F55</f>
        <v>95.42868199999995</v>
      </c>
      <c r="D22" s="1">
        <f>'DATOS MENSUALES'!F56</f>
        <v>135.52191299999993</v>
      </c>
      <c r="E22" s="1">
        <f>'DATOS MENSUALES'!F57</f>
        <v>79.5101208</v>
      </c>
      <c r="F22" s="1">
        <f>'DATOS MENSUALES'!F58</f>
        <v>148.75532499999989</v>
      </c>
      <c r="G22" s="1">
        <f>'DATOS MENSUALES'!F59</f>
        <v>145.40946199999996</v>
      </c>
      <c r="H22" s="1">
        <f>'DATOS MENSUALES'!F60</f>
        <v>110.23143410000004</v>
      </c>
      <c r="I22" s="1">
        <f>'DATOS MENSUALES'!F61</f>
        <v>96.59395130000004</v>
      </c>
      <c r="J22" s="1">
        <f>'DATOS MENSUALES'!F62</f>
        <v>69.09317770000001</v>
      </c>
      <c r="K22" s="1">
        <f>'DATOS MENSUALES'!F63</f>
        <v>52.1486018</v>
      </c>
      <c r="L22" s="1">
        <f>'DATOS MENSUALES'!F64</f>
        <v>64.31948300000002</v>
      </c>
      <c r="M22" s="1">
        <f>'DATOS MENSUALES'!F65</f>
        <v>41.28689500000001</v>
      </c>
      <c r="N22" s="1">
        <f t="shared" si="12"/>
        <v>1132.5540756999997</v>
      </c>
      <c r="O22" s="10"/>
      <c r="P22" s="60">
        <f t="shared" si="13"/>
        <v>-17355.468998507935</v>
      </c>
      <c r="Q22" s="60">
        <f t="shared" si="14"/>
        <v>-578223.5401327366</v>
      </c>
      <c r="R22" s="60">
        <f t="shared" si="15"/>
        <v>-1240517.1310666334</v>
      </c>
      <c r="S22" s="60">
        <f t="shared" si="16"/>
        <v>-9170027.301430594</v>
      </c>
      <c r="T22" s="60">
        <f t="shared" si="17"/>
        <v>-3045997.9629042377</v>
      </c>
      <c r="U22" s="60">
        <f t="shared" si="18"/>
        <v>-5323921.644334492</v>
      </c>
      <c r="V22" s="60">
        <f t="shared" si="19"/>
        <v>-5256033.424544273</v>
      </c>
      <c r="W22" s="60">
        <f t="shared" si="20"/>
        <v>-4171472.125245163</v>
      </c>
      <c r="X22" s="60">
        <f t="shared" si="21"/>
        <v>-796852.0984460893</v>
      </c>
      <c r="Y22" s="60">
        <f t="shared" si="22"/>
        <v>-134319.7067899583</v>
      </c>
      <c r="Z22" s="60">
        <f t="shared" si="23"/>
        <v>-5393.954915412336</v>
      </c>
      <c r="AA22" s="60">
        <f t="shared" si="24"/>
        <v>-45845.493903685616</v>
      </c>
      <c r="AB22" s="60">
        <f t="shared" si="25"/>
        <v>-2085508582.5207956</v>
      </c>
    </row>
    <row r="23" spans="1:28" ht="12.75">
      <c r="A23" s="12" t="s">
        <v>32</v>
      </c>
      <c r="B23" s="11">
        <f>'DATOS MENSUALES'!F66</f>
        <v>64.25500499999998</v>
      </c>
      <c r="C23" s="1">
        <f>'DATOS MENSUALES'!F67</f>
        <v>74.73775269999999</v>
      </c>
      <c r="D23" s="1">
        <f>'DATOS MENSUALES'!F68</f>
        <v>252.32220600000002</v>
      </c>
      <c r="E23" s="1">
        <f>'DATOS MENSUALES'!F69</f>
        <v>108.73216099999996</v>
      </c>
      <c r="F23" s="1">
        <f>'DATOS MENSUALES'!F70</f>
        <v>91.13271820000003</v>
      </c>
      <c r="G23" s="1">
        <f>'DATOS MENSUALES'!F71</f>
        <v>167.2759949999999</v>
      </c>
      <c r="H23" s="1">
        <f>'DATOS MENSUALES'!F72</f>
        <v>408.404843</v>
      </c>
      <c r="I23" s="1">
        <f>'DATOS MENSUALES'!F73</f>
        <v>541.8172209999998</v>
      </c>
      <c r="J23" s="1">
        <f>'DATOS MENSUALES'!F74</f>
        <v>219.9344793</v>
      </c>
      <c r="K23" s="1">
        <f>'DATOS MENSUALES'!F75</f>
        <v>119.34673489999997</v>
      </c>
      <c r="L23" s="1">
        <f>'DATOS MENSUALES'!F76</f>
        <v>92.56959989999994</v>
      </c>
      <c r="M23" s="1">
        <f>'DATOS MENSUALES'!F77</f>
        <v>78.97299999999998</v>
      </c>
      <c r="N23" s="1">
        <f t="shared" si="12"/>
        <v>2219.5017159999998</v>
      </c>
      <c r="O23" s="10"/>
      <c r="P23" s="60">
        <f t="shared" si="13"/>
        <v>-174590.87236998347</v>
      </c>
      <c r="Q23" s="60">
        <f t="shared" si="14"/>
        <v>-1124903.210766288</v>
      </c>
      <c r="R23" s="60">
        <f t="shared" si="15"/>
        <v>817.8340366708045</v>
      </c>
      <c r="S23" s="60">
        <f t="shared" si="16"/>
        <v>-5840564.74346377</v>
      </c>
      <c r="T23" s="60">
        <f t="shared" si="17"/>
        <v>-8313727.409384806</v>
      </c>
      <c r="U23" s="60">
        <f t="shared" si="18"/>
        <v>-3563819.760509172</v>
      </c>
      <c r="V23" s="60">
        <f t="shared" si="19"/>
        <v>1920751.9301861804</v>
      </c>
      <c r="W23" s="60">
        <f t="shared" si="20"/>
        <v>22966009.244853713</v>
      </c>
      <c r="X23" s="60">
        <f t="shared" si="21"/>
        <v>196441.5568301365</v>
      </c>
      <c r="Y23" s="60">
        <f t="shared" si="22"/>
        <v>4084.6204303752666</v>
      </c>
      <c r="Z23" s="60">
        <f t="shared" si="23"/>
        <v>1229.3618967555187</v>
      </c>
      <c r="AA23" s="60">
        <f t="shared" si="24"/>
        <v>6.813478929827803</v>
      </c>
      <c r="AB23" s="60">
        <f t="shared" si="25"/>
        <v>-6932810.019047916</v>
      </c>
    </row>
    <row r="24" spans="1:28" ht="12.75">
      <c r="A24" s="12" t="s">
        <v>31</v>
      </c>
      <c r="B24" s="1">
        <f>'DATOS MENSUALES'!F78</f>
        <v>89.0863148</v>
      </c>
      <c r="C24" s="1">
        <f>'DATOS MENSUALES'!F79</f>
        <v>118.10731819999992</v>
      </c>
      <c r="D24" s="1">
        <f>'DATOS MENSUALES'!F80</f>
        <v>145.865788</v>
      </c>
      <c r="E24" s="1">
        <f>'DATOS MENSUALES'!F81</f>
        <v>110.853545</v>
      </c>
      <c r="F24" s="1">
        <f>'DATOS MENSUALES'!F82</f>
        <v>544.299491</v>
      </c>
      <c r="G24" s="1">
        <f>'DATOS MENSUALES'!F83</f>
        <v>984.1596130000003</v>
      </c>
      <c r="H24" s="1">
        <f>'DATOS MENSUALES'!F84</f>
        <v>387.0256555999999</v>
      </c>
      <c r="I24" s="1">
        <f>'DATOS MENSUALES'!F85</f>
        <v>347.39338499999985</v>
      </c>
      <c r="J24" s="1">
        <f>'DATOS MENSUALES'!F86</f>
        <v>217.33932399999992</v>
      </c>
      <c r="K24" s="1">
        <f>'DATOS MENSUALES'!F87</f>
        <v>126.80351650000006</v>
      </c>
      <c r="L24" s="1">
        <f>'DATOS MENSUALES'!F88</f>
        <v>103.50448299999992</v>
      </c>
      <c r="M24" s="1">
        <f>'DATOS MENSUALES'!F89</f>
        <v>104.79650140000001</v>
      </c>
      <c r="N24" s="1">
        <f t="shared" si="12"/>
        <v>3279.2349354999997</v>
      </c>
      <c r="O24" s="10"/>
      <c r="P24" s="60">
        <f t="shared" si="13"/>
        <v>-29962.908747252943</v>
      </c>
      <c r="Q24" s="60">
        <f t="shared" si="14"/>
        <v>-222893.8104739991</v>
      </c>
      <c r="R24" s="60">
        <f t="shared" si="15"/>
        <v>-915633.3906060233</v>
      </c>
      <c r="S24" s="60">
        <f t="shared" si="16"/>
        <v>-5636586.177123863</v>
      </c>
      <c r="T24" s="60">
        <f t="shared" si="17"/>
        <v>15735100.23157583</v>
      </c>
      <c r="U24" s="60">
        <f t="shared" si="18"/>
        <v>292936046.6209012</v>
      </c>
      <c r="V24" s="60">
        <f t="shared" si="19"/>
        <v>1090384.1681802834</v>
      </c>
      <c r="W24" s="60">
        <f t="shared" si="20"/>
        <v>724700.0542547093</v>
      </c>
      <c r="X24" s="60">
        <f t="shared" si="21"/>
        <v>171289.44318665445</v>
      </c>
      <c r="Y24" s="60">
        <f t="shared" si="22"/>
        <v>12881.939206948924</v>
      </c>
      <c r="Z24" s="60">
        <f t="shared" si="23"/>
        <v>10144.246497952843</v>
      </c>
      <c r="AA24" s="60">
        <f t="shared" si="24"/>
        <v>21298.364301594494</v>
      </c>
      <c r="AB24" s="60">
        <f t="shared" si="25"/>
        <v>656357517.1057953</v>
      </c>
    </row>
    <row r="25" spans="1:28" ht="12.75">
      <c r="A25" s="12" t="s">
        <v>33</v>
      </c>
      <c r="B25" s="1">
        <f>'DATOS MENSUALES'!F90</f>
        <v>99.08675750000005</v>
      </c>
      <c r="C25" s="1">
        <f>'DATOS MENSUALES'!F91</f>
        <v>113.47261079999993</v>
      </c>
      <c r="D25" s="1">
        <f>'DATOS MENSUALES'!F92</f>
        <v>147.77970809999994</v>
      </c>
      <c r="E25" s="1">
        <f>'DATOS MENSUALES'!F93</f>
        <v>696.9184459999999</v>
      </c>
      <c r="F25" s="1">
        <f>'DATOS MENSUALES'!F94</f>
        <v>252.94493460000004</v>
      </c>
      <c r="G25" s="1">
        <f>'DATOS MENSUALES'!F95</f>
        <v>208.55517700000004</v>
      </c>
      <c r="H25" s="1">
        <f>'DATOS MENSUALES'!F96</f>
        <v>218.7824986</v>
      </c>
      <c r="I25" s="1">
        <f>'DATOS MENSUALES'!F97</f>
        <v>256.16524649999985</v>
      </c>
      <c r="J25" s="1">
        <f>'DATOS MENSUALES'!F98</f>
        <v>129.2324038</v>
      </c>
      <c r="K25" s="1">
        <f>'DATOS MENSUALES'!F99</f>
        <v>83.84899269999998</v>
      </c>
      <c r="L25" s="1">
        <f>'DATOS MENSUALES'!F100</f>
        <v>69.65353</v>
      </c>
      <c r="M25" s="1">
        <f>'DATOS MENSUALES'!F101</f>
        <v>59.37828899999999</v>
      </c>
      <c r="N25" s="1">
        <f t="shared" si="12"/>
        <v>2335.8185946</v>
      </c>
      <c r="O25" s="10"/>
      <c r="P25" s="60">
        <f t="shared" si="13"/>
        <v>-9339.371496386722</v>
      </c>
      <c r="Q25" s="60">
        <f t="shared" si="14"/>
        <v>-278014.84279018943</v>
      </c>
      <c r="R25" s="60">
        <f t="shared" si="15"/>
        <v>-862552.5069346889</v>
      </c>
      <c r="S25" s="60">
        <f t="shared" si="16"/>
        <v>67966370.82100001</v>
      </c>
      <c r="T25" s="60">
        <f t="shared" si="17"/>
        <v>-67761.26684949473</v>
      </c>
      <c r="U25" s="60">
        <f t="shared" si="18"/>
        <v>-1384985.7272831034</v>
      </c>
      <c r="V25" s="60">
        <f t="shared" si="19"/>
        <v>-278660.31283650454</v>
      </c>
      <c r="W25" s="60">
        <f t="shared" si="20"/>
        <v>-2.7761119952912643</v>
      </c>
      <c r="X25" s="60">
        <f t="shared" si="21"/>
        <v>-34552.42048553406</v>
      </c>
      <c r="Y25" s="60">
        <f t="shared" si="22"/>
        <v>-7429.227003275138</v>
      </c>
      <c r="Z25" s="60">
        <f t="shared" si="23"/>
        <v>-1817.415889146171</v>
      </c>
      <c r="AA25" s="60">
        <f t="shared" si="24"/>
        <v>-5544.221358400808</v>
      </c>
      <c r="AB25" s="60">
        <f t="shared" si="25"/>
        <v>-411203.7944478289</v>
      </c>
    </row>
    <row r="26" spans="1:28" ht="12.75">
      <c r="A26" s="12" t="s">
        <v>34</v>
      </c>
      <c r="B26" s="1">
        <f>'DATOS MENSUALES'!F102</f>
        <v>75.47102819999998</v>
      </c>
      <c r="C26" s="1">
        <f>'DATOS MENSUALES'!F103</f>
        <v>61.0672814</v>
      </c>
      <c r="D26" s="1">
        <f>'DATOS MENSUALES'!F104</f>
        <v>139.34681840000005</v>
      </c>
      <c r="E26" s="1">
        <f>'DATOS MENSUALES'!F105</f>
        <v>78.36533799999998</v>
      </c>
      <c r="F26" s="1">
        <f>'DATOS MENSUALES'!F106</f>
        <v>65.60707399999994</v>
      </c>
      <c r="G26" s="1">
        <f>'DATOS MENSUALES'!F107</f>
        <v>101.22110359999999</v>
      </c>
      <c r="H26" s="1">
        <f>'DATOS MENSUALES'!F108</f>
        <v>92.34541029999998</v>
      </c>
      <c r="I26" s="1">
        <f>'DATOS MENSUALES'!F109</f>
        <v>84.6954891</v>
      </c>
      <c r="J26" s="1">
        <f>'DATOS MENSUALES'!F110</f>
        <v>70.23770339999999</v>
      </c>
      <c r="K26" s="1">
        <f>'DATOS MENSUALES'!F111</f>
        <v>55.39099129999999</v>
      </c>
      <c r="L26" s="1">
        <f>'DATOS MENSUALES'!F112</f>
        <v>48.000095</v>
      </c>
      <c r="M26" s="1">
        <f>'DATOS MENSUALES'!F113</f>
        <v>121.68010499999998</v>
      </c>
      <c r="N26" s="1">
        <f t="shared" si="12"/>
        <v>993.4284376999999</v>
      </c>
      <c r="O26" s="10"/>
      <c r="P26" s="60">
        <f t="shared" si="13"/>
        <v>-89163.65670290448</v>
      </c>
      <c r="Q26" s="60">
        <f t="shared" si="14"/>
        <v>-1629355.5283798515</v>
      </c>
      <c r="R26" s="60">
        <f t="shared" si="15"/>
        <v>-1112699.0516543458</v>
      </c>
      <c r="S26" s="60">
        <f t="shared" si="16"/>
        <v>-9321313.007794455</v>
      </c>
      <c r="T26" s="60">
        <f t="shared" si="17"/>
        <v>-11868982.635560814</v>
      </c>
      <c r="U26" s="60">
        <f t="shared" si="18"/>
        <v>-10474940.977844093</v>
      </c>
      <c r="V26" s="60">
        <f t="shared" si="19"/>
        <v>-7050707.2193658715</v>
      </c>
      <c r="W26" s="60">
        <f t="shared" si="20"/>
        <v>-5166519.43595458</v>
      </c>
      <c r="X26" s="60">
        <f t="shared" si="21"/>
        <v>-767702.9336522837</v>
      </c>
      <c r="Y26" s="60">
        <f t="shared" si="22"/>
        <v>-110388.73553960965</v>
      </c>
      <c r="Z26" s="60">
        <f t="shared" si="23"/>
        <v>-38809.970912741424</v>
      </c>
      <c r="AA26" s="60">
        <f t="shared" si="24"/>
        <v>88733.79763035734</v>
      </c>
      <c r="AB26" s="60">
        <f t="shared" si="25"/>
        <v>-2843687399.820637</v>
      </c>
    </row>
    <row r="27" spans="1:28" ht="12.75">
      <c r="A27" s="12" t="s">
        <v>35</v>
      </c>
      <c r="B27" s="1">
        <f>'DATOS MENSUALES'!F114</f>
        <v>75.15096000000001</v>
      </c>
      <c r="C27" s="1">
        <f>'DATOS MENSUALES'!F115</f>
        <v>116.09498700000003</v>
      </c>
      <c r="D27" s="1">
        <f>'DATOS MENSUALES'!F116</f>
        <v>99.60639999999998</v>
      </c>
      <c r="E27" s="1">
        <f>'DATOS MENSUALES'!F117</f>
        <v>75.049</v>
      </c>
      <c r="F27" s="1">
        <f>'DATOS MENSUALES'!F118</f>
        <v>158.230812</v>
      </c>
      <c r="G27" s="1">
        <f>'DATOS MENSUALES'!F119</f>
        <v>105.268</v>
      </c>
      <c r="H27" s="1">
        <f>'DATOS MENSUALES'!F120</f>
        <v>108.3061363</v>
      </c>
      <c r="I27" s="1">
        <f>'DATOS MENSUALES'!F121</f>
        <v>218.60899629999997</v>
      </c>
      <c r="J27" s="1">
        <f>'DATOS MENSUALES'!F122</f>
        <v>139.86723500000002</v>
      </c>
      <c r="K27" s="1">
        <f>'DATOS MENSUALES'!F123</f>
        <v>77.206144</v>
      </c>
      <c r="L27" s="1">
        <f>'DATOS MENSUALES'!F124</f>
        <v>59.34518639999997</v>
      </c>
      <c r="M27" s="1">
        <f>'DATOS MENSUALES'!F125</f>
        <v>49.893095000000024</v>
      </c>
      <c r="N27" s="1">
        <f t="shared" si="12"/>
        <v>1282.626952</v>
      </c>
      <c r="O27" s="10"/>
      <c r="P27" s="60">
        <f t="shared" si="13"/>
        <v>-91093.83209406275</v>
      </c>
      <c r="Q27" s="60">
        <f t="shared" si="14"/>
        <v>-245831.71112378605</v>
      </c>
      <c r="R27" s="60">
        <f t="shared" si="15"/>
        <v>-2946603.6175985355</v>
      </c>
      <c r="S27" s="60">
        <f t="shared" si="16"/>
        <v>-9768947.683762455</v>
      </c>
      <c r="T27" s="60">
        <f t="shared" si="17"/>
        <v>-2486869.4484676286</v>
      </c>
      <c r="U27" s="60">
        <f t="shared" si="18"/>
        <v>-9904399.736430557</v>
      </c>
      <c r="V27" s="60">
        <f t="shared" si="19"/>
        <v>-5432579.524877444</v>
      </c>
      <c r="W27" s="60">
        <f t="shared" si="20"/>
        <v>-59144.364302547925</v>
      </c>
      <c r="X27" s="60">
        <f t="shared" si="21"/>
        <v>-10555.051600764737</v>
      </c>
      <c r="Y27" s="60">
        <f t="shared" si="22"/>
        <v>-17893.083309103014</v>
      </c>
      <c r="Z27" s="60">
        <f t="shared" si="23"/>
        <v>-11408.637661549226</v>
      </c>
      <c r="AA27" s="60">
        <f t="shared" si="24"/>
        <v>-20088.4172113763</v>
      </c>
      <c r="AB27" s="60">
        <f t="shared" si="25"/>
        <v>-1433546867.1968708</v>
      </c>
    </row>
    <row r="28" spans="1:28" ht="12.75">
      <c r="A28" s="12" t="s">
        <v>36</v>
      </c>
      <c r="B28" s="1">
        <f>'DATOS MENSUALES'!F126</f>
        <v>61.06027299999998</v>
      </c>
      <c r="C28" s="1">
        <f>'DATOS MENSUALES'!F127</f>
        <v>87.59290899999998</v>
      </c>
      <c r="D28" s="1">
        <f>'DATOS MENSUALES'!F128</f>
        <v>114.1909139</v>
      </c>
      <c r="E28" s="1">
        <f>'DATOS MENSUALES'!F129</f>
        <v>193.38468500000002</v>
      </c>
      <c r="F28" s="1">
        <f>'DATOS MENSUALES'!F130</f>
        <v>337.5964161999999</v>
      </c>
      <c r="G28" s="1">
        <f>'DATOS MENSUALES'!F131</f>
        <v>525.7926282</v>
      </c>
      <c r="H28" s="1">
        <f>'DATOS MENSUALES'!F132</f>
        <v>278.66232520000005</v>
      </c>
      <c r="I28" s="1">
        <f>'DATOS MENSUALES'!F133</f>
        <v>277.57216100000005</v>
      </c>
      <c r="J28" s="1">
        <f>'DATOS MENSUALES'!F134</f>
        <v>214.81171990000007</v>
      </c>
      <c r="K28" s="1">
        <f>'DATOS MENSUALES'!F135</f>
        <v>121.63311799999995</v>
      </c>
      <c r="L28" s="1">
        <f>'DATOS MENSUALES'!F136</f>
        <v>81.68031999999998</v>
      </c>
      <c r="M28" s="1">
        <f>'DATOS MENSUALES'!F137</f>
        <v>67.49454199999998</v>
      </c>
      <c r="N28" s="1">
        <f t="shared" si="12"/>
        <v>2361.4720113999992</v>
      </c>
      <c r="O28" s="10"/>
      <c r="P28" s="60">
        <f t="shared" si="13"/>
        <v>-206273.7564490757</v>
      </c>
      <c r="Q28" s="60">
        <f t="shared" si="14"/>
        <v>-757205.1989709991</v>
      </c>
      <c r="R28" s="60">
        <f t="shared" si="15"/>
        <v>-2135706.6936135446</v>
      </c>
      <c r="S28" s="60">
        <f t="shared" si="16"/>
        <v>-869221.5973916169</v>
      </c>
      <c r="T28" s="60">
        <f t="shared" si="17"/>
        <v>84504.84001674961</v>
      </c>
      <c r="U28" s="60">
        <f t="shared" si="18"/>
        <v>8712556.041059654</v>
      </c>
      <c r="V28" s="60">
        <f t="shared" si="19"/>
        <v>-160.7225031161175</v>
      </c>
      <c r="W28" s="60">
        <f t="shared" si="20"/>
        <v>8001.769461351258</v>
      </c>
      <c r="X28" s="60">
        <f t="shared" si="21"/>
        <v>148950.20994045396</v>
      </c>
      <c r="Y28" s="60">
        <f t="shared" si="22"/>
        <v>6099.950764181912</v>
      </c>
      <c r="Z28" s="60">
        <f t="shared" si="23"/>
        <v>-0.005518990330196436</v>
      </c>
      <c r="AA28" s="60">
        <f t="shared" si="24"/>
        <v>-879.9534032266864</v>
      </c>
      <c r="AB28" s="60">
        <f t="shared" si="25"/>
        <v>-115563.97957965703</v>
      </c>
    </row>
    <row r="29" spans="1:28" ht="12.75">
      <c r="A29" s="12" t="s">
        <v>37</v>
      </c>
      <c r="B29" s="1">
        <f>'DATOS MENSUALES'!F138</f>
        <v>82.33989180000002</v>
      </c>
      <c r="C29" s="1">
        <f>'DATOS MENSUALES'!F139</f>
        <v>418.68099999999987</v>
      </c>
      <c r="D29" s="1">
        <f>'DATOS MENSUALES'!F140</f>
        <v>183.3448685</v>
      </c>
      <c r="E29" s="1">
        <f>'DATOS MENSUALES'!F141</f>
        <v>150.19985200000008</v>
      </c>
      <c r="F29" s="1">
        <f>'DATOS MENSUALES'!F142</f>
        <v>142.15710340000004</v>
      </c>
      <c r="G29" s="1">
        <f>'DATOS MENSUALES'!F143</f>
        <v>427.9662830000001</v>
      </c>
      <c r="H29" s="1">
        <f>'DATOS MENSUALES'!F144</f>
        <v>353.1414330000002</v>
      </c>
      <c r="I29" s="1">
        <f>'DATOS MENSUALES'!F145</f>
        <v>281.1725710000001</v>
      </c>
      <c r="J29" s="1">
        <f>'DATOS MENSUALES'!F146</f>
        <v>152.71421649999996</v>
      </c>
      <c r="K29" s="1">
        <f>'DATOS MENSUALES'!F147</f>
        <v>160.652719</v>
      </c>
      <c r="L29" s="1">
        <f>'DATOS MENSUALES'!F148</f>
        <v>102.404783</v>
      </c>
      <c r="M29" s="1">
        <f>'DATOS MENSUALES'!F149</f>
        <v>80.61347099999998</v>
      </c>
      <c r="N29" s="1">
        <f t="shared" si="12"/>
        <v>2535.3881922000005</v>
      </c>
      <c r="O29" s="10"/>
      <c r="P29" s="60">
        <f t="shared" si="13"/>
        <v>-54035.605475865224</v>
      </c>
      <c r="Q29" s="60">
        <f t="shared" si="14"/>
        <v>13813986.739772348</v>
      </c>
      <c r="R29" s="60">
        <f t="shared" si="15"/>
        <v>-211982.55801981498</v>
      </c>
      <c r="S29" s="60">
        <f t="shared" si="16"/>
        <v>-2663675.1571067893</v>
      </c>
      <c r="T29" s="60">
        <f t="shared" si="17"/>
        <v>-3481161.881538598</v>
      </c>
      <c r="U29" s="60">
        <f t="shared" si="18"/>
        <v>1257738.1502726884</v>
      </c>
      <c r="V29" s="60">
        <f t="shared" si="19"/>
        <v>329110.8710692978</v>
      </c>
      <c r="W29" s="60">
        <f t="shared" si="20"/>
        <v>13147.404928584336</v>
      </c>
      <c r="X29" s="60">
        <f t="shared" si="21"/>
        <v>-750.7962891246756</v>
      </c>
      <c r="Y29" s="60">
        <f t="shared" si="22"/>
        <v>188045.39071281115</v>
      </c>
      <c r="Z29" s="60">
        <f t="shared" si="23"/>
        <v>8675.45684508457</v>
      </c>
      <c r="AA29" s="60">
        <f t="shared" si="24"/>
        <v>44.22134899936581</v>
      </c>
      <c r="AB29" s="60">
        <f t="shared" si="25"/>
        <v>1962861.7635830115</v>
      </c>
    </row>
    <row r="30" spans="1:28" ht="12.75">
      <c r="A30" s="12" t="s">
        <v>38</v>
      </c>
      <c r="B30" s="1">
        <f>'DATOS MENSUALES'!F150</f>
        <v>100.78421349999999</v>
      </c>
      <c r="C30" s="1">
        <f>'DATOS MENSUALES'!F151</f>
        <v>163.170658</v>
      </c>
      <c r="D30" s="1">
        <f>'DATOS MENSUALES'!F152</f>
        <v>295.7604876000001</v>
      </c>
      <c r="E30" s="1">
        <f>'DATOS MENSUALES'!F153</f>
        <v>145.78839499999995</v>
      </c>
      <c r="F30" s="1">
        <f>'DATOS MENSUALES'!F154</f>
        <v>163.9020359000001</v>
      </c>
      <c r="G30" s="1">
        <f>'DATOS MENSUALES'!F155</f>
        <v>161.531782</v>
      </c>
      <c r="H30" s="1">
        <f>'DATOS MENSUALES'!F156</f>
        <v>242.93606279999997</v>
      </c>
      <c r="I30" s="1">
        <f>'DATOS MENSUALES'!F157</f>
        <v>153.62971139999996</v>
      </c>
      <c r="J30" s="1">
        <f>'DATOS MENSUALES'!F158</f>
        <v>166.50549030000002</v>
      </c>
      <c r="K30" s="1">
        <f>'DATOS MENSUALES'!F159</f>
        <v>90.79187800000008</v>
      </c>
      <c r="L30" s="1">
        <f>'DATOS MENSUALES'!F160</f>
        <v>68.26640560000004</v>
      </c>
      <c r="M30" s="1">
        <f>'DATOS MENSUALES'!F161</f>
        <v>62.653665</v>
      </c>
      <c r="N30" s="1">
        <f t="shared" si="12"/>
        <v>1815.7207851</v>
      </c>
      <c r="O30" s="10"/>
      <c r="P30" s="60">
        <f t="shared" si="13"/>
        <v>-7258.130404736604</v>
      </c>
      <c r="Q30" s="60">
        <f t="shared" si="14"/>
        <v>-3773.321718361769</v>
      </c>
      <c r="R30" s="60">
        <f t="shared" si="15"/>
        <v>147113.78768404256</v>
      </c>
      <c r="S30" s="60">
        <f t="shared" si="16"/>
        <v>-2926160.5727802473</v>
      </c>
      <c r="T30" s="60">
        <f t="shared" si="17"/>
        <v>-2187463.3571266686</v>
      </c>
      <c r="U30" s="60">
        <f t="shared" si="18"/>
        <v>-3981193.7725392682</v>
      </c>
      <c r="V30" s="60">
        <f t="shared" si="19"/>
        <v>-69747.58733288378</v>
      </c>
      <c r="W30" s="60">
        <f t="shared" si="20"/>
        <v>-1122949.8486941701</v>
      </c>
      <c r="X30" s="60">
        <f t="shared" si="21"/>
        <v>103.98587876195171</v>
      </c>
      <c r="Y30" s="60">
        <f t="shared" si="22"/>
        <v>-1985.9736049771332</v>
      </c>
      <c r="Z30" s="60">
        <f t="shared" si="23"/>
        <v>-2510.2629835433495</v>
      </c>
      <c r="AA30" s="60">
        <f t="shared" si="24"/>
        <v>-3000.6564400428347</v>
      </c>
      <c r="AB30" s="60">
        <f t="shared" si="25"/>
        <v>-210071910.57231537</v>
      </c>
    </row>
    <row r="31" spans="1:28" ht="12.75">
      <c r="A31" s="12" t="s">
        <v>39</v>
      </c>
      <c r="B31" s="1">
        <f>'DATOS MENSUALES'!F162</f>
        <v>117.19239999999999</v>
      </c>
      <c r="C31" s="1">
        <f>'DATOS MENSUALES'!F163</f>
        <v>81.048125</v>
      </c>
      <c r="D31" s="1">
        <f>'DATOS MENSUALES'!F164</f>
        <v>123.45905480000003</v>
      </c>
      <c r="E31" s="1">
        <f>'DATOS MENSUALES'!F165</f>
        <v>126.70590199999998</v>
      </c>
      <c r="F31" s="1">
        <f>'DATOS MENSUALES'!F166</f>
        <v>202.03410939999995</v>
      </c>
      <c r="G31" s="1">
        <f>'DATOS MENSUALES'!F167</f>
        <v>316.357057</v>
      </c>
      <c r="H31" s="1">
        <f>'DATOS MENSUALES'!F168</f>
        <v>196.3444600000001</v>
      </c>
      <c r="I31" s="1">
        <f>'DATOS MENSUALES'!F169</f>
        <v>243.92</v>
      </c>
      <c r="J31" s="1">
        <f>'DATOS MENSUALES'!F170</f>
        <v>150.51501659999994</v>
      </c>
      <c r="K31" s="1">
        <f>'DATOS MENSUALES'!F171</f>
        <v>88.89471320000004</v>
      </c>
      <c r="L31" s="1">
        <f>'DATOS MENSUALES'!F172</f>
        <v>70.28462499999998</v>
      </c>
      <c r="M31" s="1">
        <f>'DATOS MENSUALES'!F173</f>
        <v>60.941080000000014</v>
      </c>
      <c r="N31" s="1">
        <f t="shared" si="12"/>
        <v>1777.696543</v>
      </c>
      <c r="O31" s="10"/>
      <c r="P31" s="60">
        <f t="shared" si="13"/>
        <v>-25.76199898071204</v>
      </c>
      <c r="Q31" s="60">
        <f t="shared" si="14"/>
        <v>-932312.441493953</v>
      </c>
      <c r="R31" s="60">
        <f t="shared" si="15"/>
        <v>-1706982.5046260061</v>
      </c>
      <c r="S31" s="60">
        <f t="shared" si="16"/>
        <v>-4260535.826735382</v>
      </c>
      <c r="T31" s="60">
        <f t="shared" si="17"/>
        <v>-770579.5488478682</v>
      </c>
      <c r="U31" s="60">
        <f t="shared" si="18"/>
        <v>-49.25587000765719</v>
      </c>
      <c r="V31" s="60">
        <f t="shared" si="19"/>
        <v>-675792.7512034724</v>
      </c>
      <c r="W31" s="60">
        <f t="shared" si="20"/>
        <v>-2543.6859076742703</v>
      </c>
      <c r="X31" s="60">
        <f t="shared" si="21"/>
        <v>-1438.3116065910542</v>
      </c>
      <c r="Y31" s="60">
        <f t="shared" si="22"/>
        <v>-3027.765030951878</v>
      </c>
      <c r="Z31" s="60">
        <f t="shared" si="23"/>
        <v>-1549.7870842243015</v>
      </c>
      <c r="AA31" s="60">
        <f t="shared" si="24"/>
        <v>-4201.44187720353</v>
      </c>
      <c r="AB31" s="60">
        <f t="shared" si="25"/>
        <v>-253016706.89705825</v>
      </c>
    </row>
    <row r="32" spans="1:28" ht="12.75">
      <c r="A32" s="12" t="s">
        <v>40</v>
      </c>
      <c r="B32" s="1">
        <f>'DATOS MENSUALES'!F174</f>
        <v>60.28100000000002</v>
      </c>
      <c r="C32" s="1">
        <f>'DATOS MENSUALES'!F175</f>
        <v>158.94996299999997</v>
      </c>
      <c r="D32" s="1">
        <f>'DATOS MENSUALES'!F176</f>
        <v>104.37699999999997</v>
      </c>
      <c r="E32" s="1">
        <f>'DATOS MENSUALES'!F177</f>
        <v>380.0524399999999</v>
      </c>
      <c r="F32" s="1">
        <f>'DATOS MENSUALES'!F178</f>
        <v>418.7008979999998</v>
      </c>
      <c r="G32" s="1">
        <f>'DATOS MENSUALES'!F179</f>
        <v>334.61632839999993</v>
      </c>
      <c r="H32" s="1">
        <f>'DATOS MENSUALES'!F180</f>
        <v>258.5894387</v>
      </c>
      <c r="I32" s="1">
        <f>'DATOS MENSUALES'!F181</f>
        <v>157.50447999999994</v>
      </c>
      <c r="J32" s="1">
        <f>'DATOS MENSUALES'!F182</f>
        <v>149.6423011000001</v>
      </c>
      <c r="K32" s="1">
        <f>'DATOS MENSUALES'!F183</f>
        <v>105.62800000000004</v>
      </c>
      <c r="L32" s="1">
        <f>'DATOS MENSUALES'!F184</f>
        <v>79.63894600000003</v>
      </c>
      <c r="M32" s="1">
        <f>'DATOS MENSUALES'!F185</f>
        <v>71.10562700000001</v>
      </c>
      <c r="N32" s="1">
        <f t="shared" si="12"/>
        <v>2279.0864222</v>
      </c>
      <c r="O32" s="10"/>
      <c r="P32" s="60">
        <f t="shared" si="13"/>
        <v>-214543.43842211756</v>
      </c>
      <c r="Q32" s="60">
        <f t="shared" si="14"/>
        <v>-7749.459639263523</v>
      </c>
      <c r="R32" s="60">
        <f t="shared" si="15"/>
        <v>-2662128.9209602945</v>
      </c>
      <c r="S32" s="60">
        <f t="shared" si="16"/>
        <v>759354.4625563961</v>
      </c>
      <c r="T32" s="60">
        <f t="shared" si="17"/>
        <v>1952526.673040045</v>
      </c>
      <c r="U32" s="60">
        <f t="shared" si="18"/>
        <v>3108.0497936447523</v>
      </c>
      <c r="V32" s="60">
        <f t="shared" si="19"/>
        <v>-16600.657883971468</v>
      </c>
      <c r="W32" s="60">
        <f t="shared" si="20"/>
        <v>-1001987.5120099563</v>
      </c>
      <c r="X32" s="60">
        <f t="shared" si="21"/>
        <v>-1798.370729549209</v>
      </c>
      <c r="Y32" s="60">
        <f t="shared" si="22"/>
        <v>11.64204705096499</v>
      </c>
      <c r="Z32" s="60">
        <f t="shared" si="23"/>
        <v>-10.91289665068506</v>
      </c>
      <c r="AA32" s="60">
        <f t="shared" si="24"/>
        <v>-212.94575158541247</v>
      </c>
      <c r="AB32" s="60">
        <f t="shared" si="25"/>
        <v>-2252954.3227549098</v>
      </c>
    </row>
    <row r="33" spans="1:28" ht="12.75">
      <c r="A33" s="12" t="s">
        <v>41</v>
      </c>
      <c r="B33" s="1">
        <f>'DATOS MENSUALES'!F186</f>
        <v>84.3320446</v>
      </c>
      <c r="C33" s="1">
        <f>'DATOS MENSUALES'!F187</f>
        <v>205.97767719999993</v>
      </c>
      <c r="D33" s="1">
        <f>'DATOS MENSUALES'!F188</f>
        <v>454.82944150000014</v>
      </c>
      <c r="E33" s="1">
        <f>'DATOS MENSUALES'!F189</f>
        <v>440.8588179999998</v>
      </c>
      <c r="F33" s="1">
        <f>'DATOS MENSUALES'!F190</f>
        <v>211.90907530000007</v>
      </c>
      <c r="G33" s="1">
        <f>'DATOS MENSUALES'!F191</f>
        <v>820.0835249000003</v>
      </c>
      <c r="H33" s="1">
        <f>'DATOS MENSUALES'!F192</f>
        <v>685.3619625000001</v>
      </c>
      <c r="I33" s="1">
        <f>'DATOS MENSUALES'!F193</f>
        <v>474.70610180000017</v>
      </c>
      <c r="J33" s="1">
        <f>'DATOS MENSUALES'!F194</f>
        <v>263.8861785999998</v>
      </c>
      <c r="K33" s="1">
        <f>'DATOS MENSUALES'!F195</f>
        <v>167.05896299999992</v>
      </c>
      <c r="L33" s="1">
        <f>'DATOS MENSUALES'!F196</f>
        <v>123.66649279999999</v>
      </c>
      <c r="M33" s="1">
        <f>'DATOS MENSUALES'!F197</f>
        <v>119.92739819999993</v>
      </c>
      <c r="N33" s="1">
        <f t="shared" si="12"/>
        <v>4052.5976784000004</v>
      </c>
      <c r="O33" s="10"/>
      <c r="P33" s="60">
        <f t="shared" si="13"/>
        <v>-45935.73192262863</v>
      </c>
      <c r="Q33" s="60">
        <f t="shared" si="14"/>
        <v>20209.70151939756</v>
      </c>
      <c r="R33" s="60">
        <f t="shared" si="15"/>
        <v>9509114.344918516</v>
      </c>
      <c r="S33" s="60">
        <f t="shared" si="16"/>
        <v>3514483.113992696</v>
      </c>
      <c r="T33" s="60">
        <f t="shared" si="17"/>
        <v>-547435.541659201</v>
      </c>
      <c r="U33" s="60">
        <f t="shared" si="18"/>
        <v>125045608.40497114</v>
      </c>
      <c r="V33" s="60">
        <f t="shared" si="19"/>
        <v>64607983.6640244</v>
      </c>
      <c r="W33" s="60">
        <f t="shared" si="20"/>
        <v>10237454.645109138</v>
      </c>
      <c r="X33" s="60">
        <f t="shared" si="21"/>
        <v>1063805.2321312083</v>
      </c>
      <c r="Y33" s="60">
        <f t="shared" si="22"/>
        <v>258443.17033866048</v>
      </c>
      <c r="Z33" s="60">
        <f t="shared" si="23"/>
        <v>73084.19034112737</v>
      </c>
      <c r="AA33" s="60">
        <f t="shared" si="24"/>
        <v>78678.87164101144</v>
      </c>
      <c r="AB33" s="60">
        <f t="shared" si="25"/>
        <v>4430473909.6371975</v>
      </c>
    </row>
    <row r="34" spans="1:28" ht="12.75">
      <c r="A34" s="12" t="s">
        <v>42</v>
      </c>
      <c r="B34" s="1">
        <f>'DATOS MENSUALES'!F198</f>
        <v>109.31875579999998</v>
      </c>
      <c r="C34" s="1">
        <f>'DATOS MENSUALES'!F199</f>
        <v>113.74269760000001</v>
      </c>
      <c r="D34" s="1">
        <f>'DATOS MENSUALES'!F200</f>
        <v>92.43773769999991</v>
      </c>
      <c r="E34" s="1">
        <f>'DATOS MENSUALES'!F201</f>
        <v>68.76544899999996</v>
      </c>
      <c r="F34" s="1">
        <f>'DATOS MENSUALES'!F202</f>
        <v>185.33409750000007</v>
      </c>
      <c r="G34" s="1">
        <f>'DATOS MENSUALES'!F203</f>
        <v>144.66088399999995</v>
      </c>
      <c r="H34" s="1">
        <f>'DATOS MENSUALES'!F204</f>
        <v>108.97141599999999</v>
      </c>
      <c r="I34" s="1">
        <f>'DATOS MENSUALES'!F205</f>
        <v>132.65692130000002</v>
      </c>
      <c r="J34" s="1">
        <f>'DATOS MENSUALES'!F206</f>
        <v>117.09931399999996</v>
      </c>
      <c r="K34" s="1">
        <f>'DATOS MENSUALES'!F207</f>
        <v>80.47778159999997</v>
      </c>
      <c r="L34" s="1">
        <f>'DATOS MENSUALES'!F208</f>
        <v>64.71604600000002</v>
      </c>
      <c r="M34" s="1">
        <f>'DATOS MENSUALES'!F209</f>
        <v>56.6870265</v>
      </c>
      <c r="N34" s="1">
        <f t="shared" si="12"/>
        <v>1274.868127</v>
      </c>
      <c r="O34" s="10"/>
      <c r="P34" s="60">
        <f t="shared" si="13"/>
        <v>-1269.2091850656732</v>
      </c>
      <c r="Q34" s="60">
        <f t="shared" si="14"/>
        <v>-274577.64264253376</v>
      </c>
      <c r="R34" s="60">
        <f t="shared" si="15"/>
        <v>-3411092.9207477635</v>
      </c>
      <c r="S34" s="60">
        <f t="shared" si="16"/>
        <v>-10655956.551780753</v>
      </c>
      <c r="T34" s="60">
        <f t="shared" si="17"/>
        <v>-1273040.5109000453</v>
      </c>
      <c r="U34" s="60">
        <f t="shared" si="18"/>
        <v>-5392687.56601383</v>
      </c>
      <c r="V34" s="60">
        <f t="shared" si="19"/>
        <v>-5371134.745701416</v>
      </c>
      <c r="W34" s="60">
        <f t="shared" si="20"/>
        <v>-1949085.5344691316</v>
      </c>
      <c r="X34" s="60">
        <f t="shared" si="21"/>
        <v>-89336.92221395532</v>
      </c>
      <c r="Y34" s="60">
        <f t="shared" si="22"/>
        <v>-11983.495863234286</v>
      </c>
      <c r="Z34" s="60">
        <f t="shared" si="23"/>
        <v>-5036.258747399756</v>
      </c>
      <c r="AA34" s="60">
        <f t="shared" si="24"/>
        <v>-8477.417399609421</v>
      </c>
      <c r="AB34" s="60">
        <f t="shared" si="25"/>
        <v>-1463344160.1288517</v>
      </c>
    </row>
    <row r="35" spans="1:28" ht="12.75">
      <c r="A35" s="12" t="s">
        <v>43</v>
      </c>
      <c r="B35" s="1">
        <f>'DATOS MENSUALES'!F210</f>
        <v>64.72236099999996</v>
      </c>
      <c r="C35" s="1">
        <f>'DATOS MENSUALES'!F211</f>
        <v>85.80699999999995</v>
      </c>
      <c r="D35" s="1">
        <f>'DATOS MENSUALES'!F212</f>
        <v>82.57599999999998</v>
      </c>
      <c r="E35" s="1">
        <f>'DATOS MENSUALES'!F213</f>
        <v>145.954354</v>
      </c>
      <c r="F35" s="1">
        <f>'DATOS MENSUALES'!F214</f>
        <v>239.1832202999999</v>
      </c>
      <c r="G35" s="1">
        <f>'DATOS MENSUALES'!F215</f>
        <v>446.55</v>
      </c>
      <c r="H35" s="1">
        <f>'DATOS MENSUALES'!F216</f>
        <v>261.7626253</v>
      </c>
      <c r="I35" s="1">
        <f>'DATOS MENSUALES'!F217</f>
        <v>289.08418620000015</v>
      </c>
      <c r="J35" s="1">
        <f>'DATOS MENSUALES'!F218</f>
        <v>208.48642150000003</v>
      </c>
      <c r="K35" s="1">
        <f>'DATOS MENSUALES'!F219</f>
        <v>127.07745600000003</v>
      </c>
      <c r="L35" s="1">
        <f>'DATOS MENSUALES'!F220</f>
        <v>92.4117457</v>
      </c>
      <c r="M35" s="1">
        <f>'DATOS MENSUALES'!F221</f>
        <v>80.05202840000001</v>
      </c>
      <c r="N35" s="1">
        <f t="shared" si="12"/>
        <v>2123.6673984</v>
      </c>
      <c r="O35" s="10"/>
      <c r="P35" s="60">
        <f t="shared" si="13"/>
        <v>-170247.63572430474</v>
      </c>
      <c r="Q35" s="60">
        <f t="shared" si="14"/>
        <v>-802592.8860369413</v>
      </c>
      <c r="R35" s="60">
        <f t="shared" si="15"/>
        <v>-4126376.437692226</v>
      </c>
      <c r="S35" s="60">
        <f t="shared" si="16"/>
        <v>-2915986.765809551</v>
      </c>
      <c r="T35" s="60">
        <f t="shared" si="17"/>
        <v>-162150.0493027244</v>
      </c>
      <c r="U35" s="60">
        <f t="shared" si="18"/>
        <v>2025594.4793355353</v>
      </c>
      <c r="V35" s="60">
        <f t="shared" si="19"/>
        <v>-11144.400444202058</v>
      </c>
      <c r="W35" s="60">
        <f t="shared" si="20"/>
        <v>31296.077284759816</v>
      </c>
      <c r="X35" s="60">
        <f t="shared" si="21"/>
        <v>101738.91300044829</v>
      </c>
      <c r="Y35" s="60">
        <f t="shared" si="22"/>
        <v>13338.847071305878</v>
      </c>
      <c r="Z35" s="60">
        <f t="shared" si="23"/>
        <v>1175.8132300322459</v>
      </c>
      <c r="AA35" s="60">
        <f t="shared" si="24"/>
        <v>26.325719586718773</v>
      </c>
      <c r="AB35" s="60">
        <f t="shared" si="25"/>
        <v>-23519869.50894192</v>
      </c>
    </row>
    <row r="36" spans="1:28" ht="12.75">
      <c r="A36" s="12" t="s">
        <v>44</v>
      </c>
      <c r="B36" s="1">
        <f>'DATOS MENSUALES'!F222</f>
        <v>85.26831490000005</v>
      </c>
      <c r="C36" s="1">
        <f>'DATOS MENSUALES'!F223</f>
        <v>67.30979680000002</v>
      </c>
      <c r="D36" s="1">
        <f>'DATOS MENSUALES'!F224</f>
        <v>361.62460599999997</v>
      </c>
      <c r="E36" s="1">
        <f>'DATOS MENSUALES'!F225</f>
        <v>212.56736200000003</v>
      </c>
      <c r="F36" s="1">
        <f>'DATOS MENSUALES'!F226</f>
        <v>108.28476999999998</v>
      </c>
      <c r="G36" s="1">
        <f>'DATOS MENSUALES'!F227</f>
        <v>301.72918699999997</v>
      </c>
      <c r="H36" s="1">
        <f>'DATOS MENSUALES'!F228</f>
        <v>251.1840375</v>
      </c>
      <c r="I36" s="1">
        <f>'DATOS MENSUALES'!F229</f>
        <v>231.78077790000003</v>
      </c>
      <c r="J36" s="1">
        <f>'DATOS MENSUALES'!F230</f>
        <v>163.311419</v>
      </c>
      <c r="K36" s="1">
        <f>'DATOS MENSUALES'!F231</f>
        <v>101.74414600000003</v>
      </c>
      <c r="L36" s="1">
        <f>'DATOS MENSUALES'!F232</f>
        <v>85.46663779999999</v>
      </c>
      <c r="M36" s="1">
        <f>'DATOS MENSUALES'!F233</f>
        <v>139.19599999999997</v>
      </c>
      <c r="N36" s="1">
        <f t="shared" si="12"/>
        <v>2109.4670548999998</v>
      </c>
      <c r="O36" s="10"/>
      <c r="P36" s="60">
        <f t="shared" si="13"/>
        <v>-42426.43739189712</v>
      </c>
      <c r="Q36" s="60">
        <f t="shared" si="14"/>
        <v>-1383555.6118393512</v>
      </c>
      <c r="R36" s="60">
        <f t="shared" si="15"/>
        <v>1670504.8268671734</v>
      </c>
      <c r="S36" s="60">
        <f t="shared" si="16"/>
        <v>-443372.3361019764</v>
      </c>
      <c r="T36" s="60">
        <f t="shared" si="17"/>
        <v>-6375763.822619859</v>
      </c>
      <c r="U36" s="60">
        <f t="shared" si="18"/>
        <v>-6121.993187059324</v>
      </c>
      <c r="V36" s="60">
        <f t="shared" si="19"/>
        <v>-35660.93696147251</v>
      </c>
      <c r="W36" s="60">
        <f t="shared" si="20"/>
        <v>-17153.3682775022</v>
      </c>
      <c r="X36" s="60">
        <f t="shared" si="21"/>
        <v>3.4319172364693524</v>
      </c>
      <c r="Y36" s="60">
        <f t="shared" si="22"/>
        <v>-4.231245835955297</v>
      </c>
      <c r="Z36" s="60">
        <f t="shared" si="23"/>
        <v>47.03014483545095</v>
      </c>
      <c r="AA36" s="60">
        <f t="shared" si="24"/>
        <v>239700.48284922828</v>
      </c>
      <c r="AB36" s="60">
        <f t="shared" si="25"/>
        <v>-27193175.12882577</v>
      </c>
    </row>
    <row r="37" spans="1:28" ht="12.75">
      <c r="A37" s="12" t="s">
        <v>45</v>
      </c>
      <c r="B37" s="1">
        <f>'DATOS MENSUALES'!F234</f>
        <v>167.37599999999998</v>
      </c>
      <c r="C37" s="1">
        <f>'DATOS MENSUALES'!F235</f>
        <v>372.18383930000005</v>
      </c>
      <c r="D37" s="1">
        <f>'DATOS MENSUALES'!F236</f>
        <v>869.1569579000002</v>
      </c>
      <c r="E37" s="1">
        <f>'DATOS MENSUALES'!F237</f>
        <v>603.3350289999998</v>
      </c>
      <c r="F37" s="1">
        <f>'DATOS MENSUALES'!F238</f>
        <v>851.3138040000002</v>
      </c>
      <c r="G37" s="1">
        <f>'DATOS MENSUALES'!F239</f>
        <v>764.0509962</v>
      </c>
      <c r="H37" s="1">
        <f>'DATOS MENSUALES'!F240</f>
        <v>348.5306940000001</v>
      </c>
      <c r="I37" s="1">
        <f>'DATOS MENSUALES'!F241</f>
        <v>382.7962939999998</v>
      </c>
      <c r="J37" s="1">
        <f>'DATOS MENSUALES'!F242</f>
        <v>205.38000199999993</v>
      </c>
      <c r="K37" s="1">
        <f>'DATOS MENSUALES'!F243</f>
        <v>130.69772300000002</v>
      </c>
      <c r="L37" s="1">
        <f>'DATOS MENSUALES'!F244</f>
        <v>106.62874309999997</v>
      </c>
      <c r="M37" s="1">
        <f>'DATOS MENSUALES'!F245</f>
        <v>96.181939</v>
      </c>
      <c r="N37" s="1">
        <f t="shared" si="12"/>
        <v>4897.6320215000005</v>
      </c>
      <c r="O37" s="10"/>
      <c r="P37" s="60">
        <f t="shared" si="13"/>
        <v>105355.82610596593</v>
      </c>
      <c r="Q37" s="60">
        <f t="shared" si="14"/>
        <v>7238885.48547274</v>
      </c>
      <c r="R37" s="60">
        <f t="shared" si="15"/>
        <v>245533584.335591</v>
      </c>
      <c r="S37" s="60">
        <f t="shared" si="16"/>
        <v>31111664.39462303</v>
      </c>
      <c r="T37" s="60">
        <f t="shared" si="17"/>
        <v>173367873.9232875</v>
      </c>
      <c r="U37" s="60">
        <f t="shared" si="18"/>
        <v>87545107.19244187</v>
      </c>
      <c r="V37" s="60">
        <f t="shared" si="19"/>
        <v>267480.5354175511</v>
      </c>
      <c r="W37" s="60">
        <f t="shared" si="20"/>
        <v>1963719.4473660393</v>
      </c>
      <c r="X37" s="60">
        <f t="shared" si="21"/>
        <v>82750.57790170693</v>
      </c>
      <c r="Y37" s="60">
        <f t="shared" si="22"/>
        <v>20427.366937814735</v>
      </c>
      <c r="Z37" s="60">
        <f t="shared" si="23"/>
        <v>15200.839744003864</v>
      </c>
      <c r="AA37" s="60">
        <f t="shared" si="24"/>
        <v>6973.045025596006</v>
      </c>
      <c r="AB37" s="60">
        <f t="shared" si="25"/>
        <v>15390889116.94569</v>
      </c>
    </row>
    <row r="38" spans="1:28" ht="12.75">
      <c r="A38" s="12" t="s">
        <v>46</v>
      </c>
      <c r="B38" s="1">
        <f>'DATOS MENSUALES'!F246</f>
        <v>655.2169809999997</v>
      </c>
      <c r="C38" s="1">
        <f>'DATOS MENSUALES'!F247</f>
        <v>595.4370949999999</v>
      </c>
      <c r="D38" s="1">
        <f>'DATOS MENSUALES'!F248</f>
        <v>489.2089746</v>
      </c>
      <c r="E38" s="1">
        <f>'DATOS MENSUALES'!F249</f>
        <v>415.37308639999986</v>
      </c>
      <c r="F38" s="1">
        <f>'DATOS MENSUALES'!F250</f>
        <v>357.6289030000001</v>
      </c>
      <c r="G38" s="1">
        <f>'DATOS MENSUALES'!F251</f>
        <v>253.10732999999993</v>
      </c>
      <c r="H38" s="1">
        <f>'DATOS MENSUALES'!F252</f>
        <v>237.29824129999997</v>
      </c>
      <c r="I38" s="1">
        <f>'DATOS MENSUALES'!F253</f>
        <v>254.6229856</v>
      </c>
      <c r="J38" s="1">
        <f>'DATOS MENSUALES'!F254</f>
        <v>149.36190299999996</v>
      </c>
      <c r="K38" s="1">
        <f>'DATOS MENSUALES'!F255</f>
        <v>113.86449799999995</v>
      </c>
      <c r="L38" s="1">
        <f>'DATOS MENSUALES'!F256</f>
        <v>99.76572100000003</v>
      </c>
      <c r="M38" s="1">
        <f>'DATOS MENSUALES'!F257</f>
        <v>103.14735309999996</v>
      </c>
      <c r="N38" s="1">
        <f t="shared" si="12"/>
        <v>3724.0330719999997</v>
      </c>
      <c r="O38" s="10"/>
      <c r="P38" s="60">
        <f t="shared" si="13"/>
        <v>153191479.65923882</v>
      </c>
      <c r="Q38" s="60">
        <f t="shared" si="14"/>
        <v>72354353.38238755</v>
      </c>
      <c r="R38" s="60">
        <f t="shared" si="15"/>
        <v>14930262.969107712</v>
      </c>
      <c r="S38" s="60">
        <f t="shared" si="16"/>
        <v>2026823.0270739526</v>
      </c>
      <c r="T38" s="60">
        <f t="shared" si="17"/>
        <v>261103.84038668615</v>
      </c>
      <c r="U38" s="60">
        <f t="shared" si="18"/>
        <v>-299625.0100670497</v>
      </c>
      <c r="V38" s="60">
        <f t="shared" si="19"/>
        <v>-102510.31820693667</v>
      </c>
      <c r="W38" s="60">
        <f t="shared" si="20"/>
        <v>-25.612399515281123</v>
      </c>
      <c r="X38" s="60">
        <f t="shared" si="21"/>
        <v>-1925.6598079857722</v>
      </c>
      <c r="Y38" s="60">
        <f t="shared" si="22"/>
        <v>1158.5950990142917</v>
      </c>
      <c r="Z38" s="60">
        <f t="shared" si="23"/>
        <v>5743.68715563561</v>
      </c>
      <c r="AA38" s="60">
        <f t="shared" si="24"/>
        <v>17718.629073566408</v>
      </c>
      <c r="AB38" s="60">
        <f t="shared" si="25"/>
        <v>2267981932.9611673</v>
      </c>
    </row>
    <row r="39" spans="1:28" ht="12.75">
      <c r="A39" s="12" t="s">
        <v>47</v>
      </c>
      <c r="B39" s="1">
        <f>'DATOS MENSUALES'!F258</f>
        <v>152.84596299999998</v>
      </c>
      <c r="C39" s="1">
        <f>'DATOS MENSUALES'!F259</f>
        <v>528.6439459999999</v>
      </c>
      <c r="D39" s="1">
        <f>'DATOS MENSUALES'!F260</f>
        <v>695.169421</v>
      </c>
      <c r="E39" s="1">
        <f>'DATOS MENSUALES'!F261</f>
        <v>705.7794265999997</v>
      </c>
      <c r="F39" s="1">
        <f>'DATOS MENSUALES'!F262</f>
        <v>377.1249299999998</v>
      </c>
      <c r="G39" s="1">
        <f>'DATOS MENSUALES'!F263</f>
        <v>858.1957939999999</v>
      </c>
      <c r="H39" s="1">
        <f>'DATOS MENSUALES'!F264</f>
        <v>461.14998800000006</v>
      </c>
      <c r="I39" s="1">
        <f>'DATOS MENSUALES'!F265</f>
        <v>306.2529599999999</v>
      </c>
      <c r="J39" s="1">
        <f>'DATOS MENSUALES'!F266</f>
        <v>195.0026817</v>
      </c>
      <c r="K39" s="1">
        <f>'DATOS MENSUALES'!F267</f>
        <v>141.20321099999998</v>
      </c>
      <c r="L39" s="1">
        <f>'DATOS MENSUALES'!F268</f>
        <v>113.03102200000001</v>
      </c>
      <c r="M39" s="1">
        <f>'DATOS MENSUALES'!F269</f>
        <v>98.704142</v>
      </c>
      <c r="N39" s="1">
        <f t="shared" si="12"/>
        <v>4633.103485299999</v>
      </c>
      <c r="O39" s="10"/>
      <c r="P39" s="60">
        <f t="shared" si="13"/>
        <v>34966.21319171242</v>
      </c>
      <c r="Q39" s="60">
        <f t="shared" si="14"/>
        <v>42840091.42748535</v>
      </c>
      <c r="R39" s="60">
        <f t="shared" si="15"/>
        <v>92467350.35213624</v>
      </c>
      <c r="S39" s="60">
        <f t="shared" si="16"/>
        <v>72490427.96785606</v>
      </c>
      <c r="T39" s="60">
        <f t="shared" si="17"/>
        <v>580328.8278703062</v>
      </c>
      <c r="U39" s="60">
        <f t="shared" si="18"/>
        <v>155871205.09924397</v>
      </c>
      <c r="V39" s="60">
        <f t="shared" si="19"/>
        <v>5549996.5223013265</v>
      </c>
      <c r="W39" s="60">
        <f t="shared" si="20"/>
        <v>115375.22320554529</v>
      </c>
      <c r="X39" s="60">
        <f t="shared" si="21"/>
        <v>36593.20378637686</v>
      </c>
      <c r="Y39" s="60">
        <f t="shared" si="22"/>
        <v>54188.86176617665</v>
      </c>
      <c r="Z39" s="60">
        <f t="shared" si="23"/>
        <v>30295.409459546176</v>
      </c>
      <c r="AA39" s="60">
        <f t="shared" si="24"/>
        <v>10115.435594994835</v>
      </c>
      <c r="AB39" s="60">
        <f t="shared" si="25"/>
        <v>10984317123.329342</v>
      </c>
    </row>
    <row r="40" spans="1:28" ht="12.75">
      <c r="A40" s="12" t="s">
        <v>48</v>
      </c>
      <c r="B40" s="1">
        <f>'DATOS MENSUALES'!F270</f>
        <v>81.23069299999999</v>
      </c>
      <c r="C40" s="1">
        <f>'DATOS MENSUALES'!F271</f>
        <v>93.005</v>
      </c>
      <c r="D40" s="1">
        <f>'DATOS MENSUALES'!F272</f>
        <v>112.78556489999998</v>
      </c>
      <c r="E40" s="1">
        <f>'DATOS MENSUALES'!F273</f>
        <v>398.11718099999996</v>
      </c>
      <c r="F40" s="1">
        <f>'DATOS MENSUALES'!F274</f>
        <v>234.73901689999983</v>
      </c>
      <c r="G40" s="1">
        <f>'DATOS MENSUALES'!F275</f>
        <v>500.1790542000001</v>
      </c>
      <c r="H40" s="1">
        <f>'DATOS MENSUALES'!F276</f>
        <v>402.7420999000002</v>
      </c>
      <c r="I40" s="1">
        <f>'DATOS MENSUALES'!F277</f>
        <v>220.8301997</v>
      </c>
      <c r="J40" s="1">
        <f>'DATOS MENSUALES'!F278</f>
        <v>210.03687100000005</v>
      </c>
      <c r="K40" s="1">
        <f>'DATOS MENSUALES'!F279</f>
        <v>129.64472599999996</v>
      </c>
      <c r="L40" s="1">
        <f>'DATOS MENSUALES'!F280</f>
        <v>100.05591600000004</v>
      </c>
      <c r="M40" s="1">
        <f>'DATOS MENSUALES'!F281</f>
        <v>110.11681100000003</v>
      </c>
      <c r="N40" s="1">
        <f t="shared" si="12"/>
        <v>2593.4831336</v>
      </c>
      <c r="O40" s="10"/>
      <c r="P40" s="60">
        <f t="shared" si="13"/>
        <v>-58932.607103975075</v>
      </c>
      <c r="Q40" s="60">
        <f t="shared" si="14"/>
        <v>-630171.3705453257</v>
      </c>
      <c r="R40" s="60">
        <f t="shared" si="15"/>
        <v>-2206392.2380170072</v>
      </c>
      <c r="S40" s="60">
        <f t="shared" si="16"/>
        <v>1305641.9942815786</v>
      </c>
      <c r="T40" s="60">
        <f t="shared" si="17"/>
        <v>-205114.34937207735</v>
      </c>
      <c r="U40" s="60">
        <f t="shared" si="18"/>
        <v>5847208.779941616</v>
      </c>
      <c r="V40" s="60">
        <f t="shared" si="19"/>
        <v>1670028.739838371</v>
      </c>
      <c r="W40" s="60">
        <f t="shared" si="20"/>
        <v>-49594.6375715044</v>
      </c>
      <c r="X40" s="60">
        <f t="shared" si="21"/>
        <v>112216.16955702915</v>
      </c>
      <c r="Y40" s="60">
        <f t="shared" si="22"/>
        <v>18156.525624650996</v>
      </c>
      <c r="Z40" s="60">
        <f t="shared" si="23"/>
        <v>6027.450787467166</v>
      </c>
      <c r="AA40" s="60">
        <f t="shared" si="24"/>
        <v>36066.52336446254</v>
      </c>
      <c r="AB40" s="60">
        <f t="shared" si="25"/>
        <v>6158909.864383743</v>
      </c>
    </row>
    <row r="41" spans="1:28" ht="12.75">
      <c r="A41" s="12" t="s">
        <v>49</v>
      </c>
      <c r="B41" s="1">
        <f>'DATOS MENSUALES'!F282</f>
        <v>89.64666219999997</v>
      </c>
      <c r="C41" s="1">
        <f>'DATOS MENSUALES'!F283</f>
        <v>474.7868729999998</v>
      </c>
      <c r="D41" s="1">
        <f>'DATOS MENSUALES'!F284</f>
        <v>263.61326360000004</v>
      </c>
      <c r="E41" s="1">
        <f>'DATOS MENSUALES'!F285</f>
        <v>143.45649799999995</v>
      </c>
      <c r="F41" s="1">
        <f>'DATOS MENSUALES'!F286</f>
        <v>591.2721076</v>
      </c>
      <c r="G41" s="1">
        <f>'DATOS MENSUALES'!F287</f>
        <v>660.6111800000001</v>
      </c>
      <c r="H41" s="1">
        <f>'DATOS MENSUALES'!F288</f>
        <v>379.79666109999994</v>
      </c>
      <c r="I41" s="1">
        <f>'DATOS MENSUALES'!F289</f>
        <v>236.16055629999994</v>
      </c>
      <c r="J41" s="1">
        <f>'DATOS MENSUALES'!F290</f>
        <v>186.09689270000007</v>
      </c>
      <c r="K41" s="1">
        <f>'DATOS MENSUALES'!F291</f>
        <v>134.32731869999995</v>
      </c>
      <c r="L41" s="1">
        <f>'DATOS MENSUALES'!F292</f>
        <v>97.31587600000002</v>
      </c>
      <c r="M41" s="1">
        <f>'DATOS MENSUALES'!F293</f>
        <v>88.78389100000004</v>
      </c>
      <c r="N41" s="1">
        <f t="shared" si="12"/>
        <v>3345.8677802</v>
      </c>
      <c r="O41" s="10"/>
      <c r="P41" s="60">
        <f t="shared" si="13"/>
        <v>-28370.299518876556</v>
      </c>
      <c r="Q41" s="60">
        <f t="shared" si="14"/>
        <v>25946931.584454533</v>
      </c>
      <c r="R41" s="60">
        <f t="shared" si="15"/>
        <v>8796.303100812229</v>
      </c>
      <c r="S41" s="60">
        <f t="shared" si="16"/>
        <v>-3071625.1563041643</v>
      </c>
      <c r="T41" s="60">
        <f t="shared" si="17"/>
        <v>26346130.3983182</v>
      </c>
      <c r="U41" s="60">
        <f t="shared" si="18"/>
        <v>39508430.964066535</v>
      </c>
      <c r="V41" s="60">
        <f t="shared" si="19"/>
        <v>876394.4479954158</v>
      </c>
      <c r="W41" s="60">
        <f t="shared" si="20"/>
        <v>-9814.268347657782</v>
      </c>
      <c r="X41" s="60">
        <f t="shared" si="21"/>
        <v>14338.031012194806</v>
      </c>
      <c r="Y41" s="60">
        <f t="shared" si="22"/>
        <v>29692.3746730227</v>
      </c>
      <c r="Z41" s="60">
        <f t="shared" si="23"/>
        <v>3694.2845248381905</v>
      </c>
      <c r="AA41" s="60">
        <f t="shared" si="24"/>
        <v>1604.357196157733</v>
      </c>
      <c r="AB41" s="60">
        <f t="shared" si="25"/>
        <v>819203375.5461751</v>
      </c>
    </row>
    <row r="42" spans="1:28" ht="12.75">
      <c r="A42" s="12" t="s">
        <v>50</v>
      </c>
      <c r="B42" s="1">
        <f>'DATOS MENSUALES'!F294</f>
        <v>90.06027240000003</v>
      </c>
      <c r="C42" s="1">
        <f>'DATOS MENSUALES'!F295</f>
        <v>76.49743999999997</v>
      </c>
      <c r="D42" s="1">
        <f>'DATOS MENSUALES'!F296</f>
        <v>70.7488467</v>
      </c>
      <c r="E42" s="1">
        <f>'DATOS MENSUALES'!F297</f>
        <v>123.04686110000002</v>
      </c>
      <c r="F42" s="1">
        <f>'DATOS MENSUALES'!F298</f>
        <v>107.67126500000005</v>
      </c>
      <c r="G42" s="1">
        <f>'DATOS MENSUALES'!F299</f>
        <v>333.4116759000001</v>
      </c>
      <c r="H42" s="1">
        <f>'DATOS MENSUALES'!F300</f>
        <v>164.9397164000001</v>
      </c>
      <c r="I42" s="1">
        <f>'DATOS MENSUALES'!F301</f>
        <v>121.1016378</v>
      </c>
      <c r="J42" s="1">
        <f>'DATOS MENSUALES'!F302</f>
        <v>75.06041470000002</v>
      </c>
      <c r="K42" s="1">
        <f>'DATOS MENSUALES'!F303</f>
        <v>50.67026379999999</v>
      </c>
      <c r="L42" s="1">
        <f>'DATOS MENSUALES'!F304</f>
        <v>35.4836923</v>
      </c>
      <c r="M42" s="1">
        <f>'DATOS MENSUALES'!F305</f>
        <v>97.78875999999994</v>
      </c>
      <c r="N42" s="1">
        <f t="shared" si="12"/>
        <v>1346.4808461000002</v>
      </c>
      <c r="O42" s="10"/>
      <c r="P42" s="60">
        <f t="shared" si="13"/>
        <v>-27231.661956245665</v>
      </c>
      <c r="Q42" s="60">
        <f t="shared" si="14"/>
        <v>-1068764.2205314355</v>
      </c>
      <c r="R42" s="60">
        <f t="shared" si="15"/>
        <v>-5108150.232456745</v>
      </c>
      <c r="S42" s="60">
        <f t="shared" si="16"/>
        <v>-4555586.636542947</v>
      </c>
      <c r="T42" s="60">
        <f t="shared" si="17"/>
        <v>-6439257.470315466</v>
      </c>
      <c r="U42" s="60">
        <f t="shared" si="18"/>
        <v>2400.159081092192</v>
      </c>
      <c r="V42" s="60">
        <f t="shared" si="19"/>
        <v>-1691948.5261584143</v>
      </c>
      <c r="W42" s="60">
        <f t="shared" si="20"/>
        <v>-2541572.4434029367</v>
      </c>
      <c r="X42" s="60">
        <f t="shared" si="21"/>
        <v>-652675.9243008284</v>
      </c>
      <c r="Y42" s="60">
        <f t="shared" si="22"/>
        <v>-146290.72427945057</v>
      </c>
      <c r="Z42" s="60">
        <f t="shared" si="23"/>
        <v>-99725.30106281796</v>
      </c>
      <c r="AA42" s="60">
        <f t="shared" si="24"/>
        <v>8884.595155430885</v>
      </c>
      <c r="AB42" s="60">
        <f t="shared" si="25"/>
        <v>-1203531452.1763303</v>
      </c>
    </row>
    <row r="43" spans="1:28" ht="12.75">
      <c r="A43" s="12" t="s">
        <v>51</v>
      </c>
      <c r="B43" s="1">
        <f>'DATOS MENSUALES'!F306</f>
        <v>127.30307399999998</v>
      </c>
      <c r="C43" s="1">
        <f>'DATOS MENSUALES'!F307</f>
        <v>333.83449220000006</v>
      </c>
      <c r="D43" s="1">
        <f>'DATOS MENSUALES'!F308</f>
        <v>408.34257499999995</v>
      </c>
      <c r="E43" s="1">
        <f>'DATOS MENSUALES'!F309</f>
        <v>701.0329912000002</v>
      </c>
      <c r="F43" s="1">
        <f>'DATOS MENSUALES'!F310</f>
        <v>1366.1149940000003</v>
      </c>
      <c r="G43" s="1">
        <f>'DATOS MENSUALES'!F311</f>
        <v>366.82108030000006</v>
      </c>
      <c r="H43" s="1">
        <f>'DATOS MENSUALES'!F312</f>
        <v>562.926</v>
      </c>
      <c r="I43" s="1">
        <f>'DATOS MENSUALES'!F313</f>
        <v>303.52422099999995</v>
      </c>
      <c r="J43" s="1">
        <f>'DATOS MENSUALES'!F314</f>
        <v>230.20123900000007</v>
      </c>
      <c r="K43" s="1">
        <f>'DATOS MENSUALES'!F315</f>
        <v>149.792435</v>
      </c>
      <c r="L43" s="1">
        <f>'DATOS MENSUALES'!F316</f>
        <v>117.148586</v>
      </c>
      <c r="M43" s="1">
        <f>'DATOS MENSUALES'!F317</f>
        <v>92.24722700000001</v>
      </c>
      <c r="N43" s="1">
        <f t="shared" si="12"/>
        <v>4759.2889147000005</v>
      </c>
      <c r="O43" s="10"/>
      <c r="P43" s="60">
        <f t="shared" si="13"/>
        <v>366.63816489520957</v>
      </c>
      <c r="Q43" s="60">
        <f t="shared" si="14"/>
        <v>3730764.648255169</v>
      </c>
      <c r="R43" s="60">
        <f t="shared" si="15"/>
        <v>4522578.474296513</v>
      </c>
      <c r="S43" s="60">
        <f t="shared" si="16"/>
        <v>70042927.47388127</v>
      </c>
      <c r="T43" s="60">
        <f t="shared" si="17"/>
        <v>1233309373.4345477</v>
      </c>
      <c r="U43" s="60">
        <f t="shared" si="18"/>
        <v>102492.45122024677</v>
      </c>
      <c r="V43" s="60">
        <f t="shared" si="19"/>
        <v>21677189.995373853</v>
      </c>
      <c r="W43" s="60">
        <f t="shared" si="20"/>
        <v>97041.33448881745</v>
      </c>
      <c r="X43" s="60">
        <f t="shared" si="21"/>
        <v>319988.31372025417</v>
      </c>
      <c r="Y43" s="60">
        <f t="shared" si="22"/>
        <v>100096.85719143198</v>
      </c>
      <c r="Z43" s="60">
        <f t="shared" si="23"/>
        <v>43955.379954039854</v>
      </c>
      <c r="AA43" s="60">
        <f t="shared" si="24"/>
        <v>3491.065374452734</v>
      </c>
      <c r="AB43" s="60">
        <f t="shared" si="25"/>
        <v>12963103986.389036</v>
      </c>
    </row>
    <row r="44" spans="1:28" ht="12.75">
      <c r="A44" s="12" t="s">
        <v>52</v>
      </c>
      <c r="B44" s="1">
        <f>'DATOS MENSUALES'!F318</f>
        <v>332.3520669999998</v>
      </c>
      <c r="C44" s="1">
        <f>'DATOS MENSUALES'!F319</f>
        <v>378.08321500000005</v>
      </c>
      <c r="D44" s="1">
        <f>'DATOS MENSUALES'!F320</f>
        <v>203.38934299999997</v>
      </c>
      <c r="E44" s="1">
        <f>'DATOS MENSUALES'!F321</f>
        <v>213.48942110000004</v>
      </c>
      <c r="F44" s="1">
        <f>'DATOS MENSUALES'!F322</f>
        <v>207.89089990000002</v>
      </c>
      <c r="G44" s="1">
        <f>'DATOS MENSUALES'!F323</f>
        <v>274.21179520000004</v>
      </c>
      <c r="H44" s="1">
        <f>'DATOS MENSUALES'!F324</f>
        <v>161.17025739999997</v>
      </c>
      <c r="I44" s="1">
        <f>'DATOS MENSUALES'!F325</f>
        <v>247.10873329999995</v>
      </c>
      <c r="J44" s="1">
        <f>'DATOS MENSUALES'!F326</f>
        <v>111.14532940000001</v>
      </c>
      <c r="K44" s="1">
        <f>'DATOS MENSUALES'!F327</f>
        <v>82.76819889999997</v>
      </c>
      <c r="L44" s="1">
        <f>'DATOS MENSUALES'!F328</f>
        <v>65.9336769</v>
      </c>
      <c r="M44" s="1">
        <f>'DATOS MENSUALES'!F329</f>
        <v>60.074863</v>
      </c>
      <c r="N44" s="1">
        <f t="shared" si="12"/>
        <v>2337.6178000999994</v>
      </c>
      <c r="O44" s="10"/>
      <c r="P44" s="60">
        <f t="shared" si="13"/>
        <v>9555962.556607278</v>
      </c>
      <c r="Q44" s="60">
        <f t="shared" si="14"/>
        <v>7921568.187253968</v>
      </c>
      <c r="R44" s="60">
        <f t="shared" si="15"/>
        <v>-62010.77973984443</v>
      </c>
      <c r="S44" s="60">
        <f t="shared" si="16"/>
        <v>-427482.1024925969</v>
      </c>
      <c r="T44" s="60">
        <f t="shared" si="17"/>
        <v>-632131.5801541256</v>
      </c>
      <c r="U44" s="60">
        <f t="shared" si="18"/>
        <v>-96140.68414178377</v>
      </c>
      <c r="V44" s="60">
        <f t="shared" si="19"/>
        <v>-1857649.2083555674</v>
      </c>
      <c r="W44" s="60">
        <f t="shared" si="20"/>
        <v>-1145.0865828386263</v>
      </c>
      <c r="X44" s="60">
        <f t="shared" si="21"/>
        <v>-129997.9536048951</v>
      </c>
      <c r="Y44" s="60">
        <f t="shared" si="22"/>
        <v>-8733.374240271562</v>
      </c>
      <c r="Z44" s="60">
        <f t="shared" si="23"/>
        <v>-4037.4245854568458</v>
      </c>
      <c r="AA44" s="60">
        <f t="shared" si="24"/>
        <v>-4915.037359798603</v>
      </c>
      <c r="AB44" s="60">
        <f t="shared" si="25"/>
        <v>-382072.71509808465</v>
      </c>
    </row>
    <row r="45" spans="1:28" ht="12.75">
      <c r="A45" s="12" t="s">
        <v>53</v>
      </c>
      <c r="B45" s="1">
        <f>'DATOS MENSUALES'!F330</f>
        <v>57.08102250000001</v>
      </c>
      <c r="C45" s="1">
        <f>'DATOS MENSUALES'!F331</f>
        <v>343.355907</v>
      </c>
      <c r="D45" s="1">
        <f>'DATOS MENSUALES'!F332</f>
        <v>190.17099999999996</v>
      </c>
      <c r="E45" s="1">
        <f>'DATOS MENSUALES'!F333</f>
        <v>142.2006294000001</v>
      </c>
      <c r="F45" s="1">
        <f>'DATOS MENSUALES'!F334</f>
        <v>378.09933899999993</v>
      </c>
      <c r="G45" s="1">
        <f>'DATOS MENSUALES'!F335</f>
        <v>235.51996949999997</v>
      </c>
      <c r="H45" s="1">
        <f>'DATOS MENSUALES'!F336</f>
        <v>414.730743</v>
      </c>
      <c r="I45" s="1">
        <f>'DATOS MENSUALES'!F337</f>
        <v>326.45284699999985</v>
      </c>
      <c r="J45" s="1">
        <f>'DATOS MENSUALES'!F338</f>
        <v>145.87719800000002</v>
      </c>
      <c r="K45" s="1">
        <f>'DATOS MENSUALES'!F339</f>
        <v>89.945441</v>
      </c>
      <c r="L45" s="1">
        <f>'DATOS MENSUALES'!F340</f>
        <v>78.40774599999997</v>
      </c>
      <c r="M45" s="1">
        <f>'DATOS MENSUALES'!F341</f>
        <v>65.78129879999999</v>
      </c>
      <c r="N45" s="1">
        <f t="shared" si="12"/>
        <v>2467.6231411999997</v>
      </c>
      <c r="O45" s="10"/>
      <c r="P45" s="60">
        <f t="shared" si="13"/>
        <v>-250819.443798076</v>
      </c>
      <c r="Q45" s="60">
        <f t="shared" si="14"/>
        <v>4460911.631376822</v>
      </c>
      <c r="R45" s="60">
        <f t="shared" si="15"/>
        <v>-147194.211726145</v>
      </c>
      <c r="S45" s="60">
        <f t="shared" si="16"/>
        <v>-3151926.7715455047</v>
      </c>
      <c r="T45" s="60">
        <f t="shared" si="17"/>
        <v>600905.5178453083</v>
      </c>
      <c r="U45" s="60">
        <f t="shared" si="18"/>
        <v>-603410.0679953877</v>
      </c>
      <c r="V45" s="60">
        <f t="shared" si="19"/>
        <v>2229168.9028590405</v>
      </c>
      <c r="W45" s="60">
        <f t="shared" si="20"/>
        <v>326828.7703982003</v>
      </c>
      <c r="X45" s="60">
        <f t="shared" si="21"/>
        <v>-4039.305486103251</v>
      </c>
      <c r="Y45" s="60">
        <f t="shared" si="22"/>
        <v>-2414.800558916551</v>
      </c>
      <c r="Z45" s="60">
        <f t="shared" si="23"/>
        <v>-41.038432885572675</v>
      </c>
      <c r="AA45" s="60">
        <f t="shared" si="24"/>
        <v>-1441.3322543073084</v>
      </c>
      <c r="AB45" s="60">
        <f t="shared" si="25"/>
        <v>189537.85899982485</v>
      </c>
    </row>
    <row r="46" spans="1:28" ht="12.75">
      <c r="A46" s="12" t="s">
        <v>54</v>
      </c>
      <c r="B46" s="1">
        <f>'DATOS MENSUALES'!F342</f>
        <v>50.59743979999999</v>
      </c>
      <c r="C46" s="1">
        <f>'DATOS MENSUALES'!F343</f>
        <v>88.81764309999998</v>
      </c>
      <c r="D46" s="1">
        <f>'DATOS MENSUALES'!F344</f>
        <v>131.36200000000002</v>
      </c>
      <c r="E46" s="1">
        <f>'DATOS MENSUALES'!F345</f>
        <v>185.66197400000001</v>
      </c>
      <c r="F46" s="1">
        <f>'DATOS MENSUALES'!F346</f>
        <v>175.78426699999997</v>
      </c>
      <c r="G46" s="1">
        <f>'DATOS MENSUALES'!F347</f>
        <v>620.3577320000003</v>
      </c>
      <c r="H46" s="1">
        <f>'DATOS MENSUALES'!F348</f>
        <v>363.48689090000005</v>
      </c>
      <c r="I46" s="1">
        <f>'DATOS MENSUALES'!F349</f>
        <v>435.30916870000016</v>
      </c>
      <c r="J46" s="1">
        <f>'DATOS MENSUALES'!F350</f>
        <v>249.31524700000006</v>
      </c>
      <c r="K46" s="1">
        <f>'DATOS MENSUALES'!F351</f>
        <v>141.42385999999996</v>
      </c>
      <c r="L46" s="1">
        <f>'DATOS MENSUALES'!F352</f>
        <v>100.10540199999998</v>
      </c>
      <c r="M46" s="1">
        <f>'DATOS MENSUALES'!F353</f>
        <v>135.4934427</v>
      </c>
      <c r="N46" s="1">
        <f t="shared" si="12"/>
        <v>2677.7150672000002</v>
      </c>
      <c r="O46" s="10"/>
      <c r="P46" s="60">
        <f t="shared" si="13"/>
        <v>-336404.0576019619</v>
      </c>
      <c r="Q46" s="60">
        <f t="shared" si="14"/>
        <v>-727089.698554576</v>
      </c>
      <c r="R46" s="60">
        <f t="shared" si="15"/>
        <v>-1390248.4839508568</v>
      </c>
      <c r="S46" s="60">
        <f t="shared" si="16"/>
        <v>-1097771.637831957</v>
      </c>
      <c r="T46" s="60">
        <f t="shared" si="17"/>
        <v>-1640084.5195623725</v>
      </c>
      <c r="U46" s="60">
        <f t="shared" si="18"/>
        <v>27090553.992951926</v>
      </c>
      <c r="V46" s="60">
        <f t="shared" si="19"/>
        <v>500331.1533896892</v>
      </c>
      <c r="W46" s="60">
        <f t="shared" si="20"/>
        <v>5614930.707825078</v>
      </c>
      <c r="X46" s="60">
        <f t="shared" si="21"/>
        <v>670202.4365817663</v>
      </c>
      <c r="Y46" s="60">
        <f t="shared" si="22"/>
        <v>55142.30114032601</v>
      </c>
      <c r="Z46" s="60">
        <f t="shared" si="23"/>
        <v>6076.753760682647</v>
      </c>
      <c r="AA46" s="60">
        <f t="shared" si="24"/>
        <v>199342.81163906425</v>
      </c>
      <c r="AB46" s="60">
        <f t="shared" si="25"/>
        <v>19148649.878203135</v>
      </c>
    </row>
    <row r="47" spans="1:28" ht="12.75">
      <c r="A47" s="12" t="s">
        <v>55</v>
      </c>
      <c r="B47" s="1">
        <f>'DATOS MENSUALES'!F354</f>
        <v>84.24634300000001</v>
      </c>
      <c r="C47" s="1">
        <f>'DATOS MENSUALES'!F355</f>
        <v>114.65634300000002</v>
      </c>
      <c r="D47" s="1">
        <f>'DATOS MENSUALES'!F356</f>
        <v>147.0381463</v>
      </c>
      <c r="E47" s="1">
        <f>'DATOS MENSUALES'!F357</f>
        <v>1062.5935499999998</v>
      </c>
      <c r="F47" s="1">
        <f>'DATOS MENSUALES'!F358</f>
        <v>291.5739350000001</v>
      </c>
      <c r="G47" s="1">
        <f>'DATOS MENSUALES'!F359</f>
        <v>197.08900749999992</v>
      </c>
      <c r="H47" s="1">
        <f>'DATOS MENSUALES'!F360</f>
        <v>185.05853200000016</v>
      </c>
      <c r="I47" s="1">
        <f>'DATOS MENSUALES'!F361</f>
        <v>201.75753479999997</v>
      </c>
      <c r="J47" s="1">
        <f>'DATOS MENSUALES'!F362</f>
        <v>146.6641845</v>
      </c>
      <c r="K47" s="1">
        <f>'DATOS MENSUALES'!F363</f>
        <v>92.28135600000002</v>
      </c>
      <c r="L47" s="1">
        <f>'DATOS MENSUALES'!F364</f>
        <v>79.68170900000003</v>
      </c>
      <c r="M47" s="1">
        <f>'DATOS MENSUALES'!F365</f>
        <v>52.2571988</v>
      </c>
      <c r="N47" s="1">
        <f t="shared" si="12"/>
        <v>2654.8978399</v>
      </c>
      <c r="O47" s="10"/>
      <c r="P47" s="60">
        <f t="shared" si="13"/>
        <v>-46266.29127922762</v>
      </c>
      <c r="Q47" s="60">
        <f t="shared" si="14"/>
        <v>-263160.52237681486</v>
      </c>
      <c r="R47" s="60">
        <f t="shared" si="15"/>
        <v>-882868.4899808211</v>
      </c>
      <c r="S47" s="60">
        <f t="shared" si="16"/>
        <v>463277543.0864646</v>
      </c>
      <c r="T47" s="60">
        <f t="shared" si="17"/>
        <v>-9.79661592903247</v>
      </c>
      <c r="U47" s="60">
        <f t="shared" si="18"/>
        <v>-1857860.0796666418</v>
      </c>
      <c r="V47" s="60">
        <f t="shared" si="19"/>
        <v>-971498.7757135435</v>
      </c>
      <c r="W47" s="60">
        <f t="shared" si="20"/>
        <v>-173863.99047261404</v>
      </c>
      <c r="X47" s="60">
        <f t="shared" si="21"/>
        <v>-3469.593500573936</v>
      </c>
      <c r="Y47" s="60">
        <f t="shared" si="22"/>
        <v>-1360.3289792869573</v>
      </c>
      <c r="Z47" s="60">
        <f t="shared" si="23"/>
        <v>-10.293812461668443</v>
      </c>
      <c r="AA47" s="60">
        <f t="shared" si="24"/>
        <v>-15289.949618552677</v>
      </c>
      <c r="AB47" s="60">
        <f t="shared" si="25"/>
        <v>14655226.409104306</v>
      </c>
    </row>
    <row r="48" spans="1:28" ht="12.75">
      <c r="A48" s="12" t="s">
        <v>56</v>
      </c>
      <c r="B48" s="1">
        <f>'DATOS MENSUALES'!F366</f>
        <v>43.321310800000006</v>
      </c>
      <c r="C48" s="1">
        <f>'DATOS MENSUALES'!F367</f>
        <v>126.32695000000005</v>
      </c>
      <c r="D48" s="1">
        <f>'DATOS MENSUALES'!F368</f>
        <v>76.27065100000002</v>
      </c>
      <c r="E48" s="1">
        <f>'DATOS MENSUALES'!F369</f>
        <v>154.1946614</v>
      </c>
      <c r="F48" s="1">
        <f>'DATOS MENSUALES'!F370</f>
        <v>113.74418799999998</v>
      </c>
      <c r="G48" s="1">
        <f>'DATOS MENSUALES'!F371</f>
        <v>138.68227000000005</v>
      </c>
      <c r="H48" s="1">
        <f>'DATOS MENSUALES'!F372</f>
        <v>408.64777899999996</v>
      </c>
      <c r="I48" s="1">
        <f>'DATOS MENSUALES'!F373</f>
        <v>557.6096282000002</v>
      </c>
      <c r="J48" s="1">
        <f>'DATOS MENSUALES'!F374</f>
        <v>337.1898220000001</v>
      </c>
      <c r="K48" s="1">
        <f>'DATOS MENSUALES'!F375</f>
        <v>199.58851239999993</v>
      </c>
      <c r="L48" s="1">
        <f>'DATOS MENSUALES'!F376</f>
        <v>128.87300000000002</v>
      </c>
      <c r="M48" s="1">
        <f>'DATOS MENSUALES'!F377</f>
        <v>101.19993939999998</v>
      </c>
      <c r="N48" s="1">
        <f t="shared" si="12"/>
        <v>2385.6487122000003</v>
      </c>
      <c r="O48" s="10"/>
      <c r="P48" s="60">
        <f t="shared" si="13"/>
        <v>-453418.8113507059</v>
      </c>
      <c r="Q48" s="60">
        <f t="shared" si="14"/>
        <v>-143976.78551169703</v>
      </c>
      <c r="R48" s="60">
        <f t="shared" si="15"/>
        <v>-4632399.775008388</v>
      </c>
      <c r="S48" s="60">
        <f t="shared" si="16"/>
        <v>-2439959.8296556217</v>
      </c>
      <c r="T48" s="60">
        <f t="shared" si="17"/>
        <v>-5829033.53260841</v>
      </c>
      <c r="U48" s="60">
        <f t="shared" si="18"/>
        <v>-5963264.531200826</v>
      </c>
      <c r="V48" s="60">
        <f t="shared" si="19"/>
        <v>1932035.3947305349</v>
      </c>
      <c r="W48" s="60">
        <f t="shared" si="20"/>
        <v>27010515.60832003</v>
      </c>
      <c r="X48" s="60">
        <f t="shared" si="21"/>
        <v>5394989.76838161</v>
      </c>
      <c r="Y48" s="60">
        <f t="shared" si="22"/>
        <v>891025.4649088274</v>
      </c>
      <c r="Z48" s="60">
        <f t="shared" si="23"/>
        <v>103928.80056902423</v>
      </c>
      <c r="AA48" s="60">
        <f t="shared" si="24"/>
        <v>14037.15826360583</v>
      </c>
      <c r="AB48" s="60">
        <f t="shared" si="25"/>
        <v>-14764.01675385624</v>
      </c>
    </row>
    <row r="49" spans="1:28" ht="12.75">
      <c r="A49" s="12" t="s">
        <v>57</v>
      </c>
      <c r="B49" s="1">
        <f>'DATOS MENSUALES'!F378</f>
        <v>79.46587500000001</v>
      </c>
      <c r="C49" s="1">
        <f>'DATOS MENSUALES'!F379</f>
        <v>113.18171240000001</v>
      </c>
      <c r="D49" s="1">
        <f>'DATOS MENSUALES'!F380</f>
        <v>115.80517899999997</v>
      </c>
      <c r="E49" s="1">
        <f>'DATOS MENSUALES'!F381</f>
        <v>156.2514239999999</v>
      </c>
      <c r="F49" s="1">
        <f>'DATOS MENSUALES'!F382</f>
        <v>524.6234859999998</v>
      </c>
      <c r="G49" s="1">
        <f>'DATOS MENSUALES'!F383</f>
        <v>405.01223000000016</v>
      </c>
      <c r="H49" s="1">
        <f>'DATOS MENSUALES'!F384</f>
        <v>298.23874299999994</v>
      </c>
      <c r="I49" s="1">
        <f>'DATOS MENSUALES'!F385</f>
        <v>279.36353840000015</v>
      </c>
      <c r="J49" s="1">
        <f>'DATOS MENSUALES'!F386</f>
        <v>200.95479900000004</v>
      </c>
      <c r="K49" s="1">
        <f>'DATOS MENSUALES'!F387</f>
        <v>112.77184159999995</v>
      </c>
      <c r="L49" s="1">
        <f>'DATOS MENSUALES'!F388</f>
        <v>82.65934400000002</v>
      </c>
      <c r="M49" s="1">
        <f>'DATOS MENSUALES'!F389</f>
        <v>86.12571300000002</v>
      </c>
      <c r="N49" s="1">
        <f t="shared" si="12"/>
        <v>2454.4538853999998</v>
      </c>
      <c r="O49" s="10"/>
      <c r="P49" s="60">
        <f t="shared" si="13"/>
        <v>-67319.57354222311</v>
      </c>
      <c r="Q49" s="60">
        <f t="shared" si="14"/>
        <v>-281748.85296354064</v>
      </c>
      <c r="R49" s="60">
        <f t="shared" si="15"/>
        <v>-2056395.3655508861</v>
      </c>
      <c r="S49" s="60">
        <f t="shared" si="16"/>
        <v>-2329829.0674140295</v>
      </c>
      <c r="T49" s="60">
        <f t="shared" si="17"/>
        <v>12311960.732062632</v>
      </c>
      <c r="U49" s="60">
        <f t="shared" si="18"/>
        <v>613897.6337351183</v>
      </c>
      <c r="V49" s="60">
        <f t="shared" si="19"/>
        <v>2826.800026248636</v>
      </c>
      <c r="W49" s="60">
        <f t="shared" si="20"/>
        <v>10350.0440701048</v>
      </c>
      <c r="X49" s="60">
        <f t="shared" si="21"/>
        <v>60014.203023788396</v>
      </c>
      <c r="Y49" s="60">
        <f t="shared" si="22"/>
        <v>833.3108902603675</v>
      </c>
      <c r="Z49" s="60">
        <f t="shared" si="23"/>
        <v>0.5164357711823737</v>
      </c>
      <c r="AA49" s="60">
        <f t="shared" si="24"/>
        <v>740.849230155612</v>
      </c>
      <c r="AB49" s="60">
        <f t="shared" si="25"/>
        <v>86779.83382051076</v>
      </c>
    </row>
    <row r="50" spans="1:28" ht="12.75">
      <c r="A50" s="12" t="s">
        <v>58</v>
      </c>
      <c r="B50" s="1">
        <f>'DATOS MENSUALES'!F390</f>
        <v>145.6555299999999</v>
      </c>
      <c r="C50" s="1">
        <f>'DATOS MENSUALES'!F391</f>
        <v>140.802138</v>
      </c>
      <c r="D50" s="1">
        <f>'DATOS MENSUALES'!F392</f>
        <v>216.72</v>
      </c>
      <c r="E50" s="1">
        <f>'DATOS MENSUALES'!F393</f>
        <v>260.53155300000003</v>
      </c>
      <c r="F50" s="1">
        <f>'DATOS MENSUALES'!F394</f>
        <v>189.18200000000004</v>
      </c>
      <c r="G50" s="1">
        <f>'DATOS MENSUALES'!F395</f>
        <v>149.31274999999994</v>
      </c>
      <c r="H50" s="1">
        <f>'DATOS MENSUALES'!F396</f>
        <v>151.22136499999996</v>
      </c>
      <c r="I50" s="1">
        <f>'DATOS MENSUALES'!F397</f>
        <v>472.2456613999998</v>
      </c>
      <c r="J50" s="1">
        <f>'DATOS MENSUALES'!F398</f>
        <v>169.0845900000001</v>
      </c>
      <c r="K50" s="1">
        <f>'DATOS MENSUALES'!F399</f>
        <v>98.21569270000002</v>
      </c>
      <c r="L50" s="1">
        <f>'DATOS MENSUALES'!F400</f>
        <v>76.07080670000002</v>
      </c>
      <c r="M50" s="1">
        <f>'DATOS MENSUALES'!F401</f>
        <v>55.470123000000015</v>
      </c>
      <c r="N50" s="1">
        <f t="shared" si="12"/>
        <v>2124.5122097999997</v>
      </c>
      <c r="O50" s="10"/>
      <c r="P50" s="60">
        <f t="shared" si="13"/>
        <v>16600.306630129217</v>
      </c>
      <c r="Q50" s="60">
        <f t="shared" si="14"/>
        <v>-54598.772447225165</v>
      </c>
      <c r="R50" s="60">
        <f t="shared" si="15"/>
        <v>-18089.033355860724</v>
      </c>
      <c r="S50" s="60">
        <f t="shared" si="16"/>
        <v>-22637.99856219003</v>
      </c>
      <c r="T50" s="60">
        <f t="shared" si="17"/>
        <v>-1142203.7630227355</v>
      </c>
      <c r="U50" s="60">
        <f t="shared" si="18"/>
        <v>-4974811.921248657</v>
      </c>
      <c r="V50" s="60">
        <f t="shared" si="19"/>
        <v>-2346166.3648187015</v>
      </c>
      <c r="W50" s="60">
        <f t="shared" si="20"/>
        <v>9893370.240609786</v>
      </c>
      <c r="X50" s="60">
        <f t="shared" si="21"/>
        <v>386.0758365992952</v>
      </c>
      <c r="Y50" s="60">
        <f t="shared" si="22"/>
        <v>-136.26277022542115</v>
      </c>
      <c r="Z50" s="60">
        <f t="shared" si="23"/>
        <v>-193.72599410380997</v>
      </c>
      <c r="AA50" s="60">
        <f t="shared" si="24"/>
        <v>-10087.622388369382</v>
      </c>
      <c r="AB50" s="60">
        <f t="shared" si="25"/>
        <v>-23312430.813712407</v>
      </c>
    </row>
    <row r="51" spans="1:28" ht="12.75">
      <c r="A51" s="12" t="s">
        <v>59</v>
      </c>
      <c r="B51" s="1">
        <f>'DATOS MENSUALES'!F402</f>
        <v>137.454958</v>
      </c>
      <c r="C51" s="1">
        <f>'DATOS MENSUALES'!F403</f>
        <v>102.03803949999994</v>
      </c>
      <c r="D51" s="1">
        <f>'DATOS MENSUALES'!F404</f>
        <v>133.99379990000003</v>
      </c>
      <c r="E51" s="1">
        <f>'DATOS MENSUALES'!F405</f>
        <v>419.69007200000004</v>
      </c>
      <c r="F51" s="1">
        <f>'DATOS MENSUALES'!F406</f>
        <v>288.109</v>
      </c>
      <c r="G51" s="1">
        <f>'DATOS MENSUALES'!F407</f>
        <v>344.4722741</v>
      </c>
      <c r="H51" s="1">
        <f>'DATOS MENSUALES'!F408</f>
        <v>252.90080899999998</v>
      </c>
      <c r="I51" s="1">
        <f>'DATOS MENSUALES'!F409</f>
        <v>181.58094999999997</v>
      </c>
      <c r="J51" s="1">
        <f>'DATOS MENSUALES'!F410</f>
        <v>189.71082149999995</v>
      </c>
      <c r="K51" s="1">
        <f>'DATOS MENSUALES'!F411</f>
        <v>120.06863119999998</v>
      </c>
      <c r="L51" s="1">
        <f>'DATOS MENSUALES'!F412</f>
        <v>82.75981299999998</v>
      </c>
      <c r="M51" s="1">
        <f>'DATOS MENSUALES'!F413</f>
        <v>56.5518576</v>
      </c>
      <c r="N51" s="1">
        <f t="shared" si="12"/>
        <v>2309.3310257999997</v>
      </c>
      <c r="O51" s="10"/>
      <c r="P51" s="60">
        <f t="shared" si="13"/>
        <v>5185.918075233593</v>
      </c>
      <c r="Q51" s="60">
        <f t="shared" si="14"/>
        <v>-451233.9282899314</v>
      </c>
      <c r="R51" s="60">
        <f t="shared" si="15"/>
        <v>-1294200.5797281847</v>
      </c>
      <c r="S51" s="60">
        <f t="shared" si="16"/>
        <v>2241396.6005478776</v>
      </c>
      <c r="T51" s="60">
        <f t="shared" si="17"/>
        <v>-176.05511811767548</v>
      </c>
      <c r="U51" s="60">
        <f t="shared" si="18"/>
        <v>14615.469508240578</v>
      </c>
      <c r="V51" s="60">
        <f t="shared" si="19"/>
        <v>-30366.979054664316</v>
      </c>
      <c r="W51" s="60">
        <f t="shared" si="20"/>
        <v>-438798.1790857121</v>
      </c>
      <c r="X51" s="60">
        <f t="shared" si="21"/>
        <v>21735.830196966315</v>
      </c>
      <c r="Y51" s="60">
        <f t="shared" si="22"/>
        <v>4663.37691716906</v>
      </c>
      <c r="Z51" s="60">
        <f t="shared" si="23"/>
        <v>0.7357583358252973</v>
      </c>
      <c r="AA51" s="60">
        <f t="shared" si="24"/>
        <v>-8647.130833041501</v>
      </c>
      <c r="AB51" s="60">
        <f t="shared" si="25"/>
        <v>-1025711.0480268362</v>
      </c>
    </row>
    <row r="52" spans="1:28" ht="12.75">
      <c r="A52" s="12" t="s">
        <v>60</v>
      </c>
      <c r="B52" s="1">
        <f>'DATOS MENSUALES'!F414</f>
        <v>58.39990200000003</v>
      </c>
      <c r="C52" s="1">
        <f>'DATOS MENSUALES'!F415</f>
        <v>194.27023120000015</v>
      </c>
      <c r="D52" s="1">
        <f>'DATOS MENSUALES'!F416</f>
        <v>81.76799899999999</v>
      </c>
      <c r="E52" s="1">
        <f>'DATOS MENSUALES'!F417</f>
        <v>157.5695745</v>
      </c>
      <c r="F52" s="1">
        <f>'DATOS MENSUALES'!F418</f>
        <v>122.63832580000005</v>
      </c>
      <c r="G52" s="1">
        <f>'DATOS MENSUALES'!F419</f>
        <v>170.01725599999992</v>
      </c>
      <c r="H52" s="1">
        <f>'DATOS MENSUALES'!F420</f>
        <v>221.4995109999999</v>
      </c>
      <c r="I52" s="1">
        <f>'DATOS MENSUALES'!F421</f>
        <v>191.20583930000004</v>
      </c>
      <c r="J52" s="1">
        <f>'DATOS MENSUALES'!F422</f>
        <v>114.52698299999994</v>
      </c>
      <c r="K52" s="1">
        <f>'DATOS MENSUALES'!F423</f>
        <v>63.61216310000001</v>
      </c>
      <c r="L52" s="1">
        <f>'DATOS MENSUALES'!F424</f>
        <v>59.85179000000001</v>
      </c>
      <c r="M52" s="1">
        <f>'DATOS MENSUALES'!F425</f>
        <v>82.46806310000002</v>
      </c>
      <c r="N52" s="1">
        <f t="shared" si="12"/>
        <v>1517.8276380000002</v>
      </c>
      <c r="O52" s="10"/>
      <c r="P52" s="60">
        <f t="shared" si="13"/>
        <v>-235410.0194416604</v>
      </c>
      <c r="Q52" s="60">
        <f t="shared" si="14"/>
        <v>3746.4584204529187</v>
      </c>
      <c r="R52" s="60">
        <f t="shared" si="15"/>
        <v>-4189052.014704711</v>
      </c>
      <c r="S52" s="60">
        <f t="shared" si="16"/>
        <v>-2261020.335878958</v>
      </c>
      <c r="T52" s="60">
        <f t="shared" si="17"/>
        <v>-5006822.770998499</v>
      </c>
      <c r="U52" s="60">
        <f t="shared" si="18"/>
        <v>-3375368.906872231</v>
      </c>
      <c r="V52" s="60">
        <f t="shared" si="19"/>
        <v>-245312.1273511334</v>
      </c>
      <c r="W52" s="60">
        <f t="shared" si="20"/>
        <v>-292290.22900533135</v>
      </c>
      <c r="X52" s="60">
        <f t="shared" si="21"/>
        <v>-105663.15431578843</v>
      </c>
      <c r="Y52" s="60">
        <f t="shared" si="22"/>
        <v>-62804.6530604592</v>
      </c>
      <c r="Z52" s="60">
        <f t="shared" si="23"/>
        <v>-10655.625316707026</v>
      </c>
      <c r="AA52" s="60">
        <f t="shared" si="24"/>
        <v>156.66495964017818</v>
      </c>
      <c r="AB52" s="60">
        <f t="shared" si="25"/>
        <v>-710575661.5763173</v>
      </c>
    </row>
    <row r="53" spans="1:28" ht="12.75">
      <c r="A53" s="12" t="s">
        <v>61</v>
      </c>
      <c r="B53" s="1">
        <f>'DATOS MENSUALES'!F426</f>
        <v>73.44873299999999</v>
      </c>
      <c r="C53" s="1">
        <f>'DATOS MENSUALES'!F427</f>
        <v>124.96153099999994</v>
      </c>
      <c r="D53" s="1">
        <f>'DATOS MENSUALES'!F428</f>
        <v>89.683682</v>
      </c>
      <c r="E53" s="1">
        <f>'DATOS MENSUALES'!F429</f>
        <v>77.243859</v>
      </c>
      <c r="F53" s="1">
        <f>'DATOS MENSUALES'!F430</f>
        <v>99.58770599999994</v>
      </c>
      <c r="G53" s="1">
        <f>'DATOS MENSUALES'!F431</f>
        <v>107.72612420000004</v>
      </c>
      <c r="H53" s="1">
        <f>'DATOS MENSUALES'!F432</f>
        <v>189.86883600000004</v>
      </c>
      <c r="I53" s="1">
        <f>'DATOS MENSUALES'!F433</f>
        <v>106.34781499999994</v>
      </c>
      <c r="J53" s="1">
        <f>'DATOS MENSUALES'!F434</f>
        <v>68.11232200000003</v>
      </c>
      <c r="K53" s="1">
        <f>'DATOS MENSUALES'!F435</f>
        <v>61.884499800000015</v>
      </c>
      <c r="L53" s="1">
        <f>'DATOS MENSUALES'!F436</f>
        <v>58.996662000000015</v>
      </c>
      <c r="M53" s="1">
        <f>'DATOS MENSUALES'!F437</f>
        <v>68.91133899999998</v>
      </c>
      <c r="N53" s="1">
        <f t="shared" si="12"/>
        <v>1126.773109</v>
      </c>
      <c r="O53" s="10"/>
      <c r="P53" s="60">
        <f t="shared" si="13"/>
        <v>-101828.56358386777</v>
      </c>
      <c r="Q53" s="60">
        <f t="shared" si="14"/>
        <v>-155524.9725810941</v>
      </c>
      <c r="R53" s="60">
        <f t="shared" si="15"/>
        <v>-3601760.8714436055</v>
      </c>
      <c r="S53" s="60">
        <f t="shared" si="16"/>
        <v>-9471123.65801822</v>
      </c>
      <c r="T53" s="60">
        <f t="shared" si="17"/>
        <v>-7315614.857684027</v>
      </c>
      <c r="U53" s="60">
        <f t="shared" si="18"/>
        <v>-9568174.726416072</v>
      </c>
      <c r="V53" s="60">
        <f t="shared" si="19"/>
        <v>-836708.6555015602</v>
      </c>
      <c r="W53" s="60">
        <f t="shared" si="20"/>
        <v>-3458218.595517494</v>
      </c>
      <c r="X53" s="60">
        <f t="shared" si="21"/>
        <v>-822412.3341413096</v>
      </c>
      <c r="Y53" s="60">
        <f t="shared" si="22"/>
        <v>-71354.94617957916</v>
      </c>
      <c r="Z53" s="60">
        <f t="shared" si="23"/>
        <v>-11946.762807914947</v>
      </c>
      <c r="AA53" s="60">
        <f t="shared" si="24"/>
        <v>-544.5126265241122</v>
      </c>
      <c r="AB53" s="60">
        <f t="shared" si="25"/>
        <v>-2113946206.7125192</v>
      </c>
    </row>
    <row r="54" spans="1:28" ht="12.75">
      <c r="A54" s="12" t="s">
        <v>62</v>
      </c>
      <c r="B54" s="1">
        <f>'DATOS MENSUALES'!F438</f>
        <v>102.23522379999997</v>
      </c>
      <c r="C54" s="1">
        <f>'DATOS MENSUALES'!F439</f>
        <v>144.614977</v>
      </c>
      <c r="D54" s="1">
        <f>'DATOS MENSUALES'!F440</f>
        <v>221.69695499999997</v>
      </c>
      <c r="E54" s="1">
        <f>'DATOS MENSUALES'!F441</f>
        <v>371.2170000000001</v>
      </c>
      <c r="F54" s="1">
        <f>'DATOS MENSUALES'!F442</f>
        <v>650.5704320000001</v>
      </c>
      <c r="G54" s="1">
        <f>'DATOS MENSUALES'!F443</f>
        <v>305.7187282</v>
      </c>
      <c r="H54" s="1">
        <f>'DATOS MENSUALES'!F444</f>
        <v>206.6318959999999</v>
      </c>
      <c r="I54" s="1">
        <f>'DATOS MENSUALES'!F445</f>
        <v>292.63197010000005</v>
      </c>
      <c r="J54" s="1">
        <f>'DATOS MENSUALES'!F446</f>
        <v>273.4466314999999</v>
      </c>
      <c r="K54" s="1">
        <f>'DATOS MENSUALES'!F447</f>
        <v>145.76083449999996</v>
      </c>
      <c r="L54" s="1">
        <f>'DATOS MENSUALES'!F448</f>
        <v>106.70772400000001</v>
      </c>
      <c r="M54" s="1">
        <f>'DATOS MENSUALES'!F449</f>
        <v>66.861</v>
      </c>
      <c r="N54" s="1">
        <f t="shared" si="12"/>
        <v>2888.0933720999997</v>
      </c>
      <c r="O54" s="10"/>
      <c r="P54" s="60">
        <f t="shared" si="13"/>
        <v>-5745.538976630795</v>
      </c>
      <c r="Q54" s="60">
        <f t="shared" si="14"/>
        <v>-39735.54673038876</v>
      </c>
      <c r="R54" s="60">
        <f t="shared" si="15"/>
        <v>-9627.706259780383</v>
      </c>
      <c r="S54" s="60">
        <f t="shared" si="16"/>
        <v>559410.3819595703</v>
      </c>
      <c r="T54" s="60">
        <f t="shared" si="17"/>
        <v>45444550.79174249</v>
      </c>
      <c r="U54" s="60">
        <f t="shared" si="18"/>
        <v>-2926.657200952056</v>
      </c>
      <c r="V54" s="60">
        <f t="shared" si="19"/>
        <v>-464897.6379833756</v>
      </c>
      <c r="W54" s="60">
        <f t="shared" si="20"/>
        <v>43100.611594190465</v>
      </c>
      <c r="X54" s="60">
        <f t="shared" si="21"/>
        <v>1391558.5037618454</v>
      </c>
      <c r="Y54" s="60">
        <f t="shared" si="22"/>
        <v>76221.08001139</v>
      </c>
      <c r="Z54" s="60">
        <f t="shared" si="23"/>
        <v>15346.700681650074</v>
      </c>
      <c r="AA54" s="60">
        <f t="shared" si="24"/>
        <v>-1066.2763151205957</v>
      </c>
      <c r="AB54" s="60">
        <f t="shared" si="25"/>
        <v>109155422.45169008</v>
      </c>
    </row>
    <row r="55" spans="1:28" ht="12.75">
      <c r="A55" s="12" t="s">
        <v>63</v>
      </c>
      <c r="B55" s="1">
        <f>'DATOS MENSUALES'!F450</f>
        <v>138.31994899999998</v>
      </c>
      <c r="C55" s="1">
        <f>'DATOS MENSUALES'!F451</f>
        <v>69.63054600000002</v>
      </c>
      <c r="D55" s="1">
        <f>'DATOS MENSUALES'!F452</f>
        <v>411.7676870000001</v>
      </c>
      <c r="E55" s="1">
        <f>'DATOS MENSUALES'!F453</f>
        <v>369.3554080000001</v>
      </c>
      <c r="F55" s="1">
        <f>'DATOS MENSUALES'!F454</f>
        <v>953.6105867999999</v>
      </c>
      <c r="G55" s="1">
        <f>'DATOS MENSUALES'!F455</f>
        <v>412.4936529999999</v>
      </c>
      <c r="H55" s="1">
        <f>'DATOS MENSUALES'!F456</f>
        <v>438.5734667999999</v>
      </c>
      <c r="I55" s="1">
        <f>'DATOS MENSUALES'!F457</f>
        <v>347.46084899999994</v>
      </c>
      <c r="J55" s="1">
        <f>'DATOS MENSUALES'!F458</f>
        <v>205.4188853000001</v>
      </c>
      <c r="K55" s="1">
        <f>'DATOS MENSUALES'!F459</f>
        <v>124.08874019999996</v>
      </c>
      <c r="L55" s="1">
        <f>'DATOS MENSUALES'!F460</f>
        <v>88.89749749999999</v>
      </c>
      <c r="M55" s="1">
        <f>'DATOS MENSUALES'!F461</f>
        <v>70.7289161</v>
      </c>
      <c r="N55" s="1">
        <f t="shared" si="12"/>
        <v>3630.3461847</v>
      </c>
      <c r="O55" s="10"/>
      <c r="P55" s="60">
        <f t="shared" si="13"/>
        <v>6002.887182342126</v>
      </c>
      <c r="Q55" s="60">
        <f t="shared" si="14"/>
        <v>-1298897.0843496157</v>
      </c>
      <c r="R55" s="60">
        <f t="shared" si="15"/>
        <v>4809447.708082514</v>
      </c>
      <c r="S55" s="60">
        <f t="shared" si="16"/>
        <v>522344.2610724727</v>
      </c>
      <c r="T55" s="60">
        <f t="shared" si="17"/>
        <v>287361320.2579863</v>
      </c>
      <c r="U55" s="60">
        <f t="shared" si="18"/>
        <v>790707.2179693539</v>
      </c>
      <c r="V55" s="60">
        <f t="shared" si="19"/>
        <v>3686102.587262298</v>
      </c>
      <c r="W55" s="60">
        <f t="shared" si="20"/>
        <v>726334.2033838417</v>
      </c>
      <c r="X55" s="60">
        <f t="shared" si="21"/>
        <v>82972.28819348456</v>
      </c>
      <c r="Y55" s="60">
        <f t="shared" si="22"/>
        <v>8904.720765373371</v>
      </c>
      <c r="Z55" s="60">
        <f t="shared" si="23"/>
        <v>348.9816407967468</v>
      </c>
      <c r="AA55" s="60">
        <f t="shared" si="24"/>
        <v>-255.84185865970395</v>
      </c>
      <c r="AB55" s="60">
        <f t="shared" si="25"/>
        <v>1816586491.9206607</v>
      </c>
    </row>
    <row r="56" spans="1:28" ht="12.75">
      <c r="A56" s="12" t="s">
        <v>64</v>
      </c>
      <c r="B56" s="1">
        <f>'DATOS MENSUALES'!F462</f>
        <v>65.951608</v>
      </c>
      <c r="C56" s="1">
        <f>'DATOS MENSUALES'!F463</f>
        <v>67.3750967</v>
      </c>
      <c r="D56" s="1">
        <f>'DATOS MENSUALES'!F464</f>
        <v>632.4383440000004</v>
      </c>
      <c r="E56" s="1">
        <f>'DATOS MENSUALES'!F465</f>
        <v>652.3428260000003</v>
      </c>
      <c r="F56" s="1">
        <f>'DATOS MENSUALES'!F466</f>
        <v>1101.0235437999995</v>
      </c>
      <c r="G56" s="1">
        <f>'DATOS MENSUALES'!F467</f>
        <v>788.5593159999997</v>
      </c>
      <c r="H56" s="1">
        <f>'DATOS MENSUALES'!F468</f>
        <v>465.7652135999999</v>
      </c>
      <c r="I56" s="1">
        <f>'DATOS MENSUALES'!F469</f>
        <v>336.01178299999987</v>
      </c>
      <c r="J56" s="1">
        <f>'DATOS MENSUALES'!F470</f>
        <v>230.39087600000002</v>
      </c>
      <c r="K56" s="1">
        <f>'DATOS MENSUALES'!F471</f>
        <v>153.132873</v>
      </c>
      <c r="L56" s="1">
        <f>'DATOS MENSUALES'!F472</f>
        <v>123.36216779999998</v>
      </c>
      <c r="M56" s="1">
        <f>'DATOS MENSUALES'!F473</f>
        <v>96.7537188</v>
      </c>
      <c r="N56" s="1">
        <f t="shared" si="12"/>
        <v>4713.107366699999</v>
      </c>
      <c r="O56" s="10"/>
      <c r="P56" s="60">
        <f t="shared" si="13"/>
        <v>-159169.16264429913</v>
      </c>
      <c r="Q56" s="60">
        <f t="shared" si="14"/>
        <v>-1381124.6564624098</v>
      </c>
      <c r="R56" s="60">
        <f t="shared" si="15"/>
        <v>59076484.37946025</v>
      </c>
      <c r="S56" s="60">
        <f t="shared" si="16"/>
        <v>48039029.40362592</v>
      </c>
      <c r="T56" s="60">
        <f t="shared" si="17"/>
        <v>526163602.9954773</v>
      </c>
      <c r="U56" s="60">
        <f t="shared" si="18"/>
        <v>102856217.906077</v>
      </c>
      <c r="V56" s="60">
        <f t="shared" si="19"/>
        <v>5995428.116915155</v>
      </c>
      <c r="W56" s="60">
        <f t="shared" si="20"/>
        <v>482648.5065502634</v>
      </c>
      <c r="X56" s="60">
        <f t="shared" si="21"/>
        <v>322657.24435583345</v>
      </c>
      <c r="Y56" s="60">
        <f t="shared" si="22"/>
        <v>123292.637166351</v>
      </c>
      <c r="Z56" s="60">
        <f t="shared" si="23"/>
        <v>71499.8705647715</v>
      </c>
      <c r="AA56" s="60">
        <f t="shared" si="24"/>
        <v>7618.052514698903</v>
      </c>
      <c r="AB56" s="60">
        <f t="shared" si="25"/>
        <v>12213503436.596172</v>
      </c>
    </row>
    <row r="57" spans="1:28" ht="12.75">
      <c r="A57" s="12" t="s">
        <v>65</v>
      </c>
      <c r="B57" s="1">
        <f>'DATOS MENSUALES'!F474</f>
        <v>221.97367899999983</v>
      </c>
      <c r="C57" s="1">
        <f>'DATOS MENSUALES'!F475</f>
        <v>205.64242400000006</v>
      </c>
      <c r="D57" s="1">
        <f>'DATOS MENSUALES'!F476</f>
        <v>223.65541849999994</v>
      </c>
      <c r="E57" s="1">
        <f>'DATOS MENSUALES'!F477</f>
        <v>253.6999059999998</v>
      </c>
      <c r="F57" s="1">
        <f>'DATOS MENSUALES'!F478</f>
        <v>224.22409700000003</v>
      </c>
      <c r="G57" s="1">
        <f>'DATOS MENSUALES'!F479</f>
        <v>340.3766459</v>
      </c>
      <c r="H57" s="1">
        <f>'DATOS MENSUALES'!F480</f>
        <v>300.99851</v>
      </c>
      <c r="I57" s="1">
        <f>'DATOS MENSUALES'!F481</f>
        <v>381.0724219999999</v>
      </c>
      <c r="J57" s="1">
        <f>'DATOS MENSUALES'!F482</f>
        <v>211.995064</v>
      </c>
      <c r="K57" s="1">
        <f>'DATOS MENSUALES'!F483</f>
        <v>123.57465099999997</v>
      </c>
      <c r="L57" s="1">
        <f>'DATOS MENSUALES'!F484</f>
        <v>85.81162069999999</v>
      </c>
      <c r="M57" s="1">
        <f>'DATOS MENSUALES'!F485</f>
        <v>66.5660723</v>
      </c>
      <c r="N57" s="1">
        <f t="shared" si="12"/>
        <v>2639.5905103999994</v>
      </c>
      <c r="O57" s="10"/>
      <c r="P57" s="60">
        <f t="shared" si="13"/>
        <v>1055843.920850775</v>
      </c>
      <c r="Q57" s="60">
        <f t="shared" si="14"/>
        <v>19472.627325107034</v>
      </c>
      <c r="R57" s="60">
        <f t="shared" si="15"/>
        <v>-7205.982372857273</v>
      </c>
      <c r="S57" s="60">
        <f t="shared" si="16"/>
        <v>-43318.722036833344</v>
      </c>
      <c r="T57" s="60">
        <f t="shared" si="17"/>
        <v>-335551.2100798497</v>
      </c>
      <c r="U57" s="60">
        <f t="shared" si="18"/>
        <v>8432.269874506661</v>
      </c>
      <c r="V57" s="60">
        <f t="shared" si="19"/>
        <v>4826.115234622283</v>
      </c>
      <c r="W57" s="60">
        <f t="shared" si="20"/>
        <v>1883732.2843210062</v>
      </c>
      <c r="X57" s="60">
        <f t="shared" si="21"/>
        <v>126445.76508120047</v>
      </c>
      <c r="Y57" s="60">
        <f t="shared" si="22"/>
        <v>8258.436244488244</v>
      </c>
      <c r="Z57" s="60">
        <f t="shared" si="23"/>
        <v>61.84451879247628</v>
      </c>
      <c r="AA57" s="60">
        <f t="shared" si="24"/>
        <v>-1161.3135554137214</v>
      </c>
      <c r="AB57" s="60">
        <f t="shared" si="25"/>
        <v>12073558.291862048</v>
      </c>
    </row>
    <row r="58" spans="1:28" ht="12.75">
      <c r="A58" s="12" t="s">
        <v>66</v>
      </c>
      <c r="B58" s="1">
        <f>'DATOS MENSUALES'!F486</f>
        <v>73.37390199999999</v>
      </c>
      <c r="C58" s="1">
        <f>'DATOS MENSUALES'!F487</f>
        <v>115.09121799999996</v>
      </c>
      <c r="D58" s="1">
        <f>'DATOS MENSUALES'!F488</f>
        <v>113.54291020000001</v>
      </c>
      <c r="E58" s="1">
        <f>'DATOS MENSUALES'!F489</f>
        <v>111.87738300000004</v>
      </c>
      <c r="F58" s="1">
        <f>'DATOS MENSUALES'!F490</f>
        <v>108.81421860000002</v>
      </c>
      <c r="G58" s="1">
        <f>'DATOS MENSUALES'!F491</f>
        <v>202.321312</v>
      </c>
      <c r="H58" s="1">
        <f>'DATOS MENSUALES'!F492</f>
        <v>181.83616150000003</v>
      </c>
      <c r="I58" s="1">
        <f>'DATOS MENSUALES'!F493</f>
        <v>178.32756599999996</v>
      </c>
      <c r="J58" s="1">
        <f>'DATOS MENSUALES'!F494</f>
        <v>100.53072380000002</v>
      </c>
      <c r="K58" s="1">
        <f>'DATOS MENSUALES'!F495</f>
        <v>69.79483100000002</v>
      </c>
      <c r="L58" s="1">
        <f>'DATOS MENSUALES'!F496</f>
        <v>49.745627</v>
      </c>
      <c r="M58" s="1">
        <f>'DATOS MENSUALES'!F497</f>
        <v>52.533807000000024</v>
      </c>
      <c r="N58" s="1">
        <f t="shared" si="12"/>
        <v>1357.7896601</v>
      </c>
      <c r="O58" s="10"/>
      <c r="P58" s="60">
        <f t="shared" si="13"/>
        <v>-102318.88211750428</v>
      </c>
      <c r="Q58" s="60">
        <f t="shared" si="14"/>
        <v>-257839.24786360195</v>
      </c>
      <c r="R58" s="60">
        <f t="shared" si="15"/>
        <v>-2168109.052749552</v>
      </c>
      <c r="S58" s="60">
        <f t="shared" si="16"/>
        <v>-5539863.334380609</v>
      </c>
      <c r="T58" s="60">
        <f t="shared" si="17"/>
        <v>-6321306.127377413</v>
      </c>
      <c r="U58" s="60">
        <f t="shared" si="18"/>
        <v>-1630590.7952101603</v>
      </c>
      <c r="V58" s="60">
        <f t="shared" si="19"/>
        <v>-1069442.9040032246</v>
      </c>
      <c r="W58" s="60">
        <f t="shared" si="20"/>
        <v>-497604.9690722718</v>
      </c>
      <c r="X58" s="60">
        <f t="shared" si="21"/>
        <v>-230034.38643432807</v>
      </c>
      <c r="Y58" s="60">
        <f t="shared" si="22"/>
        <v>-37820.50223449663</v>
      </c>
      <c r="Z58" s="60">
        <f t="shared" si="23"/>
        <v>-33111.45481244915</v>
      </c>
      <c r="AA58" s="60">
        <f t="shared" si="24"/>
        <v>-14784.426141343662</v>
      </c>
      <c r="AB58" s="60">
        <f t="shared" si="25"/>
        <v>-1165551781.6277406</v>
      </c>
    </row>
    <row r="59" spans="1:28" ht="12.75">
      <c r="A59" s="12" t="s">
        <v>67</v>
      </c>
      <c r="B59" s="1">
        <f>'DATOS MENSUALES'!F498</f>
        <v>93.91809989999999</v>
      </c>
      <c r="C59" s="1">
        <f>'DATOS MENSUALES'!F499</f>
        <v>40.597393000000004</v>
      </c>
      <c r="D59" s="1">
        <f>'DATOS MENSUALES'!F500</f>
        <v>364.5409999999999</v>
      </c>
      <c r="E59" s="1">
        <f>'DATOS MENSUALES'!F501</f>
        <v>240.18649070000018</v>
      </c>
      <c r="F59" s="1">
        <f>'DATOS MENSUALES'!F502</f>
        <v>160.95557200000007</v>
      </c>
      <c r="G59" s="1">
        <f>'DATOS MENSUALES'!F503</f>
        <v>120.08010300000005</v>
      </c>
      <c r="H59" s="1">
        <f>'DATOS MENSUALES'!F504</f>
        <v>87.88650030000004</v>
      </c>
      <c r="I59" s="1">
        <f>'DATOS MENSUALES'!F505</f>
        <v>97.32008599999999</v>
      </c>
      <c r="J59" s="1">
        <f>'DATOS MENSUALES'!F506</f>
        <v>89.92916070000004</v>
      </c>
      <c r="K59" s="1">
        <f>'DATOS MENSUALES'!F507</f>
        <v>59.46200599999998</v>
      </c>
      <c r="L59" s="1">
        <f>'DATOS MENSUALES'!F508</f>
        <v>51.867911000000014</v>
      </c>
      <c r="M59" s="1">
        <f>'DATOS MENSUALES'!F509</f>
        <v>66.216895</v>
      </c>
      <c r="N59" s="1">
        <f t="shared" si="12"/>
        <v>1472.9612176</v>
      </c>
      <c r="O59" s="10"/>
      <c r="P59" s="60">
        <f t="shared" si="13"/>
        <v>-18041.89133155927</v>
      </c>
      <c r="Q59" s="60">
        <f t="shared" si="14"/>
        <v>-2636168.3689788156</v>
      </c>
      <c r="R59" s="60">
        <f t="shared" si="15"/>
        <v>1796735.0625666892</v>
      </c>
      <c r="S59" s="60">
        <f t="shared" si="16"/>
        <v>-115030.51270135322</v>
      </c>
      <c r="T59" s="60">
        <f t="shared" si="17"/>
        <v>-2339822.982771621</v>
      </c>
      <c r="U59" s="60">
        <f t="shared" si="18"/>
        <v>-7993116.14596683</v>
      </c>
      <c r="V59" s="60">
        <f t="shared" si="19"/>
        <v>-7554089.654753233</v>
      </c>
      <c r="W59" s="60">
        <f t="shared" si="20"/>
        <v>-4115276.2828666284</v>
      </c>
      <c r="X59" s="60">
        <f t="shared" si="21"/>
        <v>-371289.90824293654</v>
      </c>
      <c r="Y59" s="60">
        <f t="shared" si="22"/>
        <v>-84601.97389943514</v>
      </c>
      <c r="Z59" s="60">
        <f t="shared" si="23"/>
        <v>-26970.659858668467</v>
      </c>
      <c r="AA59" s="60">
        <f t="shared" si="24"/>
        <v>-1280.9364219509603</v>
      </c>
      <c r="AB59" s="60">
        <f t="shared" si="25"/>
        <v>-823235497.7000881</v>
      </c>
    </row>
    <row r="60" spans="1:28" ht="12.75">
      <c r="A60" s="12" t="s">
        <v>68</v>
      </c>
      <c r="B60" s="1">
        <f>'DATOS MENSUALES'!F510</f>
        <v>89.5251408</v>
      </c>
      <c r="C60" s="1">
        <f>'DATOS MENSUALES'!F511</f>
        <v>221.66115850000008</v>
      </c>
      <c r="D60" s="1">
        <f>'DATOS MENSUALES'!F512</f>
        <v>270.9115648</v>
      </c>
      <c r="E60" s="1">
        <f>'DATOS MENSUALES'!F513</f>
        <v>106.13770899999997</v>
      </c>
      <c r="F60" s="1">
        <f>'DATOS MENSUALES'!F514</f>
        <v>194.2806099999999</v>
      </c>
      <c r="G60" s="1">
        <f>'DATOS MENSUALES'!F515</f>
        <v>155.61046789999995</v>
      </c>
      <c r="H60" s="1">
        <f>'DATOS MENSUALES'!F516</f>
        <v>529.0452897999999</v>
      </c>
      <c r="I60" s="1">
        <f>'DATOS MENSUALES'!F517</f>
        <v>332.9384450000002</v>
      </c>
      <c r="J60" s="1">
        <f>'DATOS MENSUALES'!F518</f>
        <v>146.64630010000005</v>
      </c>
      <c r="K60" s="1">
        <f>'DATOS MENSUALES'!F519</f>
        <v>97.7925649</v>
      </c>
      <c r="L60" s="1">
        <f>'DATOS MENSUALES'!F520</f>
        <v>140.9975500000001</v>
      </c>
      <c r="M60" s="1">
        <f>'DATOS MENSUALES'!F521</f>
        <v>78.95364999999997</v>
      </c>
      <c r="N60" s="1">
        <f t="shared" si="12"/>
        <v>2364.5004508</v>
      </c>
      <c r="O60" s="10"/>
      <c r="P60" s="60">
        <f t="shared" si="13"/>
        <v>-28710.769814185434</v>
      </c>
      <c r="Q60" s="60">
        <f t="shared" si="14"/>
        <v>79076.20935026903</v>
      </c>
      <c r="R60" s="60">
        <f t="shared" si="15"/>
        <v>21813.552342849318</v>
      </c>
      <c r="S60" s="60">
        <f t="shared" si="16"/>
        <v>-6096646.395465581</v>
      </c>
      <c r="T60" s="60">
        <f t="shared" si="17"/>
        <v>-983087.8545930997</v>
      </c>
      <c r="U60" s="60">
        <f t="shared" si="18"/>
        <v>-4444291.572011051</v>
      </c>
      <c r="V60" s="60">
        <f t="shared" si="19"/>
        <v>14696397.706324903</v>
      </c>
      <c r="W60" s="60">
        <f t="shared" si="20"/>
        <v>428111.40386506554</v>
      </c>
      <c r="X60" s="60">
        <f t="shared" si="21"/>
        <v>-3481.9045284875147</v>
      </c>
      <c r="Y60" s="60">
        <f t="shared" si="22"/>
        <v>-172.7157179003385</v>
      </c>
      <c r="Z60" s="60">
        <f t="shared" si="23"/>
        <v>206849.8396327472</v>
      </c>
      <c r="AA60" s="60">
        <f t="shared" si="24"/>
        <v>6.60696888210045</v>
      </c>
      <c r="AB60" s="60">
        <f t="shared" si="25"/>
        <v>-95321.04210687621</v>
      </c>
    </row>
    <row r="61" spans="1:28" ht="12.75">
      <c r="A61" s="12" t="s">
        <v>69</v>
      </c>
      <c r="B61" s="1">
        <f>'DATOS MENSUALES'!F522</f>
        <v>43.7508499</v>
      </c>
      <c r="C61" s="1">
        <f>'DATOS MENSUALES'!F523</f>
        <v>81.39578639999995</v>
      </c>
      <c r="D61" s="1">
        <f>'DATOS MENSUALES'!F524</f>
        <v>195.95957929999994</v>
      </c>
      <c r="E61" s="1">
        <f>'DATOS MENSUALES'!F525</f>
        <v>190.894</v>
      </c>
      <c r="F61" s="1">
        <f>'DATOS MENSUALES'!F526</f>
        <v>183.80458099999993</v>
      </c>
      <c r="G61" s="1">
        <f>'DATOS MENSUALES'!F527</f>
        <v>271.92492709999993</v>
      </c>
      <c r="H61" s="1">
        <f>'DATOS MENSUALES'!F528</f>
        <v>232.97063700000012</v>
      </c>
      <c r="I61" s="1">
        <f>'DATOS MENSUALES'!F529</f>
        <v>282.64428179999993</v>
      </c>
      <c r="J61" s="1">
        <f>'DATOS MENSUALES'!F530</f>
        <v>223.25791080000005</v>
      </c>
      <c r="K61" s="1">
        <f>'DATOS MENSUALES'!F531</f>
        <v>114.23585600000006</v>
      </c>
      <c r="L61" s="1">
        <f>'DATOS MENSUALES'!F532</f>
        <v>77.5864138</v>
      </c>
      <c r="M61" s="1">
        <f>'DATOS MENSUALES'!F533</f>
        <v>62.939958000000026</v>
      </c>
      <c r="N61" s="1">
        <f t="shared" si="12"/>
        <v>1961.3647810999996</v>
      </c>
      <c r="O61" s="10"/>
      <c r="P61" s="60">
        <f t="shared" si="13"/>
        <v>-445855.8275700421</v>
      </c>
      <c r="Q61" s="60">
        <f t="shared" si="14"/>
        <v>-922394.1035439568</v>
      </c>
      <c r="R61" s="60">
        <f t="shared" si="15"/>
        <v>-103895.73825421649</v>
      </c>
      <c r="S61" s="60">
        <f t="shared" si="16"/>
        <v>-939068.2115396026</v>
      </c>
      <c r="T61" s="60">
        <f t="shared" si="17"/>
        <v>-1327702.4258390537</v>
      </c>
      <c r="U61" s="60">
        <f t="shared" si="18"/>
        <v>-111269.330147114</v>
      </c>
      <c r="V61" s="60">
        <f t="shared" si="19"/>
        <v>-133657.64701617428</v>
      </c>
      <c r="W61" s="60">
        <f t="shared" si="20"/>
        <v>15763.397697634442</v>
      </c>
      <c r="X61" s="60">
        <f t="shared" si="21"/>
        <v>232096.751405918</v>
      </c>
      <c r="Y61" s="60">
        <f t="shared" si="22"/>
        <v>1285.886856714788</v>
      </c>
      <c r="Z61" s="60">
        <f t="shared" si="23"/>
        <v>-77.88875908498146</v>
      </c>
      <c r="AA61" s="60">
        <f t="shared" si="24"/>
        <v>-2825.499503913884</v>
      </c>
      <c r="AB61" s="60">
        <f t="shared" si="25"/>
        <v>-90407633.62636252</v>
      </c>
    </row>
    <row r="62" spans="1:28" ht="12.75">
      <c r="A62" s="12" t="s">
        <v>70</v>
      </c>
      <c r="B62" s="1">
        <f>'DATOS MENSUALES'!F534</f>
        <v>131.53086420000002</v>
      </c>
      <c r="C62" s="1">
        <f>'DATOS MENSUALES'!F535</f>
        <v>651.8517058</v>
      </c>
      <c r="D62" s="1">
        <f>'DATOS MENSUALES'!F536</f>
        <v>243.7050620000001</v>
      </c>
      <c r="E62" s="1">
        <f>'DATOS MENSUALES'!F537</f>
        <v>243.6551072</v>
      </c>
      <c r="F62" s="1">
        <f>'DATOS MENSUALES'!F538</f>
        <v>654.1516040000001</v>
      </c>
      <c r="G62" s="1">
        <f>'DATOS MENSUALES'!F539</f>
        <v>344.36249900000007</v>
      </c>
      <c r="H62" s="1">
        <f>'DATOS MENSUALES'!F540</f>
        <v>565.8694440000003</v>
      </c>
      <c r="I62" s="1">
        <f>'DATOS MENSUALES'!F541</f>
        <v>385.55192089999997</v>
      </c>
      <c r="J62" s="1">
        <f>'DATOS MENSUALES'!F542</f>
        <v>214.19170399999996</v>
      </c>
      <c r="K62" s="1">
        <f>'DATOS MENSUALES'!F543</f>
        <v>158.51850500000003</v>
      </c>
      <c r="L62" s="1">
        <f>'DATOS MENSUALES'!F544</f>
        <v>118.32065329999995</v>
      </c>
      <c r="M62" s="1">
        <f>'DATOS MENSUALES'!F545</f>
        <v>92.50937789999999</v>
      </c>
      <c r="N62" s="1">
        <f t="shared" si="12"/>
        <v>3804.2184473</v>
      </c>
      <c r="O62" s="10"/>
      <c r="P62" s="60">
        <f t="shared" si="13"/>
        <v>1475.7172200051307</v>
      </c>
      <c r="Q62" s="60">
        <f t="shared" si="14"/>
        <v>105899507.81277007</v>
      </c>
      <c r="R62" s="60">
        <f t="shared" si="15"/>
        <v>0.39627050571770783</v>
      </c>
      <c r="S62" s="60">
        <f t="shared" si="16"/>
        <v>-92131.82193726802</v>
      </c>
      <c r="T62" s="60">
        <f t="shared" si="17"/>
        <v>46826478.44192666</v>
      </c>
      <c r="U62" s="60">
        <f t="shared" si="18"/>
        <v>14419.487789304228</v>
      </c>
      <c r="V62" s="60">
        <f t="shared" si="19"/>
        <v>22370970.780896965</v>
      </c>
      <c r="W62" s="60">
        <f t="shared" si="20"/>
        <v>2096229.7656177927</v>
      </c>
      <c r="X62" s="60">
        <f t="shared" si="21"/>
        <v>143784.5176171345</v>
      </c>
      <c r="Y62" s="60">
        <f t="shared" si="22"/>
        <v>167803.29112393246</v>
      </c>
      <c r="Z62" s="60">
        <f t="shared" si="23"/>
        <v>48481.84001985942</v>
      </c>
      <c r="AA62" s="60">
        <f t="shared" si="24"/>
        <v>3675.196820311488</v>
      </c>
      <c r="AB62" s="60">
        <f t="shared" si="25"/>
        <v>2709090353.1065106</v>
      </c>
    </row>
    <row r="63" spans="1:28" ht="12.75">
      <c r="A63" s="12" t="s">
        <v>71</v>
      </c>
      <c r="B63" s="1">
        <f>'DATOS MENSUALES'!F546</f>
        <v>67.24100000000001</v>
      </c>
      <c r="C63" s="1">
        <f>'DATOS MENSUALES'!F547</f>
        <v>102.62576819999997</v>
      </c>
      <c r="D63" s="1">
        <f>'DATOS MENSUALES'!F548</f>
        <v>183.48919900000004</v>
      </c>
      <c r="E63" s="1">
        <f>'DATOS MENSUALES'!F549</f>
        <v>179.91690500000004</v>
      </c>
      <c r="F63" s="1">
        <f>'DATOS MENSUALES'!F550</f>
        <v>383.4616156999999</v>
      </c>
      <c r="G63" s="1">
        <f>'DATOS MENSUALES'!F551</f>
        <v>294.45006700000005</v>
      </c>
      <c r="H63" s="1">
        <f>'DATOS MENSUALES'!F552</f>
        <v>237.96340170000005</v>
      </c>
      <c r="I63" s="1">
        <f>'DATOS MENSUALES'!F553</f>
        <v>207.48841549999997</v>
      </c>
      <c r="J63" s="1">
        <f>'DATOS MENSUALES'!F554</f>
        <v>112.166815</v>
      </c>
      <c r="K63" s="1">
        <f>'DATOS MENSUALES'!F555</f>
        <v>87.87818499999999</v>
      </c>
      <c r="L63" s="1">
        <f>'DATOS MENSUALES'!F556</f>
        <v>81.17520300000005</v>
      </c>
      <c r="M63" s="1">
        <f>'DATOS MENSUALES'!F557</f>
        <v>101.29862899999999</v>
      </c>
      <c r="N63" s="1">
        <f t="shared" si="12"/>
        <v>2039.1552041</v>
      </c>
      <c r="O63" s="10"/>
      <c r="P63" s="60">
        <f t="shared" si="13"/>
        <v>-148076.43238870264</v>
      </c>
      <c r="Q63" s="60">
        <f t="shared" si="14"/>
        <v>-440940.32938073296</v>
      </c>
      <c r="R63" s="60">
        <f t="shared" si="15"/>
        <v>-210446.90024898373</v>
      </c>
      <c r="S63" s="60">
        <f t="shared" si="16"/>
        <v>-1291586.358798432</v>
      </c>
      <c r="T63" s="60">
        <f t="shared" si="17"/>
        <v>722892.3723238141</v>
      </c>
      <c r="U63" s="60">
        <f t="shared" si="18"/>
        <v>-16723.50915960398</v>
      </c>
      <c r="V63" s="60">
        <f t="shared" si="19"/>
        <v>-98201.35952003604</v>
      </c>
      <c r="W63" s="60">
        <f t="shared" si="20"/>
        <v>-125618.048767709</v>
      </c>
      <c r="X63" s="60">
        <f t="shared" si="21"/>
        <v>-122291.44321581085</v>
      </c>
      <c r="Y63" s="60">
        <f t="shared" si="22"/>
        <v>-3711.909543669699</v>
      </c>
      <c r="Z63" s="60">
        <f t="shared" si="23"/>
        <v>-0.31698765430083936</v>
      </c>
      <c r="AA63" s="60">
        <f t="shared" si="24"/>
        <v>14210.148260853366</v>
      </c>
      <c r="AB63" s="60">
        <f t="shared" si="25"/>
        <v>-51075388.627787</v>
      </c>
    </row>
    <row r="64" spans="1:28" ht="12.75">
      <c r="A64" s="12" t="s">
        <v>72</v>
      </c>
      <c r="B64" s="1">
        <f>'DATOS MENSUALES'!F558</f>
        <v>71.85639299999997</v>
      </c>
      <c r="C64" s="1">
        <f>'DATOS MENSUALES'!F559</f>
        <v>65.67331</v>
      </c>
      <c r="D64" s="1">
        <f>'DATOS MENSUALES'!F560</f>
        <v>89.81571999999997</v>
      </c>
      <c r="E64" s="1">
        <f>'DATOS MENSUALES'!F561</f>
        <v>127.87663000000005</v>
      </c>
      <c r="F64" s="1">
        <f>'DATOS MENSUALES'!F562</f>
        <v>195.28547600000002</v>
      </c>
      <c r="G64" s="1">
        <f>'DATOS MENSUALES'!F563</f>
        <v>196.905923</v>
      </c>
      <c r="H64" s="1">
        <f>'DATOS MENSUALES'!F564</f>
        <v>268.435825</v>
      </c>
      <c r="I64" s="1">
        <f>'DATOS MENSUALES'!F565</f>
        <v>122.08954900000003</v>
      </c>
      <c r="J64" s="1">
        <f>'DATOS MENSUALES'!F566</f>
        <v>91.6257622</v>
      </c>
      <c r="K64" s="1">
        <f>'DATOS MENSUALES'!F567</f>
        <v>108.981767</v>
      </c>
      <c r="L64" s="1">
        <f>'DATOS MENSUALES'!F568</f>
        <v>76.761261</v>
      </c>
      <c r="M64" s="1">
        <f>'DATOS MENSUALES'!F569</f>
        <v>69.905062</v>
      </c>
      <c r="N64" s="1">
        <f t="shared" si="12"/>
        <v>1485.2126782000003</v>
      </c>
      <c r="O64" s="10"/>
      <c r="P64" s="60">
        <f t="shared" si="13"/>
        <v>-112604.66848814629</v>
      </c>
      <c r="Q64" s="60">
        <f t="shared" si="14"/>
        <v>-1445413.3582576748</v>
      </c>
      <c r="R64" s="60">
        <f t="shared" si="15"/>
        <v>-3592461.4492815654</v>
      </c>
      <c r="S64" s="60">
        <f t="shared" si="16"/>
        <v>-4168896.9008278013</v>
      </c>
      <c r="T64" s="60">
        <f t="shared" si="17"/>
        <v>-953582.9233079037</v>
      </c>
      <c r="U64" s="60">
        <f t="shared" si="18"/>
        <v>-1866173.1502296368</v>
      </c>
      <c r="V64" s="60">
        <f t="shared" si="19"/>
        <v>-3842.9611644336533</v>
      </c>
      <c r="W64" s="60">
        <f t="shared" si="20"/>
        <v>-2486775.0621470646</v>
      </c>
      <c r="X64" s="60">
        <f t="shared" si="21"/>
        <v>-345612.4970736348</v>
      </c>
      <c r="Y64" s="60">
        <f t="shared" si="22"/>
        <v>177.5233938878195</v>
      </c>
      <c r="Z64" s="60">
        <f t="shared" si="23"/>
        <v>-132.3219345676173</v>
      </c>
      <c r="AA64" s="60">
        <f t="shared" si="24"/>
        <v>-368.93358799392087</v>
      </c>
      <c r="AB64" s="60">
        <f t="shared" si="25"/>
        <v>-791371348.711498</v>
      </c>
    </row>
    <row r="65" spans="1:28" ht="12.75">
      <c r="A65" s="12" t="s">
        <v>73</v>
      </c>
      <c r="B65" s="1">
        <f>'DATOS MENSUALES'!F570</f>
        <v>220.3851295</v>
      </c>
      <c r="C65" s="1">
        <f>'DATOS MENSUALES'!F571</f>
        <v>141.42488930000002</v>
      </c>
      <c r="D65" s="1">
        <f>'DATOS MENSUALES'!F572</f>
        <v>306.6215200000001</v>
      </c>
      <c r="E65" s="1">
        <f>'DATOS MENSUALES'!F573</f>
        <v>593.7242394</v>
      </c>
      <c r="F65" s="1">
        <f>'DATOS MENSUALES'!F574</f>
        <v>339.0739110000002</v>
      </c>
      <c r="G65" s="1">
        <f>'DATOS MENSUALES'!F575</f>
        <v>207.76430500000006</v>
      </c>
      <c r="H65" s="1">
        <f>'DATOS MENSUALES'!F576</f>
        <v>735.9174979999997</v>
      </c>
      <c r="I65" s="1">
        <f>'DATOS MENSUALES'!F577</f>
        <v>422.8094829999999</v>
      </c>
      <c r="J65" s="1">
        <f>'DATOS MENSUALES'!F578</f>
        <v>339.7626540000001</v>
      </c>
      <c r="K65" s="1">
        <f>'DATOS MENSUALES'!F579</f>
        <v>205.04814480000007</v>
      </c>
      <c r="L65" s="1">
        <f>'DATOS MENSUALES'!F580</f>
        <v>138.11362339999994</v>
      </c>
      <c r="M65" s="1">
        <f>'DATOS MENSUALES'!F581</f>
        <v>104.62824599999999</v>
      </c>
      <c r="N65" s="1">
        <f t="shared" si="12"/>
        <v>3755.2736434</v>
      </c>
      <c r="O65" s="10"/>
      <c r="P65" s="60">
        <f t="shared" si="13"/>
        <v>1007196.2112736609</v>
      </c>
      <c r="Q65" s="60">
        <f t="shared" si="14"/>
        <v>-51953.873043579384</v>
      </c>
      <c r="R65" s="60">
        <f t="shared" si="15"/>
        <v>257878.43282356887</v>
      </c>
      <c r="S65" s="60">
        <f t="shared" si="16"/>
        <v>28345844.143483546</v>
      </c>
      <c r="T65" s="60">
        <f t="shared" si="17"/>
        <v>93331.0696879786</v>
      </c>
      <c r="U65" s="60">
        <f t="shared" si="18"/>
        <v>-1414675.1691776172</v>
      </c>
      <c r="V65" s="60">
        <f t="shared" si="19"/>
        <v>92234012.1036773</v>
      </c>
      <c r="W65" s="60">
        <f t="shared" si="20"/>
        <v>4511656.9398038145</v>
      </c>
      <c r="X65" s="60">
        <f t="shared" si="21"/>
        <v>5635914.691901993</v>
      </c>
      <c r="Y65" s="60">
        <f t="shared" si="22"/>
        <v>1051455.5324551198</v>
      </c>
      <c r="Z65" s="60">
        <f t="shared" si="23"/>
        <v>178041.01055517627</v>
      </c>
      <c r="AA65" s="60">
        <f t="shared" si="24"/>
        <v>20912.87208836995</v>
      </c>
      <c r="AB65" s="60">
        <f t="shared" si="25"/>
        <v>2433642425.8504925</v>
      </c>
    </row>
    <row r="66" spans="1:28" ht="12.75">
      <c r="A66" s="12" t="s">
        <v>74</v>
      </c>
      <c r="B66" s="1">
        <f>'DATOS MENSUALES'!F582</f>
        <v>111.38957099999999</v>
      </c>
      <c r="C66" s="1">
        <f>'DATOS MENSUALES'!F583</f>
        <v>81.98386599999999</v>
      </c>
      <c r="D66" s="1">
        <f>'DATOS MENSUALES'!F584</f>
        <v>70.48682500000001</v>
      </c>
      <c r="E66" s="1">
        <f>'DATOS MENSUALES'!F585</f>
        <v>60.866176700000004</v>
      </c>
      <c r="F66" s="1">
        <f>'DATOS MENSUALES'!F586</f>
        <v>81.434807</v>
      </c>
      <c r="G66" s="1">
        <f>'DATOS MENSUALES'!F587</f>
        <v>95.60279</v>
      </c>
      <c r="H66" s="1">
        <f>'DATOS MENSUALES'!F588</f>
        <v>170.386875</v>
      </c>
      <c r="I66" s="1">
        <f>'DATOS MENSUALES'!F589</f>
        <v>151.28480379999993</v>
      </c>
      <c r="J66" s="1">
        <f>'DATOS MENSUALES'!F590</f>
        <v>76.81965999999997</v>
      </c>
      <c r="K66" s="1">
        <f>'DATOS MENSUALES'!F591</f>
        <v>51.20983610000002</v>
      </c>
      <c r="L66" s="1">
        <f>'DATOS MENSUALES'!F592</f>
        <v>44.1989719</v>
      </c>
      <c r="M66" s="1">
        <f>'DATOS MENSUALES'!F593</f>
        <v>47.0035849</v>
      </c>
      <c r="N66" s="1">
        <f t="shared" si="12"/>
        <v>1042.6677674</v>
      </c>
      <c r="O66" s="10"/>
      <c r="P66" s="60">
        <f t="shared" si="13"/>
        <v>-671.360263590242</v>
      </c>
      <c r="Q66" s="60">
        <f t="shared" si="14"/>
        <v>-905777.5085436734</v>
      </c>
      <c r="R66" s="60">
        <f t="shared" si="15"/>
        <v>-5131500.6615803875</v>
      </c>
      <c r="S66" s="60">
        <f t="shared" si="16"/>
        <v>-11845188.36094524</v>
      </c>
      <c r="T66" s="60">
        <f t="shared" si="17"/>
        <v>-9565776.272412151</v>
      </c>
      <c r="U66" s="60">
        <f t="shared" si="18"/>
        <v>-11302753.962751457</v>
      </c>
      <c r="V66" s="60">
        <f t="shared" si="19"/>
        <v>-1470361.0505574541</v>
      </c>
      <c r="W66" s="60">
        <f t="shared" si="20"/>
        <v>-1200678.549163705</v>
      </c>
      <c r="X66" s="60">
        <f t="shared" si="21"/>
        <v>-613764.6971405963</v>
      </c>
      <c r="Y66" s="60">
        <f t="shared" si="22"/>
        <v>-141842.42616202022</v>
      </c>
      <c r="Z66" s="60">
        <f t="shared" si="23"/>
        <v>-53404.041074572466</v>
      </c>
      <c r="AA66" s="60">
        <f t="shared" si="24"/>
        <v>-27199.28300446795</v>
      </c>
      <c r="AB66" s="60">
        <f t="shared" si="25"/>
        <v>-2557375143.1132402</v>
      </c>
    </row>
    <row r="67" spans="1:28" ht="12.75">
      <c r="A67" s="12" t="s">
        <v>75</v>
      </c>
      <c r="B67" s="1">
        <f>'DATOS MENSUALES'!F594</f>
        <v>36.683220999999996</v>
      </c>
      <c r="C67" s="1">
        <f>'DATOS MENSUALES'!F595</f>
        <v>147.14214400000006</v>
      </c>
      <c r="D67" s="1">
        <f>'DATOS MENSUALES'!F596</f>
        <v>663.6807199999998</v>
      </c>
      <c r="E67" s="1">
        <f>'DATOS MENSUALES'!F597</f>
        <v>319.67415</v>
      </c>
      <c r="F67" s="1">
        <f>'DATOS MENSUALES'!F598</f>
        <v>228.057922</v>
      </c>
      <c r="G67" s="1">
        <f>'DATOS MENSUALES'!F599</f>
        <v>130.4463450000001</v>
      </c>
      <c r="H67" s="1">
        <f>'DATOS MENSUALES'!F600</f>
        <v>197.20666999999997</v>
      </c>
      <c r="I67" s="1">
        <f>'DATOS MENSUALES'!F601</f>
        <v>156.55472400000002</v>
      </c>
      <c r="J67" s="1">
        <f>'DATOS MENSUALES'!F602</f>
        <v>117.24854130000004</v>
      </c>
      <c r="K67" s="1">
        <f>'DATOS MENSUALES'!F603</f>
        <v>76.31203599999999</v>
      </c>
      <c r="L67" s="1">
        <f>'DATOS MENSUALES'!F604</f>
        <v>66.88831610000001</v>
      </c>
      <c r="M67" s="1">
        <f>'DATOS MENSUALES'!F605</f>
        <v>64.0106251</v>
      </c>
      <c r="N67" s="1">
        <f t="shared" si="12"/>
        <v>2203.9054145</v>
      </c>
      <c r="O67" s="10"/>
      <c r="P67" s="60">
        <f t="shared" si="13"/>
        <v>-581401.1038864235</v>
      </c>
      <c r="Q67" s="60">
        <f t="shared" si="14"/>
        <v>-31544.962024114324</v>
      </c>
      <c r="R67" s="60">
        <f t="shared" si="15"/>
        <v>74464456.31444314</v>
      </c>
      <c r="S67" s="60">
        <f t="shared" si="16"/>
        <v>29371.82553427486</v>
      </c>
      <c r="T67" s="60">
        <f t="shared" si="17"/>
        <v>-283020.65632766846</v>
      </c>
      <c r="U67" s="60">
        <f t="shared" si="18"/>
        <v>-6813223.744909696</v>
      </c>
      <c r="V67" s="60">
        <f t="shared" si="19"/>
        <v>-656068.4039052238</v>
      </c>
      <c r="W67" s="60">
        <f t="shared" si="20"/>
        <v>-1030789.5793589387</v>
      </c>
      <c r="X67" s="60">
        <f t="shared" si="21"/>
        <v>-88445.24777410817</v>
      </c>
      <c r="Y67" s="60">
        <f t="shared" si="22"/>
        <v>-19791.52048343989</v>
      </c>
      <c r="Z67" s="60">
        <f t="shared" si="23"/>
        <v>-3353.9328508287904</v>
      </c>
      <c r="AA67" s="60">
        <f t="shared" si="24"/>
        <v>-2230.9330649077287</v>
      </c>
      <c r="AB67" s="60">
        <f t="shared" si="25"/>
        <v>-8776924.064898891</v>
      </c>
    </row>
    <row r="68" spans="1:28" ht="12.75">
      <c r="A68" s="12" t="s">
        <v>76</v>
      </c>
      <c r="B68" s="1">
        <f>'DATOS MENSUALES'!F606</f>
        <v>116.08047449999997</v>
      </c>
      <c r="C68" s="1">
        <f>'DATOS MENSUALES'!F607</f>
        <v>133.97819059999995</v>
      </c>
      <c r="D68" s="1">
        <f>'DATOS MENSUALES'!F608</f>
        <v>115.45916779999996</v>
      </c>
      <c r="E68" s="1">
        <f>'DATOS MENSUALES'!F609</f>
        <v>184.793945</v>
      </c>
      <c r="F68" s="1">
        <f>'DATOS MENSUALES'!F610</f>
        <v>132.268</v>
      </c>
      <c r="G68" s="1">
        <f>'DATOS MENSUALES'!F611</f>
        <v>443.6981070000002</v>
      </c>
      <c r="H68" s="1">
        <f>'DATOS MENSUALES'!F612</f>
        <v>292.60451300000005</v>
      </c>
      <c r="I68" s="1">
        <f>'DATOS MENSUALES'!F613</f>
        <v>213.96208159999998</v>
      </c>
      <c r="J68" s="1">
        <f>'DATOS MENSUALES'!F614</f>
        <v>109.10685500000001</v>
      </c>
      <c r="K68" s="1">
        <f>'DATOS MENSUALES'!F615</f>
        <v>69.62407999999998</v>
      </c>
      <c r="L68" s="1">
        <f>'DATOS MENSUALES'!F616</f>
        <v>55.269446499999994</v>
      </c>
      <c r="M68" s="1">
        <f>'DATOS MENSUALES'!F617</f>
        <v>70.328882</v>
      </c>
      <c r="N68" s="1">
        <f t="shared" si="12"/>
        <v>1937.173743</v>
      </c>
      <c r="O68" s="10"/>
      <c r="P68" s="60">
        <f t="shared" si="13"/>
        <v>-67.18854448738064</v>
      </c>
      <c r="Q68" s="60">
        <f t="shared" si="14"/>
        <v>-89679.39327528194</v>
      </c>
      <c r="R68" s="60">
        <f t="shared" si="15"/>
        <v>-2073227.1559862432</v>
      </c>
      <c r="S68" s="60">
        <f t="shared" si="16"/>
        <v>-1125717.19389601</v>
      </c>
      <c r="T68" s="60">
        <f t="shared" si="17"/>
        <v>-4208033.159539985</v>
      </c>
      <c r="U68" s="60">
        <f t="shared" si="18"/>
        <v>1891689.3663901961</v>
      </c>
      <c r="V68" s="60">
        <f t="shared" si="19"/>
        <v>615.2513297407983</v>
      </c>
      <c r="W68" s="60">
        <f t="shared" si="20"/>
        <v>-82930.93872622115</v>
      </c>
      <c r="X68" s="60">
        <f t="shared" si="21"/>
        <v>-146331.34739009733</v>
      </c>
      <c r="Y68" s="60">
        <f t="shared" si="22"/>
        <v>-38400.61183046217</v>
      </c>
      <c r="Z68" s="60">
        <f t="shared" si="23"/>
        <v>-18794.77397776475</v>
      </c>
      <c r="AA68" s="60">
        <f t="shared" si="24"/>
        <v>-307.31874138450195</v>
      </c>
      <c r="AB68" s="60">
        <f t="shared" si="25"/>
        <v>-105828566.25398587</v>
      </c>
    </row>
    <row r="69" spans="1:28" ht="12.75">
      <c r="A69" s="12" t="s">
        <v>77</v>
      </c>
      <c r="B69" s="1">
        <f>'DATOS MENSUALES'!F618</f>
        <v>83.42956999999997</v>
      </c>
      <c r="C69" s="1">
        <f>'DATOS MENSUALES'!F619</f>
        <v>130.19664879999996</v>
      </c>
      <c r="D69" s="1">
        <f>'DATOS MENSUALES'!F620</f>
        <v>80.7654505</v>
      </c>
      <c r="E69" s="1">
        <f>'DATOS MENSUALES'!F621</f>
        <v>73.23728620000001</v>
      </c>
      <c r="F69" s="1">
        <f>'DATOS MENSUALES'!F622</f>
        <v>65.61699999999999</v>
      </c>
      <c r="G69" s="1">
        <f>'DATOS MENSUALES'!F623</f>
        <v>133.83273999999997</v>
      </c>
      <c r="H69" s="1">
        <f>'DATOS MENSUALES'!F624</f>
        <v>221.69312099999988</v>
      </c>
      <c r="I69" s="1">
        <f>'DATOS MENSUALES'!F625</f>
        <v>150.2587192</v>
      </c>
      <c r="J69" s="1">
        <f>'DATOS MENSUALES'!F626</f>
        <v>225.76538599999992</v>
      </c>
      <c r="K69" s="1">
        <f>'DATOS MENSUALES'!F627</f>
        <v>90.67504100000001</v>
      </c>
      <c r="L69" s="1">
        <f>'DATOS MENSUALES'!F628</f>
        <v>65.48796700000001</v>
      </c>
      <c r="M69" s="1">
        <f>'DATOS MENSUALES'!F629</f>
        <v>51.15353069999998</v>
      </c>
      <c r="N69" s="1">
        <f t="shared" si="12"/>
        <v>1372.1124603999997</v>
      </c>
      <c r="O69" s="10"/>
      <c r="P69" s="60">
        <f t="shared" si="13"/>
        <v>-49496.588940514615</v>
      </c>
      <c r="Q69" s="60">
        <f t="shared" si="14"/>
        <v>-114382.9729240317</v>
      </c>
      <c r="R69" s="60">
        <f t="shared" si="15"/>
        <v>-4267696.56613549</v>
      </c>
      <c r="S69" s="60">
        <f t="shared" si="16"/>
        <v>-10019434.470611377</v>
      </c>
      <c r="T69" s="60">
        <f t="shared" si="17"/>
        <v>-11867433.275736827</v>
      </c>
      <c r="U69" s="60">
        <f t="shared" si="18"/>
        <v>-6454593.9037958095</v>
      </c>
      <c r="V69" s="60">
        <f t="shared" si="19"/>
        <v>-243043.0402621696</v>
      </c>
      <c r="W69" s="60">
        <f t="shared" si="20"/>
        <v>-1235789.4140783828</v>
      </c>
      <c r="X69" s="60">
        <f t="shared" si="21"/>
        <v>261681.6561731007</v>
      </c>
      <c r="Y69" s="60">
        <f t="shared" si="22"/>
        <v>-2041.8696663763433</v>
      </c>
      <c r="Z69" s="60">
        <f t="shared" si="23"/>
        <v>-4386.03692669613</v>
      </c>
      <c r="AA69" s="60">
        <f t="shared" si="24"/>
        <v>-17421.68069793553</v>
      </c>
      <c r="AB69" s="60">
        <f t="shared" si="25"/>
        <v>-1118607843.5856326</v>
      </c>
    </row>
    <row r="70" spans="1:28" ht="12.75">
      <c r="A70" s="12" t="s">
        <v>78</v>
      </c>
      <c r="B70" s="1">
        <f>'DATOS MENSUALES'!F630</f>
        <v>173.32548069999993</v>
      </c>
      <c r="C70" s="1">
        <f>'DATOS MENSUALES'!F631</f>
        <v>89.43402799999998</v>
      </c>
      <c r="D70" s="1">
        <f>'DATOS MENSUALES'!F632</f>
        <v>204.5370344</v>
      </c>
      <c r="E70" s="1">
        <f>'DATOS MENSUALES'!F633</f>
        <v>86.87080169999997</v>
      </c>
      <c r="F70" s="1">
        <f>'DATOS MENSUALES'!F634</f>
        <v>85.55153999999999</v>
      </c>
      <c r="G70" s="1">
        <f>'DATOS MENSUALES'!F635</f>
        <v>141.52830900000004</v>
      </c>
      <c r="H70" s="1">
        <f>'DATOS MENSUALES'!F636</f>
        <v>160.52036199999995</v>
      </c>
      <c r="I70" s="1">
        <f>'DATOS MENSUALES'!F637</f>
        <v>319.93248680000016</v>
      </c>
      <c r="J70" s="1">
        <f>'DATOS MENSUALES'!F638</f>
        <v>179.11999900000004</v>
      </c>
      <c r="K70" s="1">
        <f>'DATOS MENSUALES'!F639</f>
        <v>93.47759300000001</v>
      </c>
      <c r="L70" s="1">
        <f>'DATOS MENSUALES'!F640</f>
        <v>64.31733799999998</v>
      </c>
      <c r="M70" s="1">
        <f>'DATOS MENSUALES'!F641</f>
        <v>73.88631599999998</v>
      </c>
      <c r="N70" s="1">
        <f t="shared" si="12"/>
        <v>1672.5012886000002</v>
      </c>
      <c r="O70" s="10"/>
      <c r="P70" s="60">
        <f t="shared" si="13"/>
        <v>150396.06324369417</v>
      </c>
      <c r="Q70" s="60">
        <f t="shared" si="14"/>
        <v>-712239.980498206</v>
      </c>
      <c r="R70" s="60">
        <f t="shared" si="15"/>
        <v>-56771.508064770285</v>
      </c>
      <c r="S70" s="60">
        <f t="shared" si="16"/>
        <v>-8236219.278211545</v>
      </c>
      <c r="T70" s="60">
        <f t="shared" si="17"/>
        <v>-9019970.753382657</v>
      </c>
      <c r="U70" s="60">
        <f t="shared" si="18"/>
        <v>-5686877.511361745</v>
      </c>
      <c r="V70" s="60">
        <f t="shared" si="19"/>
        <v>-1887268.0342961943</v>
      </c>
      <c r="W70" s="60">
        <f t="shared" si="20"/>
        <v>242524.67504634697</v>
      </c>
      <c r="X70" s="60">
        <f t="shared" si="21"/>
        <v>5192.964505844783</v>
      </c>
      <c r="Y70" s="60">
        <f t="shared" si="22"/>
        <v>-965.5941446755738</v>
      </c>
      <c r="Z70" s="60">
        <f t="shared" si="23"/>
        <v>-5395.934344173826</v>
      </c>
      <c r="AA70" s="60">
        <f t="shared" si="24"/>
        <v>-32.48913748840435</v>
      </c>
      <c r="AB70" s="60">
        <f t="shared" si="25"/>
        <v>-401423873.48066276</v>
      </c>
    </row>
    <row r="71" spans="1:28" ht="12.75">
      <c r="A71" s="12" t="s">
        <v>79</v>
      </c>
      <c r="B71" s="1">
        <f>'DATOS MENSUALES'!F642</f>
        <v>328.1292820000001</v>
      </c>
      <c r="C71" s="1">
        <f>'DATOS MENSUALES'!F643</f>
        <v>163.78488</v>
      </c>
      <c r="D71" s="1">
        <f>'DATOS MENSUALES'!F644</f>
        <v>148.6084944</v>
      </c>
      <c r="E71" s="1">
        <f>'DATOS MENSUALES'!F645</f>
        <v>341.61266599999993</v>
      </c>
      <c r="F71" s="1">
        <f>'DATOS MENSUALES'!F646</f>
        <v>309.23661400000003</v>
      </c>
      <c r="G71" s="1">
        <f>'DATOS MENSUALES'!F647</f>
        <v>170.052657</v>
      </c>
      <c r="H71" s="1">
        <f>'DATOS MENSUALES'!F648</f>
        <v>116.97782500000007</v>
      </c>
      <c r="I71" s="1">
        <f>'DATOS MENSUALES'!F649</f>
        <v>303.6041339999999</v>
      </c>
      <c r="J71" s="1">
        <f>'DATOS MENSUALES'!F650</f>
        <v>125.04287490000006</v>
      </c>
      <c r="K71" s="1">
        <f>'DATOS MENSUALES'!F651</f>
        <v>72.61027</v>
      </c>
      <c r="L71" s="1">
        <f>'DATOS MENSUALES'!F652</f>
        <v>65.444191</v>
      </c>
      <c r="M71" s="1">
        <f>'DATOS MENSUALES'!F653</f>
        <v>61.0118837</v>
      </c>
      <c r="N71" s="1">
        <f t="shared" si="12"/>
        <v>2206.115772</v>
      </c>
      <c r="O71" s="10"/>
      <c r="P71" s="60">
        <f t="shared" si="13"/>
        <v>8996764.516191691</v>
      </c>
      <c r="Q71" s="60">
        <f t="shared" si="14"/>
        <v>-3344.0995332693137</v>
      </c>
      <c r="R71" s="60">
        <f t="shared" si="15"/>
        <v>-840218.4574152544</v>
      </c>
      <c r="S71" s="60">
        <f t="shared" si="16"/>
        <v>147134.67811413933</v>
      </c>
      <c r="T71" s="60">
        <f t="shared" si="17"/>
        <v>3740.440996646151</v>
      </c>
      <c r="U71" s="60">
        <f t="shared" si="18"/>
        <v>-3372979.7291764766</v>
      </c>
      <c r="V71" s="60">
        <f t="shared" si="19"/>
        <v>-4667635.496385447</v>
      </c>
      <c r="W71" s="60">
        <f t="shared" si="20"/>
        <v>97548.47878686123</v>
      </c>
      <c r="X71" s="60">
        <f t="shared" si="21"/>
        <v>-49674.34385635782</v>
      </c>
      <c r="Y71" s="60">
        <f t="shared" si="22"/>
        <v>-29079.72278377121</v>
      </c>
      <c r="Z71" s="60">
        <f t="shared" si="23"/>
        <v>-4421.320002732324</v>
      </c>
      <c r="AA71" s="60">
        <f t="shared" si="24"/>
        <v>-4146.377709253339</v>
      </c>
      <c r="AB71" s="60">
        <f t="shared" si="25"/>
        <v>-8497787.552207768</v>
      </c>
    </row>
    <row r="72" spans="1:28" ht="12.75">
      <c r="A72" s="12" t="s">
        <v>80</v>
      </c>
      <c r="B72" s="1">
        <f>'DATOS MENSUALES'!F654</f>
        <v>96.97915599999997</v>
      </c>
      <c r="C72" s="1">
        <f>'DATOS MENSUALES'!F655</f>
        <v>160.0834037000001</v>
      </c>
      <c r="D72" s="1">
        <f>'DATOS MENSUALES'!F656</f>
        <v>153.7006985</v>
      </c>
      <c r="E72" s="1">
        <f>'DATOS MENSUALES'!F657</f>
        <v>230.5373529999999</v>
      </c>
      <c r="F72" s="1">
        <f>'DATOS MENSUALES'!F658</f>
        <v>258.14720059999985</v>
      </c>
      <c r="G72" s="1">
        <f>'DATOS MENSUALES'!F659</f>
        <v>167.04516</v>
      </c>
      <c r="H72" s="1">
        <f>'DATOS MENSUALES'!F660</f>
        <v>82.93618620000001</v>
      </c>
      <c r="I72" s="1">
        <f>'DATOS MENSUALES'!F661</f>
        <v>96.20044679999998</v>
      </c>
      <c r="J72" s="1">
        <f>'DATOS MENSUALES'!F662</f>
        <v>69.18139579999999</v>
      </c>
      <c r="K72" s="1">
        <f>'DATOS MENSUALES'!F663</f>
        <v>49.36616700000002</v>
      </c>
      <c r="L72" s="1">
        <f>'DATOS MENSUALES'!F664</f>
        <v>52.31425540000001</v>
      </c>
      <c r="M72" s="1">
        <f>'DATOS MENSUALES'!F665</f>
        <v>47.39176899999999</v>
      </c>
      <c r="N72" s="1">
        <f t="shared" si="12"/>
        <v>1463.883192</v>
      </c>
      <c r="O72" s="10"/>
      <c r="P72" s="60">
        <f t="shared" si="13"/>
        <v>-12433.431325166579</v>
      </c>
      <c r="Q72" s="60">
        <f t="shared" si="14"/>
        <v>-6492.690324200546</v>
      </c>
      <c r="R72" s="60">
        <f t="shared" si="15"/>
        <v>-711401.0102822406</v>
      </c>
      <c r="S72" s="60">
        <f t="shared" si="16"/>
        <v>-197980.76663466584</v>
      </c>
      <c r="T72" s="60">
        <f t="shared" si="17"/>
        <v>-44990.62577252329</v>
      </c>
      <c r="U72" s="60">
        <f t="shared" si="18"/>
        <v>-3580001.413615869</v>
      </c>
      <c r="V72" s="60">
        <f t="shared" si="19"/>
        <v>-8140389.324613706</v>
      </c>
      <c r="W72" s="60">
        <f t="shared" si="20"/>
        <v>-4202138.213441811</v>
      </c>
      <c r="X72" s="60">
        <f t="shared" si="21"/>
        <v>-794579.5275016556</v>
      </c>
      <c r="Y72" s="60">
        <f t="shared" si="22"/>
        <v>-157423.75205249747</v>
      </c>
      <c r="Z72" s="60">
        <f t="shared" si="23"/>
        <v>-25784.237870543995</v>
      </c>
      <c r="AA72" s="60">
        <f t="shared" si="24"/>
        <v>-26159.571635472214</v>
      </c>
      <c r="AB72" s="60">
        <f t="shared" si="25"/>
        <v>-847389840.3691684</v>
      </c>
    </row>
    <row r="73" spans="1:28" ht="12.75">
      <c r="A73" s="12" t="s">
        <v>81</v>
      </c>
      <c r="B73" s="1">
        <f>'DATOS MENSUALES'!F666</f>
        <v>30.269198899999996</v>
      </c>
      <c r="C73" s="1">
        <f>'DATOS MENSUALES'!F667</f>
        <v>179.3158439999999</v>
      </c>
      <c r="D73" s="1">
        <f>'DATOS MENSUALES'!F668</f>
        <v>613.8008642000001</v>
      </c>
      <c r="E73" s="1">
        <f>'DATOS MENSUALES'!F669</f>
        <v>951.173427</v>
      </c>
      <c r="F73" s="1">
        <f>'DATOS MENSUALES'!F670</f>
        <v>421.2875760000002</v>
      </c>
      <c r="G73" s="1">
        <f>'DATOS MENSUALES'!F671</f>
        <v>465.1448999999999</v>
      </c>
      <c r="H73" s="1">
        <f>'DATOS MENSUALES'!F672</f>
        <v>370.79695830000026</v>
      </c>
      <c r="I73" s="1">
        <f>'DATOS MENSUALES'!F673</f>
        <v>297.3702879999998</v>
      </c>
      <c r="J73" s="1">
        <f>'DATOS MENSUALES'!F674</f>
        <v>172.03420300000002</v>
      </c>
      <c r="K73" s="1">
        <f>'DATOS MENSUALES'!F675</f>
        <v>116.63680300000001</v>
      </c>
      <c r="L73" s="1">
        <f>'DATOS MENSUALES'!F676</f>
        <v>99.5289064</v>
      </c>
      <c r="M73" s="1">
        <f>'DATOS MENSUALES'!F677</f>
        <v>88.27485670000002</v>
      </c>
      <c r="N73" s="1">
        <f t="shared" si="12"/>
        <v>3805.6338254999996</v>
      </c>
      <c r="O73" s="10"/>
      <c r="P73" s="60">
        <f t="shared" si="13"/>
        <v>-726006.2164545004</v>
      </c>
      <c r="Q73" s="60">
        <f t="shared" si="14"/>
        <v>0.19198309423870677</v>
      </c>
      <c r="R73" s="60">
        <f t="shared" si="15"/>
        <v>50994774.72417987</v>
      </c>
      <c r="S73" s="60">
        <f t="shared" si="16"/>
        <v>290582131.84186995</v>
      </c>
      <c r="T73" s="60">
        <f t="shared" si="17"/>
        <v>2076278.5797833677</v>
      </c>
      <c r="U73" s="60">
        <f t="shared" si="18"/>
        <v>3056337.9302495336</v>
      </c>
      <c r="V73" s="60">
        <f t="shared" si="19"/>
        <v>651661.1126832427</v>
      </c>
      <c r="W73" s="60">
        <f t="shared" si="20"/>
        <v>63042.89802553877</v>
      </c>
      <c r="X73" s="60">
        <f t="shared" si="21"/>
        <v>1070.9662961290016</v>
      </c>
      <c r="Y73" s="60">
        <f t="shared" si="22"/>
        <v>2339.5205810768</v>
      </c>
      <c r="Z73" s="60">
        <f t="shared" si="23"/>
        <v>5518.83275890902</v>
      </c>
      <c r="AA73" s="60">
        <f t="shared" si="24"/>
        <v>1404.041625016727</v>
      </c>
      <c r="AB73" s="60">
        <f t="shared" si="25"/>
        <v>2717350421.0258365</v>
      </c>
    </row>
    <row r="74" spans="1:28" s="24" customFormat="1" ht="12.75">
      <c r="A74" s="21" t="s">
        <v>82</v>
      </c>
      <c r="B74" s="22">
        <f>'DATOS MENSUALES'!F678</f>
        <v>71.49598030000004</v>
      </c>
      <c r="C74" s="22">
        <f>'DATOS MENSUALES'!F679</f>
        <v>143.39058999999995</v>
      </c>
      <c r="D74" s="22">
        <f>'DATOS MENSUALES'!F680</f>
        <v>412.73302500000017</v>
      </c>
      <c r="E74" s="22">
        <f>'DATOS MENSUALES'!F681</f>
        <v>376.5992502</v>
      </c>
      <c r="F74" s="22">
        <f>'DATOS MENSUALES'!F682</f>
        <v>206.26579740000005</v>
      </c>
      <c r="G74" s="22">
        <f>'DATOS MENSUALES'!F683</f>
        <v>126.22891699999994</v>
      </c>
      <c r="H74" s="22">
        <f>'DATOS MENSUALES'!F684</f>
        <v>100.6047126</v>
      </c>
      <c r="I74" s="22">
        <f>'DATOS MENSUALES'!F685</f>
        <v>284.50220429999996</v>
      </c>
      <c r="J74" s="22">
        <f>'DATOS MENSUALES'!F686</f>
        <v>191.85419320000005</v>
      </c>
      <c r="K74" s="22">
        <f>'DATOS MENSUALES'!F687</f>
        <v>135.26366379999993</v>
      </c>
      <c r="L74" s="22">
        <f>'DATOS MENSUALES'!F688</f>
        <v>120.22768099999996</v>
      </c>
      <c r="M74" s="22">
        <f>'DATOS MENSUALES'!F689</f>
        <v>77.14763200000003</v>
      </c>
      <c r="N74" s="22">
        <f t="shared" si="12"/>
        <v>2246.3136468000002</v>
      </c>
      <c r="O74" s="23"/>
      <c r="P74" s="60">
        <f t="shared" si="13"/>
        <v>-115144.83958529097</v>
      </c>
      <c r="Q74" s="60">
        <f t="shared" si="14"/>
        <v>-44168.04914314789</v>
      </c>
      <c r="R74" s="60">
        <f t="shared" si="15"/>
        <v>4892435.101702231</v>
      </c>
      <c r="S74" s="60">
        <f t="shared" si="16"/>
        <v>676351.0193231327</v>
      </c>
      <c r="T74" s="60">
        <f t="shared" si="17"/>
        <v>-668725.1403750717</v>
      </c>
      <c r="U74" s="60">
        <f t="shared" si="18"/>
        <v>-7278127.567938393</v>
      </c>
      <c r="V74" s="60">
        <f t="shared" si="19"/>
        <v>-6178313.120534001</v>
      </c>
      <c r="W74" s="60">
        <f t="shared" si="20"/>
        <v>19533.608856900242</v>
      </c>
      <c r="X74" s="60">
        <f t="shared" si="21"/>
        <v>27138.36612694578</v>
      </c>
      <c r="Y74" s="60">
        <f t="shared" si="22"/>
        <v>32468.164286339164</v>
      </c>
      <c r="Z74" s="60">
        <f t="shared" si="23"/>
        <v>56493.32693785543</v>
      </c>
      <c r="AA74" s="60">
        <f t="shared" si="24"/>
        <v>0.0003492026202751798</v>
      </c>
      <c r="AB74" s="60">
        <f t="shared" si="25"/>
        <v>-4400235.052240906</v>
      </c>
    </row>
    <row r="75" spans="1:28" s="24" customFormat="1" ht="12.75">
      <c r="A75" s="21" t="s">
        <v>83</v>
      </c>
      <c r="B75" s="22">
        <f>'DATOS MENSUALES'!F690</f>
        <v>118.46530999999996</v>
      </c>
      <c r="C75" s="22">
        <f>'DATOS MENSUALES'!F691</f>
        <v>416.3931450000001</v>
      </c>
      <c r="D75" s="22">
        <f>'DATOS MENSUALES'!F692</f>
        <v>556.5408439999999</v>
      </c>
      <c r="E75" s="22">
        <f>'DATOS MENSUALES'!F693</f>
        <v>330.6785309999999</v>
      </c>
      <c r="F75" s="22">
        <f>'DATOS MENSUALES'!F694</f>
        <v>210.71773580000004</v>
      </c>
      <c r="G75" s="22">
        <f>'DATOS MENSUALES'!F695</f>
        <v>168.35818099999997</v>
      </c>
      <c r="H75" s="22">
        <f>'DATOS MENSUALES'!F696</f>
        <v>393.96201</v>
      </c>
      <c r="I75" s="22">
        <f>'DATOS MENSUALES'!F697</f>
        <v>321.8697798000001</v>
      </c>
      <c r="J75" s="22">
        <f>'DATOS MENSUALES'!F698</f>
        <v>211.6681299</v>
      </c>
      <c r="K75" s="22">
        <f>'DATOS MENSUALES'!F699</f>
        <v>116.47153400000002</v>
      </c>
      <c r="L75" s="22">
        <f>'DATOS MENSUALES'!F700</f>
        <v>86.32828800000001</v>
      </c>
      <c r="M75" s="22">
        <f>'DATOS MENSUALES'!F701</f>
        <v>115.15801299999997</v>
      </c>
      <c r="N75" s="22">
        <f t="shared" si="12"/>
        <v>3046.6115015000005</v>
      </c>
      <c r="O75" s="23"/>
      <c r="P75" s="60">
        <f t="shared" si="13"/>
        <v>-4.74602694876532</v>
      </c>
      <c r="Q75" s="60">
        <f t="shared" si="14"/>
        <v>13422592.122754287</v>
      </c>
      <c r="R75" s="60">
        <f t="shared" si="15"/>
        <v>30832215.159009233</v>
      </c>
      <c r="S75" s="60">
        <f t="shared" si="16"/>
        <v>73340.64257150804</v>
      </c>
      <c r="T75" s="60">
        <f t="shared" si="17"/>
        <v>-571702.8442221385</v>
      </c>
      <c r="U75" s="60">
        <f t="shared" si="18"/>
        <v>-3488607.880029443</v>
      </c>
      <c r="V75" s="60">
        <f t="shared" si="19"/>
        <v>1326021.8761183668</v>
      </c>
      <c r="W75" s="60">
        <f t="shared" si="20"/>
        <v>265836.46021821746</v>
      </c>
      <c r="X75" s="60">
        <f t="shared" si="21"/>
        <v>123990.94831244428</v>
      </c>
      <c r="Y75" s="60">
        <f t="shared" si="22"/>
        <v>2253.226839128837</v>
      </c>
      <c r="Z75" s="60">
        <f t="shared" si="23"/>
        <v>89.3894318403783</v>
      </c>
      <c r="AA75" s="60">
        <f t="shared" si="24"/>
        <v>55222.772257890814</v>
      </c>
      <c r="AB75" s="60">
        <f t="shared" si="25"/>
        <v>257782438.2821449</v>
      </c>
    </row>
    <row r="76" spans="1:28" s="24" customFormat="1" ht="12.75">
      <c r="A76" s="21" t="s">
        <v>84</v>
      </c>
      <c r="B76" s="22">
        <f>'DATOS MENSUALES'!F702</f>
        <v>87.18184799999999</v>
      </c>
      <c r="C76" s="22">
        <f>'DATOS MENSUALES'!F703</f>
        <v>67.19550799999999</v>
      </c>
      <c r="D76" s="22">
        <f>'DATOS MENSUALES'!F704</f>
        <v>76.20912050000004</v>
      </c>
      <c r="E76" s="22">
        <f>'DATOS MENSUALES'!F705</f>
        <v>101.50711450000004</v>
      </c>
      <c r="F76" s="22">
        <f>'DATOS MENSUALES'!F706</f>
        <v>86.31579839999998</v>
      </c>
      <c r="G76" s="22">
        <f>'DATOS MENSUALES'!F707</f>
        <v>111.432259</v>
      </c>
      <c r="H76" s="22">
        <f>'DATOS MENSUALES'!F708</f>
        <v>116.12877199999997</v>
      </c>
      <c r="I76" s="22">
        <f>'DATOS MENSUALES'!F709</f>
        <v>128.34152440000003</v>
      </c>
      <c r="J76" s="22">
        <f>'DATOS MENSUALES'!F710</f>
        <v>64.079519</v>
      </c>
      <c r="K76" s="22">
        <f>'DATOS MENSUALES'!F711</f>
        <v>57.91841599999998</v>
      </c>
      <c r="L76" s="22">
        <f>'DATOS MENSUALES'!F712</f>
        <v>44.680506000000015</v>
      </c>
      <c r="M76" s="22">
        <f>'DATOS MENSUALES'!F713</f>
        <v>89.92333900000001</v>
      </c>
      <c r="N76" s="22">
        <f t="shared" si="12"/>
        <v>1030.9137248</v>
      </c>
      <c r="O76" s="23"/>
      <c r="P76" s="60">
        <f t="shared" si="13"/>
        <v>-35819.453978933045</v>
      </c>
      <c r="Q76" s="60">
        <f t="shared" si="14"/>
        <v>-1387817.166252635</v>
      </c>
      <c r="R76" s="60">
        <f t="shared" si="15"/>
        <v>-4637531.255463948</v>
      </c>
      <c r="S76" s="60">
        <f t="shared" si="16"/>
        <v>-6572106.307566232</v>
      </c>
      <c r="T76" s="60">
        <f t="shared" si="17"/>
        <v>-8920985.744670799</v>
      </c>
      <c r="U76" s="60">
        <f t="shared" si="18"/>
        <v>-9075767.01594971</v>
      </c>
      <c r="V76" s="60">
        <f t="shared" si="19"/>
        <v>-4739138.654326019</v>
      </c>
      <c r="W76" s="60">
        <f t="shared" si="20"/>
        <v>-2158149.7978461264</v>
      </c>
      <c r="X76" s="60">
        <f t="shared" si="21"/>
        <v>-933248.3612295783</v>
      </c>
      <c r="Y76" s="60">
        <f t="shared" si="22"/>
        <v>-93843.73354081834</v>
      </c>
      <c r="Z76" s="60">
        <f t="shared" si="23"/>
        <v>-51381.4912914387</v>
      </c>
      <c r="AA76" s="60">
        <f t="shared" si="24"/>
        <v>2119.905862080022</v>
      </c>
      <c r="AB76" s="60">
        <f t="shared" si="25"/>
        <v>-2623886984.835812</v>
      </c>
    </row>
    <row r="77" spans="1:28" s="24" customFormat="1" ht="12.75">
      <c r="A77" s="21" t="s">
        <v>85</v>
      </c>
      <c r="B77" s="22">
        <f>'DATOS MENSUALES'!F714</f>
        <v>254.2007684999999</v>
      </c>
      <c r="C77" s="22">
        <f>'DATOS MENSUALES'!F715</f>
        <v>152.661359</v>
      </c>
      <c r="D77" s="22">
        <f>'DATOS MENSUALES'!F716</f>
        <v>202.98772999999994</v>
      </c>
      <c r="E77" s="22">
        <f>'DATOS MENSUALES'!F717</f>
        <v>93.845776</v>
      </c>
      <c r="F77" s="22">
        <f>'DATOS MENSUALES'!F718</f>
        <v>98.3129926</v>
      </c>
      <c r="G77" s="22">
        <f>'DATOS MENSUALES'!F719</f>
        <v>87.08248210000002</v>
      </c>
      <c r="H77" s="22">
        <f>'DATOS MENSUALES'!F720</f>
        <v>510.86646830000024</v>
      </c>
      <c r="I77" s="22">
        <f>'DATOS MENSUALES'!F721</f>
        <v>237.61616899999999</v>
      </c>
      <c r="J77" s="22">
        <f>'DATOS MENSUALES'!F722</f>
        <v>107.14277800000002</v>
      </c>
      <c r="K77" s="22">
        <f>'DATOS MENSUALES'!F723</f>
        <v>73.56761799999998</v>
      </c>
      <c r="L77" s="22">
        <f>'DATOS MENSUALES'!F724</f>
        <v>59.655794099999994</v>
      </c>
      <c r="M77" s="22">
        <f>'DATOS MENSUALES'!F725</f>
        <v>49.09166830000001</v>
      </c>
      <c r="N77" s="22">
        <f t="shared" si="12"/>
        <v>1927.0316039000004</v>
      </c>
      <c r="O77" s="23"/>
      <c r="P77" s="60">
        <f t="shared" si="13"/>
        <v>2409064.700164256</v>
      </c>
      <c r="Q77" s="60">
        <f t="shared" si="14"/>
        <v>-17733.84725810187</v>
      </c>
      <c r="R77" s="60">
        <f t="shared" si="15"/>
        <v>-63917.5847617449</v>
      </c>
      <c r="S77" s="60">
        <f t="shared" si="16"/>
        <v>-7411961.512099886</v>
      </c>
      <c r="T77" s="60">
        <f t="shared" si="17"/>
        <v>-7460675.524327437</v>
      </c>
      <c r="U77" s="60">
        <f t="shared" si="18"/>
        <v>-12639606.399419067</v>
      </c>
      <c r="V77" s="60">
        <f t="shared" si="19"/>
        <v>11661124.10746215</v>
      </c>
      <c r="W77" s="60">
        <f t="shared" si="20"/>
        <v>-7945.545094157616</v>
      </c>
      <c r="X77" s="60">
        <f t="shared" si="21"/>
        <v>-163310.82728955205</v>
      </c>
      <c r="Y77" s="60">
        <f t="shared" si="22"/>
        <v>-26447.4714631487</v>
      </c>
      <c r="Z77" s="60">
        <f t="shared" si="23"/>
        <v>-10942.890697788836</v>
      </c>
      <c r="AA77" s="60">
        <f t="shared" si="24"/>
        <v>-21918.017676190047</v>
      </c>
      <c r="AB77" s="60">
        <f t="shared" si="25"/>
        <v>-112783049.84772827</v>
      </c>
    </row>
    <row r="78" spans="1:28" s="24" customFormat="1" ht="12.75">
      <c r="A78" s="21" t="s">
        <v>86</v>
      </c>
      <c r="B78" s="22">
        <f>'DATOS MENSUALES'!F726</f>
        <v>70.96457100000003</v>
      </c>
      <c r="C78" s="22">
        <f>'DATOS MENSUALES'!F727</f>
        <v>359.274615</v>
      </c>
      <c r="D78" s="22">
        <f>'DATOS MENSUALES'!F728</f>
        <v>736.3069999999998</v>
      </c>
      <c r="E78" s="22">
        <f>'DATOS MENSUALES'!F729</f>
        <v>1234.407619</v>
      </c>
      <c r="F78" s="22">
        <f>'DATOS MENSUALES'!F730</f>
        <v>567.4213920999997</v>
      </c>
      <c r="G78" s="22">
        <f>'DATOS MENSUALES'!F731</f>
        <v>1209.9335549999996</v>
      </c>
      <c r="H78" s="22">
        <f>'DATOS MENSUALES'!F732</f>
        <v>355.72947039999974</v>
      </c>
      <c r="I78" s="22">
        <f>'DATOS MENSUALES'!F733</f>
        <v>264.08579800000007</v>
      </c>
      <c r="J78" s="22">
        <f>'DATOS MENSUALES'!F734</f>
        <v>169.8317499000001</v>
      </c>
      <c r="K78" s="22">
        <f>'DATOS MENSUALES'!F735</f>
        <v>126.17378100000003</v>
      </c>
      <c r="L78" s="22">
        <f>'DATOS MENSUALES'!F736</f>
        <v>101.27156970000004</v>
      </c>
      <c r="M78" s="22">
        <f>'DATOS MENSUALES'!F737</f>
        <v>89.892981</v>
      </c>
      <c r="N78" s="22">
        <f t="shared" si="12"/>
        <v>5285.294102100001</v>
      </c>
      <c r="O78" s="23"/>
      <c r="P78" s="60">
        <f t="shared" si="13"/>
        <v>-118959.43617650839</v>
      </c>
      <c r="Q78" s="60">
        <f t="shared" si="14"/>
        <v>5884220.651882413</v>
      </c>
      <c r="R78" s="60">
        <f t="shared" si="15"/>
        <v>120068643.9347385</v>
      </c>
      <c r="S78" s="60">
        <f t="shared" si="16"/>
        <v>845483255.7081443</v>
      </c>
      <c r="T78" s="60">
        <f t="shared" si="17"/>
        <v>20505066.46430872</v>
      </c>
      <c r="U78" s="60">
        <f t="shared" si="18"/>
        <v>704757135.852742</v>
      </c>
      <c r="V78" s="60">
        <f t="shared" si="19"/>
        <v>367525.59899248206</v>
      </c>
      <c r="W78" s="60">
        <f t="shared" si="20"/>
        <v>276.54483171406963</v>
      </c>
      <c r="X78" s="60">
        <f t="shared" si="21"/>
        <v>517.5333097273235</v>
      </c>
      <c r="Y78" s="60">
        <f t="shared" si="22"/>
        <v>11871.412070759332</v>
      </c>
      <c r="Z78" s="60">
        <f t="shared" si="23"/>
        <v>7317.801096268744</v>
      </c>
      <c r="AA78" s="60">
        <f t="shared" si="24"/>
        <v>2104.9120499430423</v>
      </c>
      <c r="AB78" s="60">
        <f t="shared" si="25"/>
        <v>23766481057.591846</v>
      </c>
    </row>
    <row r="79" spans="1:28" s="24" customFormat="1" ht="12.75">
      <c r="A79" s="21" t="s">
        <v>87</v>
      </c>
      <c r="B79" s="22">
        <f>'DATOS MENSUALES'!F738</f>
        <v>109.49449199999998</v>
      </c>
      <c r="C79" s="22">
        <f>'DATOS MENSUALES'!F739</f>
        <v>99.74549089999995</v>
      </c>
      <c r="D79" s="22">
        <f>'DATOS MENSUALES'!F740</f>
        <v>71.3479483</v>
      </c>
      <c r="E79" s="22">
        <f>'DATOS MENSUALES'!F741</f>
        <v>114.23331590000005</v>
      </c>
      <c r="F79" s="22">
        <f>'DATOS MENSUALES'!F742</f>
        <v>96.49529499999998</v>
      </c>
      <c r="G79" s="22">
        <f>'DATOS MENSUALES'!F743</f>
        <v>160.26899999999992</v>
      </c>
      <c r="H79" s="22">
        <f>'DATOS MENSUALES'!F744</f>
        <v>109.02436699999998</v>
      </c>
      <c r="I79" s="22">
        <f>'DATOS MENSUALES'!F745</f>
        <v>106.57287540000002</v>
      </c>
      <c r="J79" s="22">
        <f>'DATOS MENSUALES'!F746</f>
        <v>75.16584999999996</v>
      </c>
      <c r="K79" s="22">
        <f>'DATOS MENSUALES'!F747</f>
        <v>53.34794299999999</v>
      </c>
      <c r="L79" s="22">
        <f>'DATOS MENSUALES'!F748</f>
        <v>58.35713570000001</v>
      </c>
      <c r="M79" s="22">
        <f>'DATOS MENSUALES'!F749</f>
        <v>38.26056000000002</v>
      </c>
      <c r="N79" s="22">
        <f t="shared" si="12"/>
        <v>1092.3142732</v>
      </c>
      <c r="O79" s="23"/>
      <c r="P79" s="60">
        <f t="shared" si="13"/>
        <v>-1208.404584180373</v>
      </c>
      <c r="Q79" s="60">
        <f t="shared" si="14"/>
        <v>-492916.75274468696</v>
      </c>
      <c r="R79" s="60">
        <f t="shared" si="15"/>
        <v>-5055026.831879365</v>
      </c>
      <c r="S79" s="60">
        <f t="shared" si="16"/>
        <v>-5321512.481188824</v>
      </c>
      <c r="T79" s="60">
        <f t="shared" si="17"/>
        <v>-7670825.194563122</v>
      </c>
      <c r="U79" s="60">
        <f t="shared" si="18"/>
        <v>-4077114.8781967065</v>
      </c>
      <c r="V79" s="60">
        <f t="shared" si="19"/>
        <v>-5366264.231642704</v>
      </c>
      <c r="W79" s="60">
        <f t="shared" si="20"/>
        <v>-3442801.278781976</v>
      </c>
      <c r="X79" s="60">
        <f t="shared" si="21"/>
        <v>-650298.8411997105</v>
      </c>
      <c r="Y79" s="60">
        <f t="shared" si="22"/>
        <v>-125102.19877141128</v>
      </c>
      <c r="Z79" s="60">
        <f t="shared" si="23"/>
        <v>-12977.717016977409</v>
      </c>
      <c r="AA79" s="60">
        <f t="shared" si="24"/>
        <v>-58486.3126237006</v>
      </c>
      <c r="AB79" s="60">
        <f t="shared" si="25"/>
        <v>-2288834021.8794413</v>
      </c>
    </row>
    <row r="80" spans="1:28" s="24" customFormat="1" ht="12.75">
      <c r="A80" s="21" t="s">
        <v>88</v>
      </c>
      <c r="B80" s="22">
        <f>'DATOS MENSUALES'!F750</f>
        <v>137.1317611</v>
      </c>
      <c r="C80" s="22">
        <f>'DATOS MENSUALES'!F751</f>
        <v>206.60774039999995</v>
      </c>
      <c r="D80" s="22">
        <f>'DATOS MENSUALES'!F752</f>
        <v>568.1212960000001</v>
      </c>
      <c r="E80" s="22">
        <f>'DATOS MENSUALES'!F753</f>
        <v>700.1338687000001</v>
      </c>
      <c r="F80" s="22">
        <f>'DATOS MENSUALES'!F754</f>
        <v>570.3800279999999</v>
      </c>
      <c r="G80" s="22">
        <f>'DATOS MENSUALES'!F755</f>
        <v>386.84217400000006</v>
      </c>
      <c r="H80" s="22">
        <f>'DATOS MENSUALES'!F756</f>
        <v>408.5453709999999</v>
      </c>
      <c r="I80" s="22">
        <f>'DATOS MENSUALES'!F757</f>
        <v>263.32094319999993</v>
      </c>
      <c r="J80" s="22">
        <f>'DATOS MENSUALES'!F758</f>
        <v>141.04873199999997</v>
      </c>
      <c r="K80" s="22">
        <f>'DATOS MENSUALES'!F759</f>
        <v>100.58593800000001</v>
      </c>
      <c r="L80" s="22">
        <f>'DATOS MENSUALES'!F760</f>
        <v>85.28690560000001</v>
      </c>
      <c r="M80" s="22">
        <f>'DATOS MENSUALES'!F761</f>
        <v>75.9198169</v>
      </c>
      <c r="N80" s="22">
        <f t="shared" si="12"/>
        <v>3643.9245749</v>
      </c>
      <c r="O80" s="23"/>
      <c r="P80" s="60">
        <f t="shared" si="13"/>
        <v>4900.813311603176</v>
      </c>
      <c r="Q80" s="60">
        <f t="shared" si="14"/>
        <v>21644.813028793655</v>
      </c>
      <c r="R80" s="60">
        <f t="shared" si="15"/>
        <v>34375913.915636145</v>
      </c>
      <c r="S80" s="60">
        <f t="shared" si="16"/>
        <v>69585591.51673456</v>
      </c>
      <c r="T80" s="60">
        <f t="shared" si="17"/>
        <v>21177226.88308644</v>
      </c>
      <c r="U80" s="60">
        <f t="shared" si="18"/>
        <v>298338.1185296355</v>
      </c>
      <c r="V80" s="60">
        <f t="shared" si="19"/>
        <v>1927273.555621995</v>
      </c>
      <c r="W80" s="60">
        <f t="shared" si="20"/>
        <v>190.13483185664757</v>
      </c>
      <c r="X80" s="60">
        <f t="shared" si="21"/>
        <v>-8939.729580922698</v>
      </c>
      <c r="Y80" s="60">
        <f t="shared" si="22"/>
        <v>-21.383740803416092</v>
      </c>
      <c r="Z80" s="60">
        <f t="shared" si="23"/>
        <v>40.34885149337739</v>
      </c>
      <c r="AA80" s="60">
        <f t="shared" si="24"/>
        <v>-1.550406431084085</v>
      </c>
      <c r="AB80" s="60">
        <f t="shared" si="25"/>
        <v>1877910556.2652345</v>
      </c>
    </row>
    <row r="81" spans="1:28" s="24" customFormat="1" ht="12.75">
      <c r="A81" s="21" t="s">
        <v>89</v>
      </c>
      <c r="B81" s="22">
        <f>'DATOS MENSUALES'!F762</f>
        <v>256.65399999999994</v>
      </c>
      <c r="C81" s="22">
        <f>'DATOS MENSUALES'!F763</f>
        <v>270.51889099999994</v>
      </c>
      <c r="D81" s="22">
        <f>'DATOS MENSUALES'!F764</f>
        <v>211.93889800000008</v>
      </c>
      <c r="E81" s="22">
        <f>'DATOS MENSUALES'!F765</f>
        <v>254.41716999999994</v>
      </c>
      <c r="F81" s="22">
        <f>'DATOS MENSUALES'!F766</f>
        <v>181.71902899999995</v>
      </c>
      <c r="G81" s="22">
        <f>'DATOS MENSUALES'!F767</f>
        <v>278.71847300000013</v>
      </c>
      <c r="H81" s="22">
        <f>'DATOS MENSUALES'!F768</f>
        <v>231.68858400000005</v>
      </c>
      <c r="I81" s="22">
        <f>'DATOS MENSUALES'!F769</f>
        <v>172.3248</v>
      </c>
      <c r="J81" s="22">
        <f>'DATOS MENSUALES'!F770</f>
        <v>106.87195190000007</v>
      </c>
      <c r="K81" s="22">
        <f>'DATOS MENSUALES'!F771</f>
        <v>74.45184199999998</v>
      </c>
      <c r="L81" s="22">
        <f>'DATOS MENSUALES'!F772</f>
        <v>73.52815129999995</v>
      </c>
      <c r="M81" s="22">
        <f>'DATOS MENSUALES'!F773</f>
        <v>54.827</v>
      </c>
      <c r="N81" s="22">
        <f t="shared" si="12"/>
        <v>2167.6587902</v>
      </c>
      <c r="O81" s="23"/>
      <c r="P81" s="60">
        <f t="shared" si="13"/>
        <v>2543758.8905296093</v>
      </c>
      <c r="Q81" s="60">
        <f t="shared" si="14"/>
        <v>773113.3361620508</v>
      </c>
      <c r="R81" s="60">
        <f t="shared" si="15"/>
        <v>-29882.353960422417</v>
      </c>
      <c r="S81" s="60">
        <f t="shared" si="16"/>
        <v>-40718.45724932821</v>
      </c>
      <c r="T81" s="60">
        <f t="shared" si="17"/>
        <v>-1404726.0993957587</v>
      </c>
      <c r="U81" s="60">
        <f t="shared" si="18"/>
        <v>-70466.73699904919</v>
      </c>
      <c r="V81" s="60">
        <f t="shared" si="19"/>
        <v>-143966.27531100388</v>
      </c>
      <c r="W81" s="60">
        <f t="shared" si="20"/>
        <v>-619470.0233525984</v>
      </c>
      <c r="X81" s="60">
        <f t="shared" si="21"/>
        <v>-165750.35142438475</v>
      </c>
      <c r="Y81" s="60">
        <f t="shared" si="22"/>
        <v>-24161.94142080291</v>
      </c>
      <c r="Z81" s="60">
        <f t="shared" si="23"/>
        <v>-577.7783034695801</v>
      </c>
      <c r="AA81" s="60">
        <f t="shared" si="24"/>
        <v>-11015.456336123305</v>
      </c>
      <c r="AB81" s="60">
        <f t="shared" si="25"/>
        <v>-14264402.235578276</v>
      </c>
    </row>
    <row r="82" spans="1:28" s="24" customFormat="1" ht="12.75">
      <c r="A82" s="21" t="s">
        <v>90</v>
      </c>
      <c r="B82" s="22">
        <f>'DATOS MENSUALES'!F774</f>
        <v>124.97147160000002</v>
      </c>
      <c r="C82" s="22">
        <f>'DATOS MENSUALES'!F775</f>
        <v>113.44647099999997</v>
      </c>
      <c r="D82" s="22">
        <f>'DATOS MENSUALES'!F776</f>
        <v>120.6772963</v>
      </c>
      <c r="E82" s="22">
        <f>'DATOS MENSUALES'!F777</f>
        <v>99.28586109999993</v>
      </c>
      <c r="F82" s="22">
        <f>'DATOS MENSUALES'!F778</f>
        <v>62.4317249</v>
      </c>
      <c r="G82" s="22">
        <f>'DATOS MENSUALES'!F779</f>
        <v>182.89299999999992</v>
      </c>
      <c r="H82" s="22">
        <f>'DATOS MENSUALES'!F780</f>
        <v>168.35942610000004</v>
      </c>
      <c r="I82" s="22">
        <f>'DATOS MENSUALES'!F781</f>
        <v>102.79528760000001</v>
      </c>
      <c r="J82" s="22">
        <f>'DATOS MENSUALES'!F782</f>
        <v>58.3768667</v>
      </c>
      <c r="K82" s="22">
        <f>'DATOS MENSUALES'!F783</f>
        <v>45.36107189999999</v>
      </c>
      <c r="L82" s="22">
        <f>'DATOS MENSUALES'!F784</f>
        <v>42.9048651</v>
      </c>
      <c r="M82" s="22">
        <f>'DATOS MENSUALES'!F785</f>
        <v>30.643794999999987</v>
      </c>
      <c r="N82" s="22">
        <f t="shared" si="12"/>
        <v>1152.1471373</v>
      </c>
      <c r="O82" s="23"/>
      <c r="P82" s="60">
        <f t="shared" si="13"/>
        <v>112.37390929496802</v>
      </c>
      <c r="Q82" s="60">
        <f t="shared" si="14"/>
        <v>-278349.0194377222</v>
      </c>
      <c r="R82" s="60">
        <f t="shared" si="15"/>
        <v>-1828973.9894812696</v>
      </c>
      <c r="S82" s="60">
        <f t="shared" si="16"/>
        <v>-6808695.908261797</v>
      </c>
      <c r="T82" s="60">
        <f t="shared" si="17"/>
        <v>-12371579.703443779</v>
      </c>
      <c r="U82" s="60">
        <f t="shared" si="18"/>
        <v>-2578664.123605517</v>
      </c>
      <c r="V82" s="60">
        <f t="shared" si="19"/>
        <v>-1550419.5524013082</v>
      </c>
      <c r="W82" s="60">
        <f t="shared" si="20"/>
        <v>-3707710.325754268</v>
      </c>
      <c r="X82" s="60">
        <f t="shared" si="21"/>
        <v>-1106346.8170954806</v>
      </c>
      <c r="Y82" s="60">
        <f t="shared" si="22"/>
        <v>-195116.98438949834</v>
      </c>
      <c r="Z82" s="60">
        <f t="shared" si="23"/>
        <v>-59101.04312506682</v>
      </c>
      <c r="AA82" s="60">
        <f t="shared" si="24"/>
        <v>-100113.3395690511</v>
      </c>
      <c r="AB82" s="60">
        <f t="shared" si="25"/>
        <v>-1991025425.6551375</v>
      </c>
    </row>
    <row r="83" spans="1:28" s="24" customFormat="1" ht="12.75">
      <c r="A83" s="21" t="s">
        <v>91</v>
      </c>
      <c r="B83" s="22">
        <f>'DATOS MENSUALES'!F786</f>
        <v>166.32400000000007</v>
      </c>
      <c r="C83" s="22">
        <f>'DATOS MENSUALES'!F787</f>
        <v>164.02505099999996</v>
      </c>
      <c r="D83" s="22">
        <f>'DATOS MENSUALES'!F788</f>
        <v>149.99320760000006</v>
      </c>
      <c r="E83" s="22">
        <f>'DATOS MENSUALES'!F789</f>
        <v>93.02653600000005</v>
      </c>
      <c r="F83" s="22">
        <f>'DATOS MENSUALES'!F790</f>
        <v>133.18406649999994</v>
      </c>
      <c r="G83" s="22">
        <f>'DATOS MENSUALES'!F791</f>
        <v>356.9065474000001</v>
      </c>
      <c r="H83" s="22">
        <f>'DATOS MENSUALES'!F792</f>
        <v>222.36404000000005</v>
      </c>
      <c r="I83" s="22">
        <f>'DATOS MENSUALES'!F793</f>
        <v>118.77138560000003</v>
      </c>
      <c r="J83" s="22">
        <f>'DATOS MENSUALES'!F794</f>
        <v>92.70351099999998</v>
      </c>
      <c r="K83" s="22">
        <f>'DATOS MENSUALES'!F795</f>
        <v>68.98666299999996</v>
      </c>
      <c r="L83" s="22">
        <f>'DATOS MENSUALES'!F796</f>
        <v>55.162932999999995</v>
      </c>
      <c r="M83" s="22">
        <f>'DATOS MENSUALES'!F797</f>
        <v>50.89874700000002</v>
      </c>
      <c r="N83" s="22">
        <f>SUM(B83:M83)</f>
        <v>1672.3466881000002</v>
      </c>
      <c r="O83" s="23"/>
      <c r="P83" s="60">
        <f aca="true" t="shared" si="26" ref="P83:AB83">(B83-B$6)^3</f>
        <v>98471.41662975079</v>
      </c>
      <c r="Q83" s="60">
        <f t="shared" si="26"/>
        <v>-3185.5490391186495</v>
      </c>
      <c r="R83" s="60">
        <f t="shared" si="26"/>
        <v>-803769.3186544825</v>
      </c>
      <c r="S83" s="60">
        <f t="shared" si="26"/>
        <v>-7505784.9566258695</v>
      </c>
      <c r="T83" s="60">
        <f t="shared" si="26"/>
        <v>-4136807.833837225</v>
      </c>
      <c r="U83" s="60">
        <f t="shared" si="26"/>
        <v>50177.37118812239</v>
      </c>
      <c r="V83" s="60">
        <f t="shared" si="26"/>
        <v>-235288.2615531921</v>
      </c>
      <c r="W83" s="60">
        <f t="shared" si="26"/>
        <v>-2674002.670123827</v>
      </c>
      <c r="X83" s="60">
        <f t="shared" si="26"/>
        <v>-329932.5351253634</v>
      </c>
      <c r="Y83" s="60">
        <f t="shared" si="26"/>
        <v>-40618.55188671683</v>
      </c>
      <c r="Z83" s="60">
        <f t="shared" si="26"/>
        <v>-19021.563331163255</v>
      </c>
      <c r="AA83" s="60">
        <f t="shared" si="26"/>
        <v>-17940.418159427878</v>
      </c>
      <c r="AB83" s="60">
        <f t="shared" si="26"/>
        <v>-401676313.74635035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173958751.61747858</v>
      </c>
      <c r="Q84" s="61">
        <f t="shared" si="27"/>
        <v>279500005.0699714</v>
      </c>
      <c r="R84" s="61">
        <f t="shared" si="27"/>
        <v>666685462.334632</v>
      </c>
      <c r="S84" s="61">
        <f t="shared" si="27"/>
        <v>1815597766.3319192</v>
      </c>
      <c r="T84" s="61">
        <f t="shared" si="27"/>
        <v>2251660589.9746</v>
      </c>
      <c r="U84" s="61">
        <f t="shared" si="27"/>
        <v>1409243928.4172516</v>
      </c>
      <c r="V84" s="61">
        <f t="shared" si="27"/>
        <v>182497151.92541343</v>
      </c>
      <c r="W84" s="61">
        <f t="shared" si="27"/>
        <v>205098053.42505053</v>
      </c>
      <c r="X84" s="61">
        <f t="shared" si="27"/>
        <v>19169734.208966393</v>
      </c>
      <c r="Y84" s="61">
        <f t="shared" si="27"/>
        <v>2395959.9855278064</v>
      </c>
      <c r="Z84" s="61">
        <f t="shared" si="27"/>
        <v>486970.233802018</v>
      </c>
      <c r="AA84" s="61">
        <f t="shared" si="27"/>
        <v>433332.1388274969</v>
      </c>
      <c r="AB84" s="61">
        <f t="shared" si="27"/>
        <v>70823131262.44075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262 - Río Pisuerga desde confluencia con río Carrión hasta aguas abajo de la confluencia con arroyo del Prado.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30.269198899999996</v>
      </c>
      <c r="C4" s="1">
        <f t="shared" si="0"/>
        <v>40.597393000000004</v>
      </c>
      <c r="D4" s="1">
        <f t="shared" si="0"/>
        <v>70.48682500000001</v>
      </c>
      <c r="E4" s="1">
        <f t="shared" si="0"/>
        <v>60.866176700000004</v>
      </c>
      <c r="F4" s="1">
        <f t="shared" si="0"/>
        <v>62.4317249</v>
      </c>
      <c r="G4" s="1">
        <f t="shared" si="0"/>
        <v>87.08248210000002</v>
      </c>
      <c r="H4" s="1">
        <f t="shared" si="0"/>
        <v>82.93618620000001</v>
      </c>
      <c r="I4" s="1">
        <f t="shared" si="0"/>
        <v>96.20044679999998</v>
      </c>
      <c r="J4" s="1">
        <f t="shared" si="0"/>
        <v>58.3768667</v>
      </c>
      <c r="K4" s="1">
        <f t="shared" si="0"/>
        <v>45.36107189999999</v>
      </c>
      <c r="L4" s="1">
        <f t="shared" si="0"/>
        <v>42.9048651</v>
      </c>
      <c r="M4" s="1">
        <f t="shared" si="0"/>
        <v>30.643794999999987</v>
      </c>
      <c r="N4" s="1">
        <f>MIN(N18:N43)</f>
        <v>1030.9137248</v>
      </c>
    </row>
    <row r="5" spans="1:14" ht="12.75">
      <c r="A5" s="13" t="s">
        <v>92</v>
      </c>
      <c r="B5" s="1">
        <f aca="true" t="shared" si="1" ref="B5:M5">MAX(B18:B43)</f>
        <v>328.1292820000001</v>
      </c>
      <c r="C5" s="1">
        <f t="shared" si="1"/>
        <v>651.8517058</v>
      </c>
      <c r="D5" s="1">
        <f t="shared" si="1"/>
        <v>736.3069999999998</v>
      </c>
      <c r="E5" s="1">
        <f t="shared" si="1"/>
        <v>1234.407619</v>
      </c>
      <c r="F5" s="1">
        <f t="shared" si="1"/>
        <v>654.1516040000001</v>
      </c>
      <c r="G5" s="1">
        <f t="shared" si="1"/>
        <v>1209.9335549999996</v>
      </c>
      <c r="H5" s="1">
        <f t="shared" si="1"/>
        <v>735.9174979999997</v>
      </c>
      <c r="I5" s="1">
        <f t="shared" si="1"/>
        <v>422.8094829999999</v>
      </c>
      <c r="J5" s="1">
        <f t="shared" si="1"/>
        <v>339.7626540000001</v>
      </c>
      <c r="K5" s="1">
        <f t="shared" si="1"/>
        <v>205.04814480000007</v>
      </c>
      <c r="L5" s="1">
        <f t="shared" si="1"/>
        <v>140.9975500000001</v>
      </c>
      <c r="M5" s="1">
        <f t="shared" si="1"/>
        <v>115.15801299999997</v>
      </c>
      <c r="N5" s="1">
        <f>MAX(N18:N43)</f>
        <v>5285.294102100001</v>
      </c>
    </row>
    <row r="6" spans="1:14" ht="12.75">
      <c r="A6" s="13" t="s">
        <v>14</v>
      </c>
      <c r="B6" s="1">
        <f aca="true" t="shared" si="2" ref="B6:M6">AVERAGE(B18:B43)</f>
        <v>121.72121291923075</v>
      </c>
      <c r="C6" s="1">
        <f t="shared" si="2"/>
        <v>173.0576575230769</v>
      </c>
      <c r="D6" s="1">
        <f t="shared" si="2"/>
        <v>266.4031606076923</v>
      </c>
      <c r="E6" s="1">
        <f t="shared" si="2"/>
        <v>286.19881970384614</v>
      </c>
      <c r="F6" s="1">
        <f t="shared" si="2"/>
        <v>231.3335426</v>
      </c>
      <c r="G6" s="1">
        <f t="shared" si="2"/>
        <v>254.20904617307693</v>
      </c>
      <c r="H6" s="1">
        <f t="shared" si="2"/>
        <v>271.9354034307693</v>
      </c>
      <c r="I6" s="1">
        <f t="shared" si="2"/>
        <v>219.94377687307693</v>
      </c>
      <c r="J6" s="1">
        <f t="shared" si="2"/>
        <v>138.89127796923077</v>
      </c>
      <c r="K6" s="1">
        <f t="shared" si="2"/>
        <v>91.29815986538463</v>
      </c>
      <c r="L6" s="1">
        <f t="shared" si="2"/>
        <v>75.9777486269231</v>
      </c>
      <c r="M6" s="1">
        <f t="shared" si="2"/>
        <v>69.37733173846154</v>
      </c>
      <c r="N6" s="1">
        <f>SUM(B6:M6)</f>
        <v>2200.3471380307697</v>
      </c>
    </row>
    <row r="7" spans="1:14" ht="12.75">
      <c r="A7" s="13" t="s">
        <v>15</v>
      </c>
      <c r="B7" s="1">
        <f aca="true" t="shared" si="3" ref="B7:N7">PERCENTILE(B18:B43,0.1)</f>
        <v>55.49592495</v>
      </c>
      <c r="C7" s="1">
        <f t="shared" si="3"/>
        <v>74.29564719999996</v>
      </c>
      <c r="D7" s="1">
        <f t="shared" si="3"/>
        <v>78.48728550000001</v>
      </c>
      <c r="E7" s="1">
        <f t="shared" si="3"/>
        <v>89.94866885000002</v>
      </c>
      <c r="F7" s="1">
        <f t="shared" si="3"/>
        <v>83.4931735</v>
      </c>
      <c r="G7" s="1">
        <f t="shared" si="3"/>
        <v>115.75618100000003</v>
      </c>
      <c r="H7" s="1">
        <f t="shared" si="3"/>
        <v>104.81453979999999</v>
      </c>
      <c r="I7" s="1">
        <f t="shared" si="3"/>
        <v>104.68408150000002</v>
      </c>
      <c r="J7" s="1">
        <f t="shared" si="3"/>
        <v>72.17362289999997</v>
      </c>
      <c r="K7" s="1">
        <f t="shared" si="3"/>
        <v>52.27888955</v>
      </c>
      <c r="L7" s="1">
        <f t="shared" si="3"/>
        <v>47.21306650000001</v>
      </c>
      <c r="M7" s="1">
        <f t="shared" si="3"/>
        <v>47.197676949999995</v>
      </c>
      <c r="N7" s="1">
        <f t="shared" si="3"/>
        <v>1122.23070525</v>
      </c>
    </row>
    <row r="8" spans="1:14" ht="12.75">
      <c r="A8" s="13" t="s">
        <v>16</v>
      </c>
      <c r="B8" s="1">
        <f aca="true" t="shared" si="4" ref="B8:N8">PERCENTILE(B18:B43,0.25)</f>
        <v>72.23577024999997</v>
      </c>
      <c r="C8" s="1">
        <f t="shared" si="4"/>
        <v>100.46556022499996</v>
      </c>
      <c r="D8" s="1">
        <f t="shared" si="4"/>
        <v>116.76369992499997</v>
      </c>
      <c r="E8" s="1">
        <f t="shared" si="4"/>
        <v>102.66476312500002</v>
      </c>
      <c r="F8" s="1">
        <f t="shared" si="4"/>
        <v>100.93829910000001</v>
      </c>
      <c r="G8" s="1">
        <f t="shared" si="4"/>
        <v>135.75663225</v>
      </c>
      <c r="H8" s="1">
        <f t="shared" si="4"/>
        <v>162.48012802499997</v>
      </c>
      <c r="I8" s="1">
        <f t="shared" si="4"/>
        <v>133.8208231</v>
      </c>
      <c r="J8" s="1">
        <f t="shared" si="4"/>
        <v>91.8951994</v>
      </c>
      <c r="K8" s="1">
        <f t="shared" si="4"/>
        <v>69.14601724999997</v>
      </c>
      <c r="L8" s="1">
        <f t="shared" si="4"/>
        <v>55.189561375</v>
      </c>
      <c r="M8" s="1">
        <f t="shared" si="4"/>
        <v>51.498599774999995</v>
      </c>
      <c r="N8" s="1">
        <f t="shared" si="4"/>
        <v>1466.1526984</v>
      </c>
    </row>
    <row r="9" spans="1:14" ht="12.75">
      <c r="A9" s="13" t="s">
        <v>17</v>
      </c>
      <c r="B9" s="1">
        <f aca="true" t="shared" si="5" ref="B9:N9">PERCENTILE(B18:B43,0.5)</f>
        <v>103.23682399999998</v>
      </c>
      <c r="C9" s="1">
        <f t="shared" si="5"/>
        <v>142.40773965</v>
      </c>
      <c r="D9" s="1">
        <f t="shared" si="5"/>
        <v>199.47365464999996</v>
      </c>
      <c r="E9" s="1">
        <f t="shared" si="5"/>
        <v>187.8439725</v>
      </c>
      <c r="F9" s="1">
        <f t="shared" si="5"/>
        <v>189.04259549999992</v>
      </c>
      <c r="G9" s="1">
        <f t="shared" si="5"/>
        <v>176.47282849999996</v>
      </c>
      <c r="H9" s="1">
        <f t="shared" si="5"/>
        <v>227.02631200000005</v>
      </c>
      <c r="I9" s="1">
        <f t="shared" si="5"/>
        <v>210.72524854999998</v>
      </c>
      <c r="J9" s="1">
        <f t="shared" si="5"/>
        <v>114.70767815000002</v>
      </c>
      <c r="K9" s="1">
        <f t="shared" si="5"/>
        <v>82.09511049999999</v>
      </c>
      <c r="L9" s="1">
        <f t="shared" si="5"/>
        <v>66.18814155000001</v>
      </c>
      <c r="M9" s="1">
        <f t="shared" si="5"/>
        <v>68.0609785</v>
      </c>
      <c r="N9" s="1">
        <f t="shared" si="5"/>
        <v>1949.2692620499997</v>
      </c>
    </row>
    <row r="10" spans="1:14" ht="12.75">
      <c r="A10" s="13" t="s">
        <v>18</v>
      </c>
      <c r="B10" s="1">
        <f aca="true" t="shared" si="6" ref="B10:N10">PERCENTILE(B18:B43,0.75)</f>
        <v>135.73153687500002</v>
      </c>
      <c r="C10" s="1">
        <f t="shared" si="6"/>
        <v>175.49314574999994</v>
      </c>
      <c r="D10" s="1">
        <f t="shared" si="6"/>
        <v>350.06112999999993</v>
      </c>
      <c r="E10" s="1">
        <f t="shared" si="6"/>
        <v>327.9274357499999</v>
      </c>
      <c r="F10" s="1">
        <f t="shared" si="6"/>
        <v>296.46426064999997</v>
      </c>
      <c r="G10" s="1">
        <f t="shared" si="6"/>
        <v>290.5171685000001</v>
      </c>
      <c r="H10" s="1">
        <f t="shared" si="6"/>
        <v>367.0300863250001</v>
      </c>
      <c r="I10" s="1">
        <f t="shared" si="6"/>
        <v>294.1532670749998</v>
      </c>
      <c r="J10" s="1">
        <f t="shared" si="6"/>
        <v>177.34855000000005</v>
      </c>
      <c r="K10" s="1">
        <f t="shared" si="6"/>
        <v>112.92233375000004</v>
      </c>
      <c r="L10" s="1">
        <f t="shared" si="6"/>
        <v>86.06794240000002</v>
      </c>
      <c r="M10" s="1">
        <f t="shared" si="6"/>
        <v>85.944555025</v>
      </c>
      <c r="N10" s="1">
        <f t="shared" si="6"/>
        <v>2334.9537498</v>
      </c>
    </row>
    <row r="11" spans="1:14" ht="12.75">
      <c r="A11" s="13" t="s">
        <v>19</v>
      </c>
      <c r="B11" s="1">
        <f aca="true" t="shared" si="7" ref="B11:N11">PERCENTILE(B18:B43,0.9)</f>
        <v>237.29294899999996</v>
      </c>
      <c r="C11" s="1">
        <f t="shared" si="7"/>
        <v>314.896753</v>
      </c>
      <c r="D11" s="1">
        <f t="shared" si="7"/>
        <v>590.9610801000001</v>
      </c>
      <c r="E11" s="1">
        <f t="shared" si="7"/>
        <v>646.9290540500001</v>
      </c>
      <c r="F11" s="1">
        <f t="shared" si="7"/>
        <v>494.35448404999994</v>
      </c>
      <c r="G11" s="1">
        <f t="shared" si="7"/>
        <v>415.27014050000014</v>
      </c>
      <c r="H11" s="1">
        <f t="shared" si="7"/>
        <v>519.95587905</v>
      </c>
      <c r="I11" s="1">
        <f t="shared" si="7"/>
        <v>327.40411240000014</v>
      </c>
      <c r="J11" s="1">
        <f t="shared" si="7"/>
        <v>218.7248074</v>
      </c>
      <c r="K11" s="1">
        <f t="shared" si="7"/>
        <v>130.7187224</v>
      </c>
      <c r="L11" s="1">
        <f t="shared" si="7"/>
        <v>119.27416714999995</v>
      </c>
      <c r="M11" s="1">
        <f t="shared" si="7"/>
        <v>96.90400344999999</v>
      </c>
      <c r="N11" s="1">
        <f t="shared" si="7"/>
        <v>3779.74604535</v>
      </c>
    </row>
    <row r="12" spans="1:14" ht="12.75">
      <c r="A12" s="13" t="s">
        <v>23</v>
      </c>
      <c r="B12" s="1">
        <f aca="true" t="shared" si="8" ref="B12:N12">STDEV(B18:B43)</f>
        <v>72.94876383219624</v>
      </c>
      <c r="C12" s="1">
        <f t="shared" si="8"/>
        <v>130.23810062655963</v>
      </c>
      <c r="D12" s="1">
        <f t="shared" si="8"/>
        <v>201.60851723860782</v>
      </c>
      <c r="E12" s="1">
        <f t="shared" si="8"/>
        <v>286.8389241808531</v>
      </c>
      <c r="F12" s="1">
        <f t="shared" si="8"/>
        <v>165.98677738681027</v>
      </c>
      <c r="G12" s="1">
        <f t="shared" si="8"/>
        <v>222.42045676582745</v>
      </c>
      <c r="H12" s="1">
        <f t="shared" si="8"/>
        <v>168.03134586734774</v>
      </c>
      <c r="I12" s="1">
        <f t="shared" si="8"/>
        <v>95.89099774037071</v>
      </c>
      <c r="J12" s="1">
        <f t="shared" si="8"/>
        <v>66.3048317389336</v>
      </c>
      <c r="K12" s="1">
        <f t="shared" si="8"/>
        <v>37.154961213743945</v>
      </c>
      <c r="L12" s="1">
        <f t="shared" si="8"/>
        <v>28.323145118077573</v>
      </c>
      <c r="M12" s="1">
        <f t="shared" si="8"/>
        <v>21.440426847470974</v>
      </c>
      <c r="N12" s="1">
        <f t="shared" si="8"/>
        <v>1071.667429098596</v>
      </c>
    </row>
    <row r="13" spans="1:14" ht="12.75">
      <c r="A13" s="13" t="s">
        <v>125</v>
      </c>
      <c r="B13" s="1">
        <f aca="true" t="shared" si="9" ref="B13:L13">ROUND(B12/B6,2)</f>
        <v>0.6</v>
      </c>
      <c r="C13" s="1">
        <f t="shared" si="9"/>
        <v>0.75</v>
      </c>
      <c r="D13" s="1">
        <f t="shared" si="9"/>
        <v>0.76</v>
      </c>
      <c r="E13" s="1">
        <f t="shared" si="9"/>
        <v>1</v>
      </c>
      <c r="F13" s="1">
        <f t="shared" si="9"/>
        <v>0.72</v>
      </c>
      <c r="G13" s="1">
        <f t="shared" si="9"/>
        <v>0.87</v>
      </c>
      <c r="H13" s="1">
        <f t="shared" si="9"/>
        <v>0.62</v>
      </c>
      <c r="I13" s="1">
        <f t="shared" si="9"/>
        <v>0.44</v>
      </c>
      <c r="J13" s="1">
        <f t="shared" si="9"/>
        <v>0.48</v>
      </c>
      <c r="K13" s="1">
        <f t="shared" si="9"/>
        <v>0.41</v>
      </c>
      <c r="L13" s="1">
        <f t="shared" si="9"/>
        <v>0.37</v>
      </c>
      <c r="M13" s="1">
        <f>ROUND(M12/M6,2)</f>
        <v>0.31</v>
      </c>
      <c r="N13" s="1">
        <f>ROUND(N12/N6,2)</f>
        <v>0.49</v>
      </c>
    </row>
    <row r="14" spans="1:14" ht="12.75">
      <c r="A14" s="13" t="s">
        <v>124</v>
      </c>
      <c r="B14" s="53">
        <f>26*P44/(25*24*B12^3)</f>
        <v>1.3491722391012129</v>
      </c>
      <c r="C14" s="53">
        <f aca="true" t="shared" si="10" ref="C14:N14">26*Q44/(25*24*C12^3)</f>
        <v>2.4219741931001084</v>
      </c>
      <c r="D14" s="53">
        <f t="shared" si="10"/>
        <v>1.1335587880751223</v>
      </c>
      <c r="E14" s="53">
        <f t="shared" si="10"/>
        <v>2.144201189122846</v>
      </c>
      <c r="F14" s="53">
        <f t="shared" si="10"/>
        <v>1.2933655322378772</v>
      </c>
      <c r="G14" s="53">
        <f t="shared" si="10"/>
        <v>3.4174674117614683</v>
      </c>
      <c r="H14" s="53">
        <f t="shared" si="10"/>
        <v>1.1591075435347344</v>
      </c>
      <c r="I14" s="53">
        <f t="shared" si="10"/>
        <v>0.3679460299789775</v>
      </c>
      <c r="J14" s="53">
        <f t="shared" si="10"/>
        <v>1.2153255689193418</v>
      </c>
      <c r="K14" s="53">
        <f t="shared" si="10"/>
        <v>1.3036984070584372</v>
      </c>
      <c r="L14" s="53">
        <f t="shared" si="10"/>
        <v>1.0146502097156584</v>
      </c>
      <c r="M14" s="53">
        <f t="shared" si="10"/>
        <v>0.31111210527822997</v>
      </c>
      <c r="N14" s="53">
        <f t="shared" si="10"/>
        <v>1.2910813178531124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-0.33405844318390604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73.37390199999999</v>
      </c>
      <c r="C18" s="1">
        <f>'DATOS MENSUALES'!F487</f>
        <v>115.09121799999996</v>
      </c>
      <c r="D18" s="1">
        <f>'DATOS MENSUALES'!F488</f>
        <v>113.54291020000001</v>
      </c>
      <c r="E18" s="1">
        <f>'DATOS MENSUALES'!F489</f>
        <v>111.87738300000004</v>
      </c>
      <c r="F18" s="1">
        <f>'DATOS MENSUALES'!F490</f>
        <v>108.81421860000002</v>
      </c>
      <c r="G18" s="1">
        <f>'DATOS MENSUALES'!F491</f>
        <v>202.321312</v>
      </c>
      <c r="H18" s="1">
        <f>'DATOS MENSUALES'!F492</f>
        <v>181.83616150000003</v>
      </c>
      <c r="I18" s="1">
        <f>'DATOS MENSUALES'!F493</f>
        <v>178.32756599999996</v>
      </c>
      <c r="J18" s="1">
        <f>'DATOS MENSUALES'!F494</f>
        <v>100.53072380000002</v>
      </c>
      <c r="K18" s="1">
        <f>'DATOS MENSUALES'!F495</f>
        <v>69.79483100000002</v>
      </c>
      <c r="L18" s="1">
        <f>'DATOS MENSUALES'!F496</f>
        <v>49.745627</v>
      </c>
      <c r="M18" s="1">
        <f>'DATOS MENSUALES'!F497</f>
        <v>52.533807000000024</v>
      </c>
      <c r="N18" s="1">
        <f aca="true" t="shared" si="11" ref="N18:N41">SUM(B18:M18)</f>
        <v>1357.7896601</v>
      </c>
      <c r="O18" s="10"/>
      <c r="P18" s="60">
        <f>(B18-B$6)^3</f>
        <v>-113010.02495000398</v>
      </c>
      <c r="Q18" s="60">
        <f aca="true" t="shared" si="12" ref="Q18:AB18">(C18-C$6)^3</f>
        <v>-194773.5036062695</v>
      </c>
      <c r="R18" s="60">
        <f t="shared" si="12"/>
        <v>-3571771.766898091</v>
      </c>
      <c r="S18" s="60">
        <f t="shared" si="12"/>
        <v>-5297273.419999764</v>
      </c>
      <c r="T18" s="60">
        <f t="shared" si="12"/>
        <v>-1839135.7045629532</v>
      </c>
      <c r="U18" s="60">
        <f t="shared" si="12"/>
        <v>-139699.26436112422</v>
      </c>
      <c r="V18" s="60">
        <f t="shared" si="12"/>
        <v>-731414.239114546</v>
      </c>
      <c r="W18" s="60">
        <f t="shared" si="12"/>
        <v>-72075.49046628857</v>
      </c>
      <c r="X18" s="60">
        <f t="shared" si="12"/>
        <v>-56448.78745412073</v>
      </c>
      <c r="Y18" s="60">
        <f t="shared" si="12"/>
        <v>-9942.992018855743</v>
      </c>
      <c r="Z18" s="60">
        <f t="shared" si="12"/>
        <v>-18050.957841293155</v>
      </c>
      <c r="AA18" s="60">
        <f t="shared" si="12"/>
        <v>-4778.58082690757</v>
      </c>
      <c r="AB18" s="60">
        <f t="shared" si="12"/>
        <v>-598134168.5588155</v>
      </c>
    </row>
    <row r="19" spans="1:28" ht="12.75">
      <c r="A19" s="12" t="s">
        <v>67</v>
      </c>
      <c r="B19" s="1">
        <f>'DATOS MENSUALES'!F498</f>
        <v>93.91809989999999</v>
      </c>
      <c r="C19" s="1">
        <f>'DATOS MENSUALES'!F499</f>
        <v>40.597393000000004</v>
      </c>
      <c r="D19" s="1">
        <f>'DATOS MENSUALES'!F500</f>
        <v>364.5409999999999</v>
      </c>
      <c r="E19" s="1">
        <f>'DATOS MENSUALES'!F501</f>
        <v>240.18649070000018</v>
      </c>
      <c r="F19" s="1">
        <f>'DATOS MENSUALES'!F502</f>
        <v>160.95557200000007</v>
      </c>
      <c r="G19" s="1">
        <f>'DATOS MENSUALES'!F503</f>
        <v>120.08010300000005</v>
      </c>
      <c r="H19" s="1">
        <f>'DATOS MENSUALES'!F504</f>
        <v>87.88650030000004</v>
      </c>
      <c r="I19" s="1">
        <f>'DATOS MENSUALES'!F505</f>
        <v>97.32008599999999</v>
      </c>
      <c r="J19" s="1">
        <f>'DATOS MENSUALES'!F506</f>
        <v>89.92916070000004</v>
      </c>
      <c r="K19" s="1">
        <f>'DATOS MENSUALES'!F507</f>
        <v>59.46200599999998</v>
      </c>
      <c r="L19" s="1">
        <f>'DATOS MENSUALES'!F508</f>
        <v>51.867911000000014</v>
      </c>
      <c r="M19" s="1">
        <f>'DATOS MENSUALES'!F509</f>
        <v>66.216895</v>
      </c>
      <c r="N19" s="1">
        <f t="shared" si="11"/>
        <v>1472.9612176</v>
      </c>
      <c r="O19" s="10"/>
      <c r="P19" s="60">
        <f aca="true" t="shared" si="13" ref="P19:P43">(B19-B$6)^3</f>
        <v>-21492.1704055972</v>
      </c>
      <c r="Q19" s="60">
        <f aca="true" t="shared" si="14" ref="Q19:Q43">(C19-C$6)^3</f>
        <v>-2324110.9346530475</v>
      </c>
      <c r="R19" s="60">
        <f aca="true" t="shared" si="15" ref="R19:R43">(D19-D$6)^3</f>
        <v>945169.0171013057</v>
      </c>
      <c r="S19" s="60">
        <f aca="true" t="shared" si="16" ref="S19:S43">(E19-E$6)^3</f>
        <v>-97414.28549488657</v>
      </c>
      <c r="T19" s="60">
        <f aca="true" t="shared" si="17" ref="T19:T43">(F19-F$6)^3</f>
        <v>-348586.2227901868</v>
      </c>
      <c r="U19" s="60">
        <f aca="true" t="shared" si="18" ref="U19:U43">(G19-G$6)^3</f>
        <v>-2413056.5967805963</v>
      </c>
      <c r="V19" s="60">
        <f aca="true" t="shared" si="19" ref="V19:V43">(H19-H$6)^3</f>
        <v>-6234472.313419872</v>
      </c>
      <c r="W19" s="60">
        <f aca="true" t="shared" si="20" ref="W19:W43">(I19-I$6)^3</f>
        <v>-1843839.6579260228</v>
      </c>
      <c r="X19" s="60">
        <f aca="true" t="shared" si="21" ref="X19:X43">(J19-J$6)^3</f>
        <v>-117376.34159579311</v>
      </c>
      <c r="Y19" s="60">
        <f aca="true" t="shared" si="22" ref="Y19:Y43">(K19-K$6)^3</f>
        <v>-32267.237449280623</v>
      </c>
      <c r="Z19" s="60">
        <f aca="true" t="shared" si="23" ref="Z19:Z43">(L19-L$6)^3</f>
        <v>-14014.669374346393</v>
      </c>
      <c r="AA19" s="60">
        <f aca="true" t="shared" si="24" ref="AA19:AA43">(M19-M$6)^3</f>
        <v>-31.567581095047796</v>
      </c>
      <c r="AB19" s="60">
        <f aca="true" t="shared" si="25" ref="AB19:AB43">(N19-N$6)^3</f>
        <v>-384852818.30185616</v>
      </c>
    </row>
    <row r="20" spans="1:28" ht="12.75">
      <c r="A20" s="12" t="s">
        <v>68</v>
      </c>
      <c r="B20" s="1">
        <f>'DATOS MENSUALES'!F510</f>
        <v>89.5251408</v>
      </c>
      <c r="C20" s="1">
        <f>'DATOS MENSUALES'!F511</f>
        <v>221.66115850000008</v>
      </c>
      <c r="D20" s="1">
        <f>'DATOS MENSUALES'!F512</f>
        <v>270.9115648</v>
      </c>
      <c r="E20" s="1">
        <f>'DATOS MENSUALES'!F513</f>
        <v>106.13770899999997</v>
      </c>
      <c r="F20" s="1">
        <f>'DATOS MENSUALES'!F514</f>
        <v>194.2806099999999</v>
      </c>
      <c r="G20" s="1">
        <f>'DATOS MENSUALES'!F515</f>
        <v>155.61046789999995</v>
      </c>
      <c r="H20" s="1">
        <f>'DATOS MENSUALES'!F516</f>
        <v>529.0452897999999</v>
      </c>
      <c r="I20" s="1">
        <f>'DATOS MENSUALES'!F517</f>
        <v>332.9384450000002</v>
      </c>
      <c r="J20" s="1">
        <f>'DATOS MENSUALES'!F518</f>
        <v>146.64630010000005</v>
      </c>
      <c r="K20" s="1">
        <f>'DATOS MENSUALES'!F519</f>
        <v>97.7925649</v>
      </c>
      <c r="L20" s="1">
        <f>'DATOS MENSUALES'!F520</f>
        <v>140.9975500000001</v>
      </c>
      <c r="M20" s="1">
        <f>'DATOS MENSUALES'!F521</f>
        <v>78.95364999999997</v>
      </c>
      <c r="N20" s="1">
        <f t="shared" si="11"/>
        <v>2364.5004508</v>
      </c>
      <c r="O20" s="10"/>
      <c r="P20" s="60">
        <f t="shared" si="13"/>
        <v>-33374.03173861772</v>
      </c>
      <c r="Q20" s="60">
        <f t="shared" si="14"/>
        <v>114816.06528945056</v>
      </c>
      <c r="R20" s="60">
        <f t="shared" si="15"/>
        <v>91.63650878733692</v>
      </c>
      <c r="S20" s="60">
        <f t="shared" si="16"/>
        <v>-5837941.977281854</v>
      </c>
      <c r="T20" s="60">
        <f t="shared" si="17"/>
        <v>-50870.70534298591</v>
      </c>
      <c r="U20" s="60">
        <f t="shared" si="18"/>
        <v>-958543.7906810704</v>
      </c>
      <c r="V20" s="60">
        <f t="shared" si="19"/>
        <v>16996375.965566706</v>
      </c>
      <c r="W20" s="60">
        <f t="shared" si="20"/>
        <v>1442692.7615752844</v>
      </c>
      <c r="X20" s="60">
        <f t="shared" si="21"/>
        <v>466.3898867214472</v>
      </c>
      <c r="Y20" s="60">
        <f t="shared" si="22"/>
        <v>273.9164483832895</v>
      </c>
      <c r="Z20" s="60">
        <f t="shared" si="23"/>
        <v>274876.0588699182</v>
      </c>
      <c r="AA20" s="60">
        <f t="shared" si="24"/>
        <v>878.204611421254</v>
      </c>
      <c r="AB20" s="60">
        <f t="shared" si="25"/>
        <v>4423326.068691422</v>
      </c>
    </row>
    <row r="21" spans="1:28" ht="12.75">
      <c r="A21" s="12" t="s">
        <v>69</v>
      </c>
      <c r="B21" s="1">
        <f>'DATOS MENSUALES'!F522</f>
        <v>43.7508499</v>
      </c>
      <c r="C21" s="1">
        <f>'DATOS MENSUALES'!F523</f>
        <v>81.39578639999995</v>
      </c>
      <c r="D21" s="1">
        <f>'DATOS MENSUALES'!F524</f>
        <v>195.95957929999994</v>
      </c>
      <c r="E21" s="1">
        <f>'DATOS MENSUALES'!F525</f>
        <v>190.894</v>
      </c>
      <c r="F21" s="1">
        <f>'DATOS MENSUALES'!F526</f>
        <v>183.80458099999993</v>
      </c>
      <c r="G21" s="1">
        <f>'DATOS MENSUALES'!F527</f>
        <v>271.92492709999993</v>
      </c>
      <c r="H21" s="1">
        <f>'DATOS MENSUALES'!F528</f>
        <v>232.97063700000012</v>
      </c>
      <c r="I21" s="1">
        <f>'DATOS MENSUALES'!F529</f>
        <v>282.64428179999993</v>
      </c>
      <c r="J21" s="1">
        <f>'DATOS MENSUALES'!F530</f>
        <v>223.25791080000005</v>
      </c>
      <c r="K21" s="1">
        <f>'DATOS MENSUALES'!F531</f>
        <v>114.23585600000006</v>
      </c>
      <c r="L21" s="1">
        <f>'DATOS MENSUALES'!F532</f>
        <v>77.5864138</v>
      </c>
      <c r="M21" s="1">
        <f>'DATOS MENSUALES'!F533</f>
        <v>62.939958000000026</v>
      </c>
      <c r="N21" s="1">
        <f t="shared" si="11"/>
        <v>1961.3647810999996</v>
      </c>
      <c r="O21" s="10"/>
      <c r="P21" s="60">
        <f t="shared" si="13"/>
        <v>-474011.27133501513</v>
      </c>
      <c r="Q21" s="60">
        <f t="shared" si="14"/>
        <v>-770133.7482924358</v>
      </c>
      <c r="R21" s="60">
        <f t="shared" si="15"/>
        <v>-349562.05302314943</v>
      </c>
      <c r="S21" s="60">
        <f t="shared" si="16"/>
        <v>-865654.5025937508</v>
      </c>
      <c r="T21" s="60">
        <f t="shared" si="17"/>
        <v>-107368.02837962678</v>
      </c>
      <c r="U21" s="60">
        <f t="shared" si="18"/>
        <v>5560.172402816257</v>
      </c>
      <c r="V21" s="60">
        <f t="shared" si="19"/>
        <v>-59158.37442417565</v>
      </c>
      <c r="W21" s="60">
        <f t="shared" si="20"/>
        <v>246497.83809044585</v>
      </c>
      <c r="X21" s="60">
        <f t="shared" si="21"/>
        <v>600498.8067917891</v>
      </c>
      <c r="Y21" s="60">
        <f t="shared" si="22"/>
        <v>12068.391366028585</v>
      </c>
      <c r="Z21" s="60">
        <f t="shared" si="23"/>
        <v>4.1629095889344345</v>
      </c>
      <c r="AA21" s="60">
        <f t="shared" si="24"/>
        <v>-266.76335567512143</v>
      </c>
      <c r="AB21" s="60">
        <f t="shared" si="25"/>
        <v>-13648895.853908302</v>
      </c>
    </row>
    <row r="22" spans="1:28" ht="12.75">
      <c r="A22" s="12" t="s">
        <v>70</v>
      </c>
      <c r="B22" s="1">
        <f>'DATOS MENSUALES'!F534</f>
        <v>131.53086420000002</v>
      </c>
      <c r="C22" s="1">
        <f>'DATOS MENSUALES'!F535</f>
        <v>651.8517058</v>
      </c>
      <c r="D22" s="1">
        <f>'DATOS MENSUALES'!F536</f>
        <v>243.7050620000001</v>
      </c>
      <c r="E22" s="1">
        <f>'DATOS MENSUALES'!F537</f>
        <v>243.6551072</v>
      </c>
      <c r="F22" s="1">
        <f>'DATOS MENSUALES'!F538</f>
        <v>654.1516040000001</v>
      </c>
      <c r="G22" s="1">
        <f>'DATOS MENSUALES'!F539</f>
        <v>344.36249900000007</v>
      </c>
      <c r="H22" s="1">
        <f>'DATOS MENSUALES'!F540</f>
        <v>565.8694440000003</v>
      </c>
      <c r="I22" s="1">
        <f>'DATOS MENSUALES'!F541</f>
        <v>385.55192089999997</v>
      </c>
      <c r="J22" s="1">
        <f>'DATOS MENSUALES'!F542</f>
        <v>214.19170399999996</v>
      </c>
      <c r="K22" s="1">
        <f>'DATOS MENSUALES'!F543</f>
        <v>158.51850500000003</v>
      </c>
      <c r="L22" s="1">
        <f>'DATOS MENSUALES'!F544</f>
        <v>118.32065329999995</v>
      </c>
      <c r="M22" s="1">
        <f>'DATOS MENSUALES'!F545</f>
        <v>92.50937789999999</v>
      </c>
      <c r="N22" s="1">
        <f t="shared" si="11"/>
        <v>3804.2184473</v>
      </c>
      <c r="O22" s="10"/>
      <c r="P22" s="60">
        <f t="shared" si="13"/>
        <v>943.9754664425153</v>
      </c>
      <c r="Q22" s="60">
        <f t="shared" si="14"/>
        <v>109760538.63533415</v>
      </c>
      <c r="R22" s="60">
        <f t="shared" si="15"/>
        <v>-11694.143940867703</v>
      </c>
      <c r="S22" s="60">
        <f t="shared" si="16"/>
        <v>-77002.7358385729</v>
      </c>
      <c r="T22" s="60">
        <f t="shared" si="17"/>
        <v>75589346.72469854</v>
      </c>
      <c r="U22" s="60">
        <f t="shared" si="18"/>
        <v>732735.2652056288</v>
      </c>
      <c r="V22" s="60">
        <f t="shared" si="19"/>
        <v>25395084.02890939</v>
      </c>
      <c r="W22" s="60">
        <f t="shared" si="20"/>
        <v>4541978.458697367</v>
      </c>
      <c r="X22" s="60">
        <f t="shared" si="21"/>
        <v>426965.0239394136</v>
      </c>
      <c r="Y22" s="60">
        <f t="shared" si="22"/>
        <v>303740.1575737059</v>
      </c>
      <c r="Z22" s="60">
        <f t="shared" si="23"/>
        <v>75917.50738536073</v>
      </c>
      <c r="AA22" s="60">
        <f t="shared" si="24"/>
        <v>12377.762657768943</v>
      </c>
      <c r="AB22" s="60">
        <f t="shared" si="25"/>
        <v>4125803650.9773383</v>
      </c>
    </row>
    <row r="23" spans="1:28" ht="12.75">
      <c r="A23" s="12" t="s">
        <v>71</v>
      </c>
      <c r="B23" s="1">
        <f>'DATOS MENSUALES'!F546</f>
        <v>67.24100000000001</v>
      </c>
      <c r="C23" s="1">
        <f>'DATOS MENSUALES'!F547</f>
        <v>102.62576819999997</v>
      </c>
      <c r="D23" s="1">
        <f>'DATOS MENSUALES'!F548</f>
        <v>183.48919900000004</v>
      </c>
      <c r="E23" s="1">
        <f>'DATOS MENSUALES'!F549</f>
        <v>179.91690500000004</v>
      </c>
      <c r="F23" s="1">
        <f>'DATOS MENSUALES'!F550</f>
        <v>383.4616156999999</v>
      </c>
      <c r="G23" s="1">
        <f>'DATOS MENSUALES'!F551</f>
        <v>294.45006700000005</v>
      </c>
      <c r="H23" s="1">
        <f>'DATOS MENSUALES'!F552</f>
        <v>237.96340170000005</v>
      </c>
      <c r="I23" s="1">
        <f>'DATOS MENSUALES'!F553</f>
        <v>207.48841549999997</v>
      </c>
      <c r="J23" s="1">
        <f>'DATOS MENSUALES'!F554</f>
        <v>112.166815</v>
      </c>
      <c r="K23" s="1">
        <f>'DATOS MENSUALES'!F555</f>
        <v>87.87818499999999</v>
      </c>
      <c r="L23" s="1">
        <f>'DATOS MENSUALES'!F556</f>
        <v>81.17520300000005</v>
      </c>
      <c r="M23" s="1">
        <f>'DATOS MENSUALES'!F557</f>
        <v>101.29862899999999</v>
      </c>
      <c r="N23" s="1">
        <f t="shared" si="11"/>
        <v>2039.1552041</v>
      </c>
      <c r="O23" s="10"/>
      <c r="P23" s="60">
        <f t="shared" si="13"/>
        <v>-161702.37127720853</v>
      </c>
      <c r="Q23" s="60">
        <f t="shared" si="14"/>
        <v>-349388.0245702013</v>
      </c>
      <c r="R23" s="60">
        <f t="shared" si="15"/>
        <v>-570010.6871579007</v>
      </c>
      <c r="S23" s="60">
        <f t="shared" si="16"/>
        <v>-1200544.076578947</v>
      </c>
      <c r="T23" s="60">
        <f t="shared" si="17"/>
        <v>3520692.484447781</v>
      </c>
      <c r="U23" s="60">
        <f t="shared" si="18"/>
        <v>65163.88489506251</v>
      </c>
      <c r="V23" s="60">
        <f t="shared" si="19"/>
        <v>-39206.98193847408</v>
      </c>
      <c r="W23" s="60">
        <f t="shared" si="20"/>
        <v>-1932.27527744559</v>
      </c>
      <c r="X23" s="60">
        <f t="shared" si="21"/>
        <v>-19086.52916783709</v>
      </c>
      <c r="Y23" s="60">
        <f t="shared" si="22"/>
        <v>-40.00080605293663</v>
      </c>
      <c r="Z23" s="60">
        <f t="shared" si="23"/>
        <v>140.4015998188824</v>
      </c>
      <c r="AA23" s="60">
        <f t="shared" si="24"/>
        <v>32526.819335571814</v>
      </c>
      <c r="AB23" s="60">
        <f t="shared" si="25"/>
        <v>-4188224.1583891413</v>
      </c>
    </row>
    <row r="24" spans="1:28" ht="12.75">
      <c r="A24" s="12" t="s">
        <v>72</v>
      </c>
      <c r="B24" s="1">
        <f>'DATOS MENSUALES'!F558</f>
        <v>71.85639299999997</v>
      </c>
      <c r="C24" s="1">
        <f>'DATOS MENSUALES'!F559</f>
        <v>65.67331</v>
      </c>
      <c r="D24" s="1">
        <f>'DATOS MENSUALES'!F560</f>
        <v>89.81571999999997</v>
      </c>
      <c r="E24" s="1">
        <f>'DATOS MENSUALES'!F561</f>
        <v>127.87663000000005</v>
      </c>
      <c r="F24" s="1">
        <f>'DATOS MENSUALES'!F562</f>
        <v>195.28547600000002</v>
      </c>
      <c r="G24" s="1">
        <f>'DATOS MENSUALES'!F563</f>
        <v>196.905923</v>
      </c>
      <c r="H24" s="1">
        <f>'DATOS MENSUALES'!F564</f>
        <v>268.435825</v>
      </c>
      <c r="I24" s="1">
        <f>'DATOS MENSUALES'!F565</f>
        <v>122.08954900000003</v>
      </c>
      <c r="J24" s="1">
        <f>'DATOS MENSUALES'!F566</f>
        <v>91.6257622</v>
      </c>
      <c r="K24" s="1">
        <f>'DATOS MENSUALES'!F567</f>
        <v>108.981767</v>
      </c>
      <c r="L24" s="1">
        <f>'DATOS MENSUALES'!F568</f>
        <v>76.761261</v>
      </c>
      <c r="M24" s="1">
        <f>'DATOS MENSUALES'!F569</f>
        <v>69.905062</v>
      </c>
      <c r="N24" s="1">
        <f t="shared" si="11"/>
        <v>1485.2126782000003</v>
      </c>
      <c r="O24" s="10"/>
      <c r="P24" s="60">
        <f t="shared" si="13"/>
        <v>-123988.88797213233</v>
      </c>
      <c r="Q24" s="60">
        <f t="shared" si="14"/>
        <v>-1238291.6602410355</v>
      </c>
      <c r="R24" s="60">
        <f t="shared" si="15"/>
        <v>-5506548.089164313</v>
      </c>
      <c r="S24" s="60">
        <f t="shared" si="16"/>
        <v>-3968490.6688870285</v>
      </c>
      <c r="T24" s="60">
        <f t="shared" si="17"/>
        <v>-46843.1325748407</v>
      </c>
      <c r="U24" s="60">
        <f t="shared" si="18"/>
        <v>-188163.28152557442</v>
      </c>
      <c r="V24" s="60">
        <f t="shared" si="19"/>
        <v>-42.85950919676348</v>
      </c>
      <c r="W24" s="60">
        <f t="shared" si="20"/>
        <v>-936998.2577383232</v>
      </c>
      <c r="X24" s="60">
        <f t="shared" si="21"/>
        <v>-105592.53202713179</v>
      </c>
      <c r="Y24" s="60">
        <f t="shared" si="22"/>
        <v>5529.840102558246</v>
      </c>
      <c r="Z24" s="60">
        <f t="shared" si="23"/>
        <v>0.48099169470052006</v>
      </c>
      <c r="AA24" s="60">
        <f t="shared" si="24"/>
        <v>0.14697247092859173</v>
      </c>
      <c r="AB24" s="60">
        <f t="shared" si="25"/>
        <v>-365732131.4637981</v>
      </c>
    </row>
    <row r="25" spans="1:28" ht="12.75">
      <c r="A25" s="12" t="s">
        <v>73</v>
      </c>
      <c r="B25" s="1">
        <f>'DATOS MENSUALES'!F570</f>
        <v>220.3851295</v>
      </c>
      <c r="C25" s="1">
        <f>'DATOS MENSUALES'!F571</f>
        <v>141.42488930000002</v>
      </c>
      <c r="D25" s="1">
        <f>'DATOS MENSUALES'!F572</f>
        <v>306.6215200000001</v>
      </c>
      <c r="E25" s="1">
        <f>'DATOS MENSUALES'!F573</f>
        <v>593.7242394</v>
      </c>
      <c r="F25" s="1">
        <f>'DATOS MENSUALES'!F574</f>
        <v>339.0739110000002</v>
      </c>
      <c r="G25" s="1">
        <f>'DATOS MENSUALES'!F575</f>
        <v>207.76430500000006</v>
      </c>
      <c r="H25" s="1">
        <f>'DATOS MENSUALES'!F576</f>
        <v>735.9174979999997</v>
      </c>
      <c r="I25" s="1">
        <f>'DATOS MENSUALES'!F577</f>
        <v>422.8094829999999</v>
      </c>
      <c r="J25" s="1">
        <f>'DATOS MENSUALES'!F578</f>
        <v>339.7626540000001</v>
      </c>
      <c r="K25" s="1">
        <f>'DATOS MENSUALES'!F579</f>
        <v>205.04814480000007</v>
      </c>
      <c r="L25" s="1">
        <f>'DATOS MENSUALES'!F580</f>
        <v>138.11362339999994</v>
      </c>
      <c r="M25" s="1">
        <f>'DATOS MENSUALES'!F581</f>
        <v>104.62824599999999</v>
      </c>
      <c r="N25" s="1">
        <f t="shared" si="11"/>
        <v>3755.2736434</v>
      </c>
      <c r="O25" s="10"/>
      <c r="P25" s="60">
        <f t="shared" si="13"/>
        <v>960450.6480262527</v>
      </c>
      <c r="Q25" s="60">
        <f t="shared" si="14"/>
        <v>-31652.760937802894</v>
      </c>
      <c r="R25" s="60">
        <f t="shared" si="15"/>
        <v>65053.8571935382</v>
      </c>
      <c r="S25" s="60">
        <f t="shared" si="16"/>
        <v>29083258.244533245</v>
      </c>
      <c r="T25" s="60">
        <f t="shared" si="17"/>
        <v>1250648.7939273533</v>
      </c>
      <c r="U25" s="60">
        <f t="shared" si="18"/>
        <v>-100186.60060426586</v>
      </c>
      <c r="V25" s="60">
        <f t="shared" si="19"/>
        <v>99885779.54340671</v>
      </c>
      <c r="W25" s="60">
        <f t="shared" si="20"/>
        <v>8348835.632151342</v>
      </c>
      <c r="X25" s="60">
        <f t="shared" si="21"/>
        <v>8105021.363037018</v>
      </c>
      <c r="Y25" s="60">
        <f t="shared" si="22"/>
        <v>1471817.7745792202</v>
      </c>
      <c r="Z25" s="60">
        <f t="shared" si="23"/>
        <v>239898.3443150722</v>
      </c>
      <c r="AA25" s="60">
        <f t="shared" si="24"/>
        <v>43803.736294703085</v>
      </c>
      <c r="AB25" s="60">
        <f t="shared" si="25"/>
        <v>3759495764.6337156</v>
      </c>
    </row>
    <row r="26" spans="1:28" ht="12.75">
      <c r="A26" s="12" t="s">
        <v>74</v>
      </c>
      <c r="B26" s="1">
        <f>'DATOS MENSUALES'!F582</f>
        <v>111.38957099999999</v>
      </c>
      <c r="C26" s="1">
        <f>'DATOS MENSUALES'!F583</f>
        <v>81.98386599999999</v>
      </c>
      <c r="D26" s="1">
        <f>'DATOS MENSUALES'!F584</f>
        <v>70.48682500000001</v>
      </c>
      <c r="E26" s="1">
        <f>'DATOS MENSUALES'!F585</f>
        <v>60.866176700000004</v>
      </c>
      <c r="F26" s="1">
        <f>'DATOS MENSUALES'!F586</f>
        <v>81.434807</v>
      </c>
      <c r="G26" s="1">
        <f>'DATOS MENSUALES'!F587</f>
        <v>95.60279</v>
      </c>
      <c r="H26" s="1">
        <f>'DATOS MENSUALES'!F588</f>
        <v>170.386875</v>
      </c>
      <c r="I26" s="1">
        <f>'DATOS MENSUALES'!F589</f>
        <v>151.28480379999993</v>
      </c>
      <c r="J26" s="1">
        <f>'DATOS MENSUALES'!F590</f>
        <v>76.81965999999997</v>
      </c>
      <c r="K26" s="1">
        <f>'DATOS MENSUALES'!F591</f>
        <v>51.20983610000002</v>
      </c>
      <c r="L26" s="1">
        <f>'DATOS MENSUALES'!F592</f>
        <v>44.1989719</v>
      </c>
      <c r="M26" s="1">
        <f>'DATOS MENSUALES'!F593</f>
        <v>47.0035849</v>
      </c>
      <c r="N26" s="1">
        <f t="shared" si="11"/>
        <v>1042.6677674</v>
      </c>
      <c r="O26" s="10"/>
      <c r="P26" s="60">
        <f t="shared" si="13"/>
        <v>-1102.8286427353394</v>
      </c>
      <c r="Q26" s="60">
        <f t="shared" si="14"/>
        <v>-755405.689746172</v>
      </c>
      <c r="R26" s="60">
        <f t="shared" si="15"/>
        <v>-7519897.961371252</v>
      </c>
      <c r="S26" s="60">
        <f t="shared" si="16"/>
        <v>-11441219.88268994</v>
      </c>
      <c r="T26" s="60">
        <f t="shared" si="17"/>
        <v>-3368169.266477003</v>
      </c>
      <c r="U26" s="60">
        <f t="shared" si="18"/>
        <v>-3989890.177204905</v>
      </c>
      <c r="V26" s="60">
        <f t="shared" si="19"/>
        <v>-1047178.9482920812</v>
      </c>
      <c r="W26" s="60">
        <f t="shared" si="20"/>
        <v>-323662.1467100752</v>
      </c>
      <c r="X26" s="60">
        <f t="shared" si="21"/>
        <v>-239154.8528073418</v>
      </c>
      <c r="Y26" s="60">
        <f t="shared" si="22"/>
        <v>-64424.89089337139</v>
      </c>
      <c r="Z26" s="60">
        <f t="shared" si="23"/>
        <v>-32093.08949320796</v>
      </c>
      <c r="AA26" s="60">
        <f t="shared" si="24"/>
        <v>-11199.951939059532</v>
      </c>
      <c r="AB26" s="60">
        <f t="shared" si="25"/>
        <v>-1551546811.780887</v>
      </c>
    </row>
    <row r="27" spans="1:28" ht="12.75">
      <c r="A27" s="12" t="s">
        <v>75</v>
      </c>
      <c r="B27" s="1">
        <f>'DATOS MENSUALES'!F594</f>
        <v>36.683220999999996</v>
      </c>
      <c r="C27" s="1">
        <f>'DATOS MENSUALES'!F595</f>
        <v>147.14214400000006</v>
      </c>
      <c r="D27" s="1">
        <f>'DATOS MENSUALES'!F596</f>
        <v>663.6807199999998</v>
      </c>
      <c r="E27" s="1">
        <f>'DATOS MENSUALES'!F597</f>
        <v>319.67415</v>
      </c>
      <c r="F27" s="1">
        <f>'DATOS MENSUALES'!F598</f>
        <v>228.057922</v>
      </c>
      <c r="G27" s="1">
        <f>'DATOS MENSUALES'!F599</f>
        <v>130.4463450000001</v>
      </c>
      <c r="H27" s="1">
        <f>'DATOS MENSUALES'!F600</f>
        <v>197.20666999999997</v>
      </c>
      <c r="I27" s="1">
        <f>'DATOS MENSUALES'!F601</f>
        <v>156.55472400000002</v>
      </c>
      <c r="J27" s="1">
        <f>'DATOS MENSUALES'!F602</f>
        <v>117.24854130000004</v>
      </c>
      <c r="K27" s="1">
        <f>'DATOS MENSUALES'!F603</f>
        <v>76.31203599999999</v>
      </c>
      <c r="L27" s="1">
        <f>'DATOS MENSUALES'!F604</f>
        <v>66.88831610000001</v>
      </c>
      <c r="M27" s="1">
        <f>'DATOS MENSUALES'!F605</f>
        <v>64.0106251</v>
      </c>
      <c r="N27" s="1">
        <f t="shared" si="11"/>
        <v>2203.9054145</v>
      </c>
      <c r="O27" s="10"/>
      <c r="P27" s="60">
        <f t="shared" si="13"/>
        <v>-614948.8429675751</v>
      </c>
      <c r="Q27" s="60">
        <f t="shared" si="14"/>
        <v>-17405.2175829914</v>
      </c>
      <c r="R27" s="60">
        <f t="shared" si="15"/>
        <v>62702102.349876106</v>
      </c>
      <c r="S27" s="60">
        <f t="shared" si="16"/>
        <v>37512.37942328808</v>
      </c>
      <c r="T27" s="60">
        <f t="shared" si="17"/>
        <v>-35.146394627907235</v>
      </c>
      <c r="U27" s="60">
        <f t="shared" si="18"/>
        <v>-1895698.8139419896</v>
      </c>
      <c r="V27" s="60">
        <f t="shared" si="19"/>
        <v>-417313.9134320387</v>
      </c>
      <c r="W27" s="60">
        <f t="shared" si="20"/>
        <v>-254708.11889169275</v>
      </c>
      <c r="X27" s="60">
        <f t="shared" si="21"/>
        <v>-10137.63209144782</v>
      </c>
      <c r="Y27" s="60">
        <f t="shared" si="22"/>
        <v>-3365.642271082857</v>
      </c>
      <c r="Z27" s="60">
        <f t="shared" si="23"/>
        <v>-750.9487701150193</v>
      </c>
      <c r="AA27" s="60">
        <f t="shared" si="24"/>
        <v>-154.5694166850028</v>
      </c>
      <c r="AB27" s="60">
        <f t="shared" si="25"/>
        <v>45.05251770175623</v>
      </c>
    </row>
    <row r="28" spans="1:28" ht="12.75">
      <c r="A28" s="12" t="s">
        <v>76</v>
      </c>
      <c r="B28" s="1">
        <f>'DATOS MENSUALES'!F606</f>
        <v>116.08047449999997</v>
      </c>
      <c r="C28" s="1">
        <f>'DATOS MENSUALES'!F607</f>
        <v>133.97819059999995</v>
      </c>
      <c r="D28" s="1">
        <f>'DATOS MENSUALES'!F608</f>
        <v>115.45916779999996</v>
      </c>
      <c r="E28" s="1">
        <f>'DATOS MENSUALES'!F609</f>
        <v>184.793945</v>
      </c>
      <c r="F28" s="1">
        <f>'DATOS MENSUALES'!F610</f>
        <v>132.268</v>
      </c>
      <c r="G28" s="1">
        <f>'DATOS MENSUALES'!F611</f>
        <v>443.6981070000002</v>
      </c>
      <c r="H28" s="1">
        <f>'DATOS MENSUALES'!F612</f>
        <v>292.60451300000005</v>
      </c>
      <c r="I28" s="1">
        <f>'DATOS MENSUALES'!F613</f>
        <v>213.96208159999998</v>
      </c>
      <c r="J28" s="1">
        <f>'DATOS MENSUALES'!F614</f>
        <v>109.10685500000001</v>
      </c>
      <c r="K28" s="1">
        <f>'DATOS MENSUALES'!F615</f>
        <v>69.62407999999998</v>
      </c>
      <c r="L28" s="1">
        <f>'DATOS MENSUALES'!F616</f>
        <v>55.269446499999994</v>
      </c>
      <c r="M28" s="1">
        <f>'DATOS MENSUALES'!F617</f>
        <v>70.328882</v>
      </c>
      <c r="N28" s="1">
        <f t="shared" si="11"/>
        <v>1937.173743</v>
      </c>
      <c r="O28" s="10"/>
      <c r="P28" s="60">
        <f t="shared" si="13"/>
        <v>-179.47661968734275</v>
      </c>
      <c r="Q28" s="60">
        <f t="shared" si="14"/>
        <v>-59682.34692588111</v>
      </c>
      <c r="R28" s="60">
        <f t="shared" si="15"/>
        <v>-3439121.3608218287</v>
      </c>
      <c r="S28" s="60">
        <f t="shared" si="16"/>
        <v>-1042741.1157586139</v>
      </c>
      <c r="T28" s="60">
        <f t="shared" si="17"/>
        <v>-972227.4252115868</v>
      </c>
      <c r="U28" s="60">
        <f t="shared" si="18"/>
        <v>6803813.957708598</v>
      </c>
      <c r="V28" s="60">
        <f t="shared" si="19"/>
        <v>8830.09350546488</v>
      </c>
      <c r="W28" s="60">
        <f t="shared" si="20"/>
        <v>-214.02911449357262</v>
      </c>
      <c r="X28" s="60">
        <f t="shared" si="21"/>
        <v>-26422.114609370936</v>
      </c>
      <c r="Y28" s="60">
        <f t="shared" si="22"/>
        <v>-10181.74012367335</v>
      </c>
      <c r="Z28" s="60">
        <f t="shared" si="23"/>
        <v>-8880.419415929915</v>
      </c>
      <c r="AA28" s="60">
        <f t="shared" si="24"/>
        <v>0.8615791862770217</v>
      </c>
      <c r="AB28" s="60">
        <f t="shared" si="25"/>
        <v>-18227451.409808327</v>
      </c>
    </row>
    <row r="29" spans="1:28" ht="12.75">
      <c r="A29" s="12" t="s">
        <v>77</v>
      </c>
      <c r="B29" s="1">
        <f>'DATOS MENSUALES'!F618</f>
        <v>83.42956999999997</v>
      </c>
      <c r="C29" s="1">
        <f>'DATOS MENSUALES'!F619</f>
        <v>130.19664879999996</v>
      </c>
      <c r="D29" s="1">
        <f>'DATOS MENSUALES'!F620</f>
        <v>80.7654505</v>
      </c>
      <c r="E29" s="1">
        <f>'DATOS MENSUALES'!F621</f>
        <v>73.23728620000001</v>
      </c>
      <c r="F29" s="1">
        <f>'DATOS MENSUALES'!F622</f>
        <v>65.61699999999999</v>
      </c>
      <c r="G29" s="1">
        <f>'DATOS MENSUALES'!F623</f>
        <v>133.83273999999997</v>
      </c>
      <c r="H29" s="1">
        <f>'DATOS MENSUALES'!F624</f>
        <v>221.69312099999988</v>
      </c>
      <c r="I29" s="1">
        <f>'DATOS MENSUALES'!F625</f>
        <v>150.2587192</v>
      </c>
      <c r="J29" s="1">
        <f>'DATOS MENSUALES'!F626</f>
        <v>225.76538599999992</v>
      </c>
      <c r="K29" s="1">
        <f>'DATOS MENSUALES'!F627</f>
        <v>90.67504100000001</v>
      </c>
      <c r="L29" s="1">
        <f>'DATOS MENSUALES'!F628</f>
        <v>65.48796700000001</v>
      </c>
      <c r="M29" s="1">
        <f>'DATOS MENSUALES'!F629</f>
        <v>51.15353069999998</v>
      </c>
      <c r="N29" s="1">
        <f t="shared" si="11"/>
        <v>1372.1124603999997</v>
      </c>
      <c r="O29" s="10"/>
      <c r="P29" s="60">
        <f t="shared" si="13"/>
        <v>-56145.11826949546</v>
      </c>
      <c r="Q29" s="60">
        <f t="shared" si="14"/>
        <v>-78738.50479797718</v>
      </c>
      <c r="R29" s="60">
        <f t="shared" si="15"/>
        <v>-6397327.848818252</v>
      </c>
      <c r="S29" s="60">
        <f t="shared" si="16"/>
        <v>-9658362.386061043</v>
      </c>
      <c r="T29" s="60">
        <f t="shared" si="17"/>
        <v>-4550903.134234149</v>
      </c>
      <c r="U29" s="60">
        <f t="shared" si="18"/>
        <v>-1744307.4582451852</v>
      </c>
      <c r="V29" s="60">
        <f t="shared" si="19"/>
        <v>-126825.93756937656</v>
      </c>
      <c r="W29" s="60">
        <f t="shared" si="20"/>
        <v>-338391.1461760709</v>
      </c>
      <c r="X29" s="60">
        <f t="shared" si="21"/>
        <v>655648.5055930864</v>
      </c>
      <c r="Y29" s="60">
        <f t="shared" si="22"/>
        <v>-0.241942798717351</v>
      </c>
      <c r="Z29" s="60">
        <f t="shared" si="23"/>
        <v>-1154.2485611150319</v>
      </c>
      <c r="AA29" s="60">
        <f t="shared" si="24"/>
        <v>-6052.25051174603</v>
      </c>
      <c r="AB29" s="60">
        <f t="shared" si="25"/>
        <v>-568146362.5021644</v>
      </c>
    </row>
    <row r="30" spans="1:28" ht="12.75">
      <c r="A30" s="12" t="s">
        <v>78</v>
      </c>
      <c r="B30" s="1">
        <f>'DATOS MENSUALES'!F630</f>
        <v>173.32548069999993</v>
      </c>
      <c r="C30" s="1">
        <f>'DATOS MENSUALES'!F631</f>
        <v>89.43402799999998</v>
      </c>
      <c r="D30" s="1">
        <f>'DATOS MENSUALES'!F632</f>
        <v>204.5370344</v>
      </c>
      <c r="E30" s="1">
        <f>'DATOS MENSUALES'!F633</f>
        <v>86.87080169999997</v>
      </c>
      <c r="F30" s="1">
        <f>'DATOS MENSUALES'!F634</f>
        <v>85.55153999999999</v>
      </c>
      <c r="G30" s="1">
        <f>'DATOS MENSUALES'!F635</f>
        <v>141.52830900000004</v>
      </c>
      <c r="H30" s="1">
        <f>'DATOS MENSUALES'!F636</f>
        <v>160.52036199999995</v>
      </c>
      <c r="I30" s="1">
        <f>'DATOS MENSUALES'!F637</f>
        <v>319.93248680000016</v>
      </c>
      <c r="J30" s="1">
        <f>'DATOS MENSUALES'!F638</f>
        <v>179.11999900000004</v>
      </c>
      <c r="K30" s="1">
        <f>'DATOS MENSUALES'!F639</f>
        <v>93.47759300000001</v>
      </c>
      <c r="L30" s="1">
        <f>'DATOS MENSUALES'!F640</f>
        <v>64.31733799999998</v>
      </c>
      <c r="M30" s="1">
        <f>'DATOS MENSUALES'!F641</f>
        <v>73.88631599999998</v>
      </c>
      <c r="N30" s="1">
        <f t="shared" si="11"/>
        <v>1672.5012886000002</v>
      </c>
      <c r="O30" s="10"/>
      <c r="P30" s="60">
        <f t="shared" si="13"/>
        <v>137422.18848669197</v>
      </c>
      <c r="Q30" s="60">
        <f t="shared" si="14"/>
        <v>-584772.6334232782</v>
      </c>
      <c r="R30" s="60">
        <f t="shared" si="15"/>
        <v>-236787.49855555745</v>
      </c>
      <c r="S30" s="60">
        <f t="shared" si="16"/>
        <v>-7919632.792903377</v>
      </c>
      <c r="T30" s="60">
        <f t="shared" si="17"/>
        <v>-3098216.3069204246</v>
      </c>
      <c r="U30" s="60">
        <f t="shared" si="18"/>
        <v>-1430701.5201941447</v>
      </c>
      <c r="V30" s="60">
        <f t="shared" si="19"/>
        <v>-1383029.610276934</v>
      </c>
      <c r="W30" s="60">
        <f t="shared" si="20"/>
        <v>999661.336045983</v>
      </c>
      <c r="X30" s="60">
        <f t="shared" si="21"/>
        <v>65104.150510036576</v>
      </c>
      <c r="Y30" s="60">
        <f t="shared" si="22"/>
        <v>10.35215218819606</v>
      </c>
      <c r="Z30" s="60">
        <f t="shared" si="23"/>
        <v>-1585.4097829873317</v>
      </c>
      <c r="AA30" s="60">
        <f t="shared" si="24"/>
        <v>91.6718842925405</v>
      </c>
      <c r="AB30" s="60">
        <f t="shared" si="25"/>
        <v>-147069065.49909833</v>
      </c>
    </row>
    <row r="31" spans="1:28" ht="12.75">
      <c r="A31" s="12" t="s">
        <v>79</v>
      </c>
      <c r="B31" s="1">
        <f>'DATOS MENSUALES'!F642</f>
        <v>328.1292820000001</v>
      </c>
      <c r="C31" s="1">
        <f>'DATOS MENSUALES'!F643</f>
        <v>163.78488</v>
      </c>
      <c r="D31" s="1">
        <f>'DATOS MENSUALES'!F644</f>
        <v>148.6084944</v>
      </c>
      <c r="E31" s="1">
        <f>'DATOS MENSUALES'!F645</f>
        <v>341.61266599999993</v>
      </c>
      <c r="F31" s="1">
        <f>'DATOS MENSUALES'!F646</f>
        <v>309.23661400000003</v>
      </c>
      <c r="G31" s="1">
        <f>'DATOS MENSUALES'!F647</f>
        <v>170.052657</v>
      </c>
      <c r="H31" s="1">
        <f>'DATOS MENSUALES'!F648</f>
        <v>116.97782500000007</v>
      </c>
      <c r="I31" s="1">
        <f>'DATOS MENSUALES'!F649</f>
        <v>303.6041339999999</v>
      </c>
      <c r="J31" s="1">
        <f>'DATOS MENSUALES'!F650</f>
        <v>125.04287490000006</v>
      </c>
      <c r="K31" s="1">
        <f>'DATOS MENSUALES'!F651</f>
        <v>72.61027</v>
      </c>
      <c r="L31" s="1">
        <f>'DATOS MENSUALES'!F652</f>
        <v>65.444191</v>
      </c>
      <c r="M31" s="1">
        <f>'DATOS MENSUALES'!F653</f>
        <v>61.0118837</v>
      </c>
      <c r="N31" s="1">
        <f t="shared" si="11"/>
        <v>2206.115772</v>
      </c>
      <c r="O31" s="10"/>
      <c r="P31" s="60">
        <f t="shared" si="13"/>
        <v>8793869.43607795</v>
      </c>
      <c r="Q31" s="60">
        <f t="shared" si="14"/>
        <v>-797.3142394038591</v>
      </c>
      <c r="R31" s="60">
        <f t="shared" si="15"/>
        <v>-1634469.7135065037</v>
      </c>
      <c r="S31" s="60">
        <f t="shared" si="16"/>
        <v>170158.985361415</v>
      </c>
      <c r="T31" s="60">
        <f t="shared" si="17"/>
        <v>472785.0567480603</v>
      </c>
      <c r="U31" s="60">
        <f t="shared" si="18"/>
        <v>-596020.6131491027</v>
      </c>
      <c r="V31" s="60">
        <f t="shared" si="19"/>
        <v>-3720818.302130488</v>
      </c>
      <c r="W31" s="60">
        <f t="shared" si="20"/>
        <v>585543.4705172969</v>
      </c>
      <c r="X31" s="60">
        <f t="shared" si="21"/>
        <v>-2655.822749198759</v>
      </c>
      <c r="Y31" s="60">
        <f t="shared" si="22"/>
        <v>-6526.50684666876</v>
      </c>
      <c r="Z31" s="60">
        <f t="shared" si="23"/>
        <v>-1168.7596954957676</v>
      </c>
      <c r="AA31" s="60">
        <f t="shared" si="24"/>
        <v>-585.420084250855</v>
      </c>
      <c r="AB31" s="60">
        <f t="shared" si="25"/>
        <v>191.96362792118177</v>
      </c>
    </row>
    <row r="32" spans="1:28" ht="12.75">
      <c r="A32" s="12" t="s">
        <v>80</v>
      </c>
      <c r="B32" s="1">
        <f>'DATOS MENSUALES'!F654</f>
        <v>96.97915599999997</v>
      </c>
      <c r="C32" s="1">
        <f>'DATOS MENSUALES'!F655</f>
        <v>160.0834037000001</v>
      </c>
      <c r="D32" s="1">
        <f>'DATOS MENSUALES'!F656</f>
        <v>153.7006985</v>
      </c>
      <c r="E32" s="1">
        <f>'DATOS MENSUALES'!F657</f>
        <v>230.5373529999999</v>
      </c>
      <c r="F32" s="1">
        <f>'DATOS MENSUALES'!F658</f>
        <v>258.14720059999985</v>
      </c>
      <c r="G32" s="1">
        <f>'DATOS MENSUALES'!F659</f>
        <v>167.04516</v>
      </c>
      <c r="H32" s="1">
        <f>'DATOS MENSUALES'!F660</f>
        <v>82.93618620000001</v>
      </c>
      <c r="I32" s="1">
        <f>'DATOS MENSUALES'!F661</f>
        <v>96.20044679999998</v>
      </c>
      <c r="J32" s="1">
        <f>'DATOS MENSUALES'!F662</f>
        <v>69.18139579999999</v>
      </c>
      <c r="K32" s="1">
        <f>'DATOS MENSUALES'!F663</f>
        <v>49.36616700000002</v>
      </c>
      <c r="L32" s="1">
        <f>'DATOS MENSUALES'!F664</f>
        <v>52.31425540000001</v>
      </c>
      <c r="M32" s="1">
        <f>'DATOS MENSUALES'!F665</f>
        <v>47.39176899999999</v>
      </c>
      <c r="N32" s="1">
        <f t="shared" si="11"/>
        <v>1463.883192</v>
      </c>
      <c r="O32" s="10"/>
      <c r="P32" s="60">
        <f t="shared" si="13"/>
        <v>-15146.329658878269</v>
      </c>
      <c r="Q32" s="60">
        <f t="shared" si="14"/>
        <v>-2183.972522993099</v>
      </c>
      <c r="R32" s="60">
        <f t="shared" si="15"/>
        <v>-1431529.2008810027</v>
      </c>
      <c r="S32" s="60">
        <f t="shared" si="16"/>
        <v>-172450.29355740474</v>
      </c>
      <c r="T32" s="60">
        <f t="shared" si="17"/>
        <v>19278.276166200983</v>
      </c>
      <c r="U32" s="60">
        <f t="shared" si="18"/>
        <v>-662231.3778487099</v>
      </c>
      <c r="V32" s="60">
        <f t="shared" si="19"/>
        <v>-6751185.116448348</v>
      </c>
      <c r="W32" s="60">
        <f t="shared" si="20"/>
        <v>-1894808.8198575354</v>
      </c>
      <c r="X32" s="60">
        <f t="shared" si="21"/>
        <v>-338752.918823655</v>
      </c>
      <c r="Y32" s="60">
        <f t="shared" si="22"/>
        <v>-73728.68867534958</v>
      </c>
      <c r="Z32" s="60">
        <f t="shared" si="23"/>
        <v>-13250.631241369661</v>
      </c>
      <c r="AA32" s="60">
        <f t="shared" si="24"/>
        <v>-10627.05084991531</v>
      </c>
      <c r="AB32" s="60">
        <f t="shared" si="25"/>
        <v>-399442684.4901041</v>
      </c>
    </row>
    <row r="33" spans="1:28" ht="12.75">
      <c r="A33" s="12" t="s">
        <v>81</v>
      </c>
      <c r="B33" s="1">
        <f>'DATOS MENSUALES'!F666</f>
        <v>30.269198899999996</v>
      </c>
      <c r="C33" s="1">
        <f>'DATOS MENSUALES'!F667</f>
        <v>179.3158439999999</v>
      </c>
      <c r="D33" s="1">
        <f>'DATOS MENSUALES'!F668</f>
        <v>613.8008642000001</v>
      </c>
      <c r="E33" s="1">
        <f>'DATOS MENSUALES'!F669</f>
        <v>951.173427</v>
      </c>
      <c r="F33" s="1">
        <f>'DATOS MENSUALES'!F670</f>
        <v>421.2875760000002</v>
      </c>
      <c r="G33" s="1">
        <f>'DATOS MENSUALES'!F671</f>
        <v>465.1448999999999</v>
      </c>
      <c r="H33" s="1">
        <f>'DATOS MENSUALES'!F672</f>
        <v>370.79695830000026</v>
      </c>
      <c r="I33" s="1">
        <f>'DATOS MENSUALES'!F673</f>
        <v>297.3702879999998</v>
      </c>
      <c r="J33" s="1">
        <f>'DATOS MENSUALES'!F674</f>
        <v>172.03420300000002</v>
      </c>
      <c r="K33" s="1">
        <f>'DATOS MENSUALES'!F675</f>
        <v>116.63680300000001</v>
      </c>
      <c r="L33" s="1">
        <f>'DATOS MENSUALES'!F676</f>
        <v>99.5289064</v>
      </c>
      <c r="M33" s="1">
        <f>'DATOS MENSUALES'!F677</f>
        <v>88.27485670000002</v>
      </c>
      <c r="N33" s="1">
        <f t="shared" si="11"/>
        <v>3805.6338254999996</v>
      </c>
      <c r="O33" s="10"/>
      <c r="P33" s="60">
        <f t="shared" si="13"/>
        <v>-764856.2550856383</v>
      </c>
      <c r="Q33" s="60">
        <f t="shared" si="14"/>
        <v>245.10123490814314</v>
      </c>
      <c r="R33" s="60">
        <f t="shared" si="15"/>
        <v>41925748.99148398</v>
      </c>
      <c r="S33" s="60">
        <f t="shared" si="16"/>
        <v>294045938.4209634</v>
      </c>
      <c r="T33" s="60">
        <f t="shared" si="17"/>
        <v>6854023.021492036</v>
      </c>
      <c r="U33" s="60">
        <f t="shared" si="18"/>
        <v>9385366.049046421</v>
      </c>
      <c r="V33" s="60">
        <f t="shared" si="19"/>
        <v>966233.987781519</v>
      </c>
      <c r="W33" s="60">
        <f t="shared" si="20"/>
        <v>464161.4526142196</v>
      </c>
      <c r="X33" s="60">
        <f t="shared" si="21"/>
        <v>36405.96132401103</v>
      </c>
      <c r="Y33" s="60">
        <f t="shared" si="22"/>
        <v>16268.59565066499</v>
      </c>
      <c r="Z33" s="60">
        <f t="shared" si="23"/>
        <v>13062.815281232168</v>
      </c>
      <c r="AA33" s="60">
        <f t="shared" si="24"/>
        <v>6748.617021852052</v>
      </c>
      <c r="AB33" s="60">
        <f t="shared" si="25"/>
        <v>4136736063.0307617</v>
      </c>
    </row>
    <row r="34" spans="1:28" s="24" customFormat="1" ht="12.75">
      <c r="A34" s="21" t="s">
        <v>82</v>
      </c>
      <c r="B34" s="22">
        <f>'DATOS MENSUALES'!F678</f>
        <v>71.49598030000004</v>
      </c>
      <c r="C34" s="22">
        <f>'DATOS MENSUALES'!F679</f>
        <v>143.39058999999995</v>
      </c>
      <c r="D34" s="22">
        <f>'DATOS MENSUALES'!F680</f>
        <v>412.73302500000017</v>
      </c>
      <c r="E34" s="22">
        <f>'DATOS MENSUALES'!F681</f>
        <v>376.5992502</v>
      </c>
      <c r="F34" s="22">
        <f>'DATOS MENSUALES'!F682</f>
        <v>206.26579740000005</v>
      </c>
      <c r="G34" s="22">
        <f>'DATOS MENSUALES'!F683</f>
        <v>126.22891699999994</v>
      </c>
      <c r="H34" s="22">
        <f>'DATOS MENSUALES'!F684</f>
        <v>100.6047126</v>
      </c>
      <c r="I34" s="22">
        <f>'DATOS MENSUALES'!F685</f>
        <v>284.50220429999996</v>
      </c>
      <c r="J34" s="22">
        <f>'DATOS MENSUALES'!F686</f>
        <v>191.85419320000005</v>
      </c>
      <c r="K34" s="22">
        <f>'DATOS MENSUALES'!F687</f>
        <v>135.26366379999993</v>
      </c>
      <c r="L34" s="22">
        <f>'DATOS MENSUALES'!F688</f>
        <v>120.22768099999996</v>
      </c>
      <c r="M34" s="22">
        <f>'DATOS MENSUALES'!F689</f>
        <v>77.14763200000003</v>
      </c>
      <c r="N34" s="22">
        <f t="shared" si="11"/>
        <v>2246.3136468000002</v>
      </c>
      <c r="O34" s="23"/>
      <c r="P34" s="60">
        <f t="shared" si="13"/>
        <v>-126696.86553013574</v>
      </c>
      <c r="Q34" s="60">
        <f t="shared" si="14"/>
        <v>-26111.021371806026</v>
      </c>
      <c r="R34" s="60">
        <f t="shared" si="15"/>
        <v>3133277.8630586006</v>
      </c>
      <c r="S34" s="60">
        <f t="shared" si="16"/>
        <v>738773.8183006062</v>
      </c>
      <c r="T34" s="60">
        <f t="shared" si="17"/>
        <v>-15752.366766819743</v>
      </c>
      <c r="U34" s="60">
        <f t="shared" si="18"/>
        <v>-2096175.4607295431</v>
      </c>
      <c r="V34" s="60">
        <f t="shared" si="19"/>
        <v>-5029276.327757055</v>
      </c>
      <c r="W34" s="60">
        <f t="shared" si="20"/>
        <v>269066.00387140305</v>
      </c>
      <c r="X34" s="60">
        <f t="shared" si="21"/>
        <v>148564.7052682281</v>
      </c>
      <c r="Y34" s="60">
        <f t="shared" si="22"/>
        <v>84983.80388836164</v>
      </c>
      <c r="Z34" s="60">
        <f t="shared" si="23"/>
        <v>86643.86837238054</v>
      </c>
      <c r="AA34" s="60">
        <f t="shared" si="24"/>
        <v>469.1518180810987</v>
      </c>
      <c r="AB34" s="60">
        <f t="shared" si="25"/>
        <v>97123.5524189402</v>
      </c>
    </row>
    <row r="35" spans="1:28" s="24" customFormat="1" ht="12.75">
      <c r="A35" s="21" t="s">
        <v>83</v>
      </c>
      <c r="B35" s="22">
        <f>'DATOS MENSUALES'!F690</f>
        <v>118.46530999999996</v>
      </c>
      <c r="C35" s="22">
        <f>'DATOS MENSUALES'!F691</f>
        <v>416.3931450000001</v>
      </c>
      <c r="D35" s="22">
        <f>'DATOS MENSUALES'!F692</f>
        <v>556.5408439999999</v>
      </c>
      <c r="E35" s="22">
        <f>'DATOS MENSUALES'!F693</f>
        <v>330.6785309999999</v>
      </c>
      <c r="F35" s="22">
        <f>'DATOS MENSUALES'!F694</f>
        <v>210.71773580000004</v>
      </c>
      <c r="G35" s="22">
        <f>'DATOS MENSUALES'!F695</f>
        <v>168.35818099999997</v>
      </c>
      <c r="H35" s="22">
        <f>'DATOS MENSUALES'!F696</f>
        <v>393.96201</v>
      </c>
      <c r="I35" s="22">
        <f>'DATOS MENSUALES'!F697</f>
        <v>321.8697798000001</v>
      </c>
      <c r="J35" s="22">
        <f>'DATOS MENSUALES'!F698</f>
        <v>211.6681299</v>
      </c>
      <c r="K35" s="22">
        <f>'DATOS MENSUALES'!F699</f>
        <v>116.47153400000002</v>
      </c>
      <c r="L35" s="22">
        <f>'DATOS MENSUALES'!F700</f>
        <v>86.32828800000001</v>
      </c>
      <c r="M35" s="22">
        <f>'DATOS MENSUALES'!F701</f>
        <v>115.15801299999997</v>
      </c>
      <c r="N35" s="22">
        <f t="shared" si="11"/>
        <v>3046.6115015000005</v>
      </c>
      <c r="O35" s="23"/>
      <c r="P35" s="60">
        <f t="shared" si="13"/>
        <v>-34.51551369225031</v>
      </c>
      <c r="Q35" s="60">
        <f t="shared" si="14"/>
        <v>14408419.68813084</v>
      </c>
      <c r="R35" s="60">
        <f t="shared" si="15"/>
        <v>24423754.014832594</v>
      </c>
      <c r="S35" s="60">
        <f t="shared" si="16"/>
        <v>88000.64982707977</v>
      </c>
      <c r="T35" s="60">
        <f t="shared" si="17"/>
        <v>-8761.954765927778</v>
      </c>
      <c r="U35" s="60">
        <f t="shared" si="18"/>
        <v>-632752.7313720176</v>
      </c>
      <c r="V35" s="60">
        <f t="shared" si="19"/>
        <v>1817036.2956430106</v>
      </c>
      <c r="W35" s="60">
        <f t="shared" si="20"/>
        <v>1058900.078473399</v>
      </c>
      <c r="X35" s="60">
        <f t="shared" si="21"/>
        <v>385460.42582385143</v>
      </c>
      <c r="Y35" s="60">
        <f t="shared" si="22"/>
        <v>15952.336108077498</v>
      </c>
      <c r="Z35" s="60">
        <f t="shared" si="23"/>
        <v>1108.8912210106207</v>
      </c>
      <c r="AA35" s="60">
        <f t="shared" si="24"/>
        <v>95950.39199670673</v>
      </c>
      <c r="AB35" s="60">
        <f t="shared" si="25"/>
        <v>606063540.8885633</v>
      </c>
    </row>
    <row r="36" spans="1:28" s="24" customFormat="1" ht="12.75">
      <c r="A36" s="21" t="s">
        <v>84</v>
      </c>
      <c r="B36" s="22">
        <f>'DATOS MENSUALES'!F702</f>
        <v>87.18184799999999</v>
      </c>
      <c r="C36" s="22">
        <f>'DATOS MENSUALES'!F703</f>
        <v>67.19550799999999</v>
      </c>
      <c r="D36" s="22">
        <f>'DATOS MENSUALES'!F704</f>
        <v>76.20912050000004</v>
      </c>
      <c r="E36" s="22">
        <f>'DATOS MENSUALES'!F705</f>
        <v>101.50711450000004</v>
      </c>
      <c r="F36" s="22">
        <f>'DATOS MENSUALES'!F706</f>
        <v>86.31579839999998</v>
      </c>
      <c r="G36" s="22">
        <f>'DATOS MENSUALES'!F707</f>
        <v>111.432259</v>
      </c>
      <c r="H36" s="22">
        <f>'DATOS MENSUALES'!F708</f>
        <v>116.12877199999997</v>
      </c>
      <c r="I36" s="22">
        <f>'DATOS MENSUALES'!F709</f>
        <v>128.34152440000003</v>
      </c>
      <c r="J36" s="22">
        <f>'DATOS MENSUALES'!F710</f>
        <v>64.079519</v>
      </c>
      <c r="K36" s="22">
        <f>'DATOS MENSUALES'!F711</f>
        <v>57.91841599999998</v>
      </c>
      <c r="L36" s="22">
        <f>'DATOS MENSUALES'!F712</f>
        <v>44.680506000000015</v>
      </c>
      <c r="M36" s="22">
        <f>'DATOS MENSUALES'!F713</f>
        <v>89.92333900000001</v>
      </c>
      <c r="N36" s="22">
        <f t="shared" si="11"/>
        <v>1030.9137248</v>
      </c>
      <c r="O36" s="23"/>
      <c r="P36" s="60">
        <f t="shared" si="13"/>
        <v>-41204.34772961864</v>
      </c>
      <c r="Q36" s="60">
        <f t="shared" si="14"/>
        <v>-1186375.376380106</v>
      </c>
      <c r="R36" s="60">
        <f t="shared" si="15"/>
        <v>-6880036.012360121</v>
      </c>
      <c r="S36" s="60">
        <f t="shared" si="16"/>
        <v>-6300023.552855948</v>
      </c>
      <c r="T36" s="60">
        <f t="shared" si="17"/>
        <v>-3049744.3523832234</v>
      </c>
      <c r="U36" s="60">
        <f t="shared" si="18"/>
        <v>-2910534.926066859</v>
      </c>
      <c r="V36" s="60">
        <f t="shared" si="19"/>
        <v>-3782316.039444156</v>
      </c>
      <c r="W36" s="60">
        <f t="shared" si="20"/>
        <v>-768631.9959257467</v>
      </c>
      <c r="X36" s="60">
        <f t="shared" si="21"/>
        <v>-418706.39873978205</v>
      </c>
      <c r="Y36" s="60">
        <f t="shared" si="22"/>
        <v>-37191.95430425535</v>
      </c>
      <c r="Z36" s="60">
        <f t="shared" si="23"/>
        <v>-30656.19360142155</v>
      </c>
      <c r="AA36" s="60">
        <f t="shared" si="24"/>
        <v>8673.258927455767</v>
      </c>
      <c r="AB36" s="60">
        <f t="shared" si="25"/>
        <v>-1599287324.7151062</v>
      </c>
    </row>
    <row r="37" spans="1:28" s="24" customFormat="1" ht="12.75">
      <c r="A37" s="21" t="s">
        <v>85</v>
      </c>
      <c r="B37" s="22">
        <f>'DATOS MENSUALES'!F714</f>
        <v>254.2007684999999</v>
      </c>
      <c r="C37" s="22">
        <f>'DATOS MENSUALES'!F715</f>
        <v>152.661359</v>
      </c>
      <c r="D37" s="22">
        <f>'DATOS MENSUALES'!F716</f>
        <v>202.98772999999994</v>
      </c>
      <c r="E37" s="22">
        <f>'DATOS MENSUALES'!F717</f>
        <v>93.845776</v>
      </c>
      <c r="F37" s="22">
        <f>'DATOS MENSUALES'!F718</f>
        <v>98.3129926</v>
      </c>
      <c r="G37" s="22">
        <f>'DATOS MENSUALES'!F719</f>
        <v>87.08248210000002</v>
      </c>
      <c r="H37" s="22">
        <f>'DATOS MENSUALES'!F720</f>
        <v>510.86646830000024</v>
      </c>
      <c r="I37" s="22">
        <f>'DATOS MENSUALES'!F721</f>
        <v>237.61616899999999</v>
      </c>
      <c r="J37" s="22">
        <f>'DATOS MENSUALES'!F722</f>
        <v>107.14277800000002</v>
      </c>
      <c r="K37" s="22">
        <f>'DATOS MENSUALES'!F723</f>
        <v>73.56761799999998</v>
      </c>
      <c r="L37" s="22">
        <f>'DATOS MENSUALES'!F724</f>
        <v>59.655794099999994</v>
      </c>
      <c r="M37" s="22">
        <f>'DATOS MENSUALES'!F725</f>
        <v>49.09166830000001</v>
      </c>
      <c r="N37" s="22">
        <f t="shared" si="11"/>
        <v>1927.0316039000004</v>
      </c>
      <c r="O37" s="23"/>
      <c r="P37" s="60">
        <f t="shared" si="13"/>
        <v>2325126.509130866</v>
      </c>
      <c r="Q37" s="60">
        <f t="shared" si="14"/>
        <v>-8485.04361853733</v>
      </c>
      <c r="R37" s="60">
        <f t="shared" si="15"/>
        <v>-255026.22205135686</v>
      </c>
      <c r="S37" s="60">
        <f t="shared" si="16"/>
        <v>-7117003.6458566</v>
      </c>
      <c r="T37" s="60">
        <f t="shared" si="17"/>
        <v>-2353727.695357375</v>
      </c>
      <c r="U37" s="60">
        <f t="shared" si="18"/>
        <v>-4668060.26358025</v>
      </c>
      <c r="V37" s="60">
        <f t="shared" si="19"/>
        <v>13640109.4760799</v>
      </c>
      <c r="W37" s="60">
        <f t="shared" si="20"/>
        <v>5519.325639824825</v>
      </c>
      <c r="X37" s="60">
        <f t="shared" si="21"/>
        <v>-32001.44821501594</v>
      </c>
      <c r="Y37" s="60">
        <f t="shared" si="22"/>
        <v>-5573.98794348293</v>
      </c>
      <c r="Z37" s="60">
        <f t="shared" si="23"/>
        <v>-4348.269875217954</v>
      </c>
      <c r="AA37" s="60">
        <f t="shared" si="24"/>
        <v>-8347.71565332324</v>
      </c>
      <c r="AB37" s="60">
        <f t="shared" si="25"/>
        <v>-20417047.90221556</v>
      </c>
    </row>
    <row r="38" spans="1:28" s="24" customFormat="1" ht="12.75">
      <c r="A38" s="21" t="s">
        <v>86</v>
      </c>
      <c r="B38" s="22">
        <f>'DATOS MENSUALES'!F726</f>
        <v>70.96457100000003</v>
      </c>
      <c r="C38" s="22">
        <f>'DATOS MENSUALES'!F727</f>
        <v>359.274615</v>
      </c>
      <c r="D38" s="22">
        <f>'DATOS MENSUALES'!F728</f>
        <v>736.3069999999998</v>
      </c>
      <c r="E38" s="22">
        <f>'DATOS MENSUALES'!F729</f>
        <v>1234.407619</v>
      </c>
      <c r="F38" s="22">
        <f>'DATOS MENSUALES'!F730</f>
        <v>567.4213920999997</v>
      </c>
      <c r="G38" s="22">
        <f>'DATOS MENSUALES'!F731</f>
        <v>1209.9335549999996</v>
      </c>
      <c r="H38" s="22">
        <f>'DATOS MENSUALES'!F732</f>
        <v>355.72947039999974</v>
      </c>
      <c r="I38" s="22">
        <f>'DATOS MENSUALES'!F733</f>
        <v>264.08579800000007</v>
      </c>
      <c r="J38" s="22">
        <f>'DATOS MENSUALES'!F734</f>
        <v>169.8317499000001</v>
      </c>
      <c r="K38" s="22">
        <f>'DATOS MENSUALES'!F735</f>
        <v>126.17378100000003</v>
      </c>
      <c r="L38" s="22">
        <f>'DATOS MENSUALES'!F736</f>
        <v>101.27156970000004</v>
      </c>
      <c r="M38" s="22">
        <f>'DATOS MENSUALES'!F737</f>
        <v>89.892981</v>
      </c>
      <c r="N38" s="22">
        <f t="shared" si="11"/>
        <v>5285.294102100001</v>
      </c>
      <c r="O38" s="23"/>
      <c r="P38" s="60">
        <f t="shared" si="13"/>
        <v>-130761.1236261116</v>
      </c>
      <c r="Q38" s="60">
        <f t="shared" si="14"/>
        <v>6457399.858192311</v>
      </c>
      <c r="R38" s="60">
        <f t="shared" si="15"/>
        <v>103759287.40246907</v>
      </c>
      <c r="S38" s="60">
        <f t="shared" si="16"/>
        <v>852534462.2873389</v>
      </c>
      <c r="T38" s="60">
        <f t="shared" si="17"/>
        <v>37962817.35140882</v>
      </c>
      <c r="U38" s="60">
        <f t="shared" si="18"/>
        <v>872967689.7447871</v>
      </c>
      <c r="V38" s="60">
        <f t="shared" si="19"/>
        <v>588355.4877914932</v>
      </c>
      <c r="W38" s="60">
        <f t="shared" si="20"/>
        <v>86011.5240098008</v>
      </c>
      <c r="X38" s="60">
        <f t="shared" si="21"/>
        <v>29619.709919430265</v>
      </c>
      <c r="Y38" s="60">
        <f t="shared" si="22"/>
        <v>42419.53010628405</v>
      </c>
      <c r="Z38" s="60">
        <f t="shared" si="23"/>
        <v>16182.41468955812</v>
      </c>
      <c r="AA38" s="60">
        <f t="shared" si="24"/>
        <v>8634.869871629402</v>
      </c>
      <c r="AB38" s="60">
        <f t="shared" si="25"/>
        <v>29359124886.373768</v>
      </c>
    </row>
    <row r="39" spans="1:28" s="24" customFormat="1" ht="12.75">
      <c r="A39" s="21" t="s">
        <v>87</v>
      </c>
      <c r="B39" s="22">
        <f>'DATOS MENSUALES'!F738</f>
        <v>109.49449199999998</v>
      </c>
      <c r="C39" s="22">
        <f>'DATOS MENSUALES'!F739</f>
        <v>99.74549089999995</v>
      </c>
      <c r="D39" s="22">
        <f>'DATOS MENSUALES'!F740</f>
        <v>71.3479483</v>
      </c>
      <c r="E39" s="22">
        <f>'DATOS MENSUALES'!F741</f>
        <v>114.23331590000005</v>
      </c>
      <c r="F39" s="22">
        <f>'DATOS MENSUALES'!F742</f>
        <v>96.49529499999998</v>
      </c>
      <c r="G39" s="22">
        <f>'DATOS MENSUALES'!F743</f>
        <v>160.26899999999992</v>
      </c>
      <c r="H39" s="22">
        <f>'DATOS MENSUALES'!F744</f>
        <v>109.02436699999998</v>
      </c>
      <c r="I39" s="22">
        <f>'DATOS MENSUALES'!F745</f>
        <v>106.57287540000002</v>
      </c>
      <c r="J39" s="22">
        <f>'DATOS MENSUALES'!F746</f>
        <v>75.16584999999996</v>
      </c>
      <c r="K39" s="22">
        <f>'DATOS MENSUALES'!F747</f>
        <v>53.34794299999999</v>
      </c>
      <c r="L39" s="22">
        <f>'DATOS MENSUALES'!F748</f>
        <v>58.35713570000001</v>
      </c>
      <c r="M39" s="22">
        <f>'DATOS MENSUALES'!F749</f>
        <v>38.26056000000002</v>
      </c>
      <c r="N39" s="22">
        <f t="shared" si="11"/>
        <v>1092.3142732</v>
      </c>
      <c r="O39" s="23"/>
      <c r="P39" s="60">
        <f t="shared" si="13"/>
        <v>-1827.8055766092596</v>
      </c>
      <c r="Q39" s="60">
        <f t="shared" si="14"/>
        <v>-394028.9793352678</v>
      </c>
      <c r="R39" s="60">
        <f t="shared" si="15"/>
        <v>-7421175.127481679</v>
      </c>
      <c r="S39" s="60">
        <f t="shared" si="16"/>
        <v>-5085387.007591475</v>
      </c>
      <c r="T39" s="60">
        <f t="shared" si="17"/>
        <v>-2451541.779652693</v>
      </c>
      <c r="U39" s="60">
        <f t="shared" si="18"/>
        <v>-828995.7573785279</v>
      </c>
      <c r="V39" s="60">
        <f t="shared" si="19"/>
        <v>-4323659.85028187</v>
      </c>
      <c r="W39" s="60">
        <f t="shared" si="20"/>
        <v>-1457151.8092723207</v>
      </c>
      <c r="X39" s="60">
        <f t="shared" si="21"/>
        <v>-258784.51302759314</v>
      </c>
      <c r="Y39" s="60">
        <f t="shared" si="22"/>
        <v>-54656.62187056184</v>
      </c>
      <c r="Z39" s="60">
        <f t="shared" si="23"/>
        <v>-5470.953623826911</v>
      </c>
      <c r="AA39" s="60">
        <f t="shared" si="24"/>
        <v>-30128.92262865982</v>
      </c>
      <c r="AB39" s="60">
        <f t="shared" si="25"/>
        <v>-1360372756.4990847</v>
      </c>
    </row>
    <row r="40" spans="1:28" s="24" customFormat="1" ht="12.75">
      <c r="A40" s="21" t="s">
        <v>88</v>
      </c>
      <c r="B40" s="22">
        <f>'DATOS MENSUALES'!F750</f>
        <v>137.1317611</v>
      </c>
      <c r="C40" s="22">
        <f>'DATOS MENSUALES'!F751</f>
        <v>206.60774039999995</v>
      </c>
      <c r="D40" s="22">
        <f>'DATOS MENSUALES'!F752</f>
        <v>568.1212960000001</v>
      </c>
      <c r="E40" s="22">
        <f>'DATOS MENSUALES'!F753</f>
        <v>700.1338687000001</v>
      </c>
      <c r="F40" s="22">
        <f>'DATOS MENSUALES'!F754</f>
        <v>570.3800279999999</v>
      </c>
      <c r="G40" s="22">
        <f>'DATOS MENSUALES'!F755</f>
        <v>386.84217400000006</v>
      </c>
      <c r="H40" s="22">
        <f>'DATOS MENSUALES'!F756</f>
        <v>408.5453709999999</v>
      </c>
      <c r="I40" s="22">
        <f>'DATOS MENSUALES'!F757</f>
        <v>263.32094319999993</v>
      </c>
      <c r="J40" s="22">
        <f>'DATOS MENSUALES'!F758</f>
        <v>141.04873199999997</v>
      </c>
      <c r="K40" s="22">
        <f>'DATOS MENSUALES'!F759</f>
        <v>100.58593800000001</v>
      </c>
      <c r="L40" s="22">
        <f>'DATOS MENSUALES'!F760</f>
        <v>85.28690560000001</v>
      </c>
      <c r="M40" s="22">
        <f>'DATOS MENSUALES'!F761</f>
        <v>75.9198169</v>
      </c>
      <c r="N40" s="22">
        <f t="shared" si="11"/>
        <v>3643.9245749</v>
      </c>
      <c r="O40" s="23"/>
      <c r="P40" s="60">
        <f t="shared" si="13"/>
        <v>3659.773961229573</v>
      </c>
      <c r="Q40" s="60">
        <f t="shared" si="14"/>
        <v>37764.24373510668</v>
      </c>
      <c r="R40" s="60">
        <f t="shared" si="15"/>
        <v>27466558.41814395</v>
      </c>
      <c r="S40" s="60">
        <f t="shared" si="16"/>
        <v>70924552.21250248</v>
      </c>
      <c r="T40" s="60">
        <f t="shared" si="17"/>
        <v>38974247.64368822</v>
      </c>
      <c r="U40" s="60">
        <f t="shared" si="18"/>
        <v>2333221.848493459</v>
      </c>
      <c r="V40" s="60">
        <f t="shared" si="19"/>
        <v>2549453.908083953</v>
      </c>
      <c r="W40" s="60">
        <f t="shared" si="20"/>
        <v>81617.54609154907</v>
      </c>
      <c r="X40" s="60">
        <f t="shared" si="21"/>
        <v>10.042102564463915</v>
      </c>
      <c r="Y40" s="60">
        <f t="shared" si="22"/>
        <v>801.1899582974418</v>
      </c>
      <c r="Z40" s="60">
        <f t="shared" si="23"/>
        <v>806.7352999914298</v>
      </c>
      <c r="AA40" s="60">
        <f t="shared" si="24"/>
        <v>280.04526819479116</v>
      </c>
      <c r="AB40" s="60">
        <f t="shared" si="25"/>
        <v>3008293852.6560116</v>
      </c>
    </row>
    <row r="41" spans="1:28" s="24" customFormat="1" ht="12.75">
      <c r="A41" s="21" t="s">
        <v>89</v>
      </c>
      <c r="B41" s="22">
        <f>'DATOS MENSUALES'!F762</f>
        <v>256.65399999999994</v>
      </c>
      <c r="C41" s="22">
        <f>'DATOS MENSUALES'!F763</f>
        <v>270.51889099999994</v>
      </c>
      <c r="D41" s="22">
        <f>'DATOS MENSUALES'!F764</f>
        <v>211.93889800000008</v>
      </c>
      <c r="E41" s="22">
        <f>'DATOS MENSUALES'!F765</f>
        <v>254.41716999999994</v>
      </c>
      <c r="F41" s="22">
        <f>'DATOS MENSUALES'!F766</f>
        <v>181.71902899999995</v>
      </c>
      <c r="G41" s="22">
        <f>'DATOS MENSUALES'!F767</f>
        <v>278.71847300000013</v>
      </c>
      <c r="H41" s="22">
        <f>'DATOS MENSUALES'!F768</f>
        <v>231.68858400000005</v>
      </c>
      <c r="I41" s="22">
        <f>'DATOS MENSUALES'!F769</f>
        <v>172.3248</v>
      </c>
      <c r="J41" s="22">
        <f>'DATOS MENSUALES'!F770</f>
        <v>106.87195190000007</v>
      </c>
      <c r="K41" s="22">
        <f>'DATOS MENSUALES'!F771</f>
        <v>74.45184199999998</v>
      </c>
      <c r="L41" s="22">
        <f>'DATOS MENSUALES'!F772</f>
        <v>73.52815129999995</v>
      </c>
      <c r="M41" s="22">
        <f>'DATOS MENSUALES'!F773</f>
        <v>54.827</v>
      </c>
      <c r="N41" s="22">
        <f t="shared" si="11"/>
        <v>2167.6587902</v>
      </c>
      <c r="O41" s="23"/>
      <c r="P41" s="60">
        <f t="shared" si="13"/>
        <v>2456701.9629559023</v>
      </c>
      <c r="Q41" s="60">
        <f t="shared" si="14"/>
        <v>925754.2417434077</v>
      </c>
      <c r="R41" s="60">
        <f t="shared" si="15"/>
        <v>-161560.3868017088</v>
      </c>
      <c r="S41" s="60">
        <f t="shared" si="16"/>
        <v>-32101.79445773653</v>
      </c>
      <c r="T41" s="60">
        <f t="shared" si="17"/>
        <v>-122131.08468149973</v>
      </c>
      <c r="U41" s="60">
        <f t="shared" si="18"/>
        <v>14723.106891002011</v>
      </c>
      <c r="V41" s="60">
        <f t="shared" si="19"/>
        <v>-65192.05868365928</v>
      </c>
      <c r="W41" s="60">
        <f t="shared" si="20"/>
        <v>-107979.21855204269</v>
      </c>
      <c r="X41" s="60">
        <f t="shared" si="21"/>
        <v>-32827.40554760232</v>
      </c>
      <c r="Y41" s="60">
        <f t="shared" si="22"/>
        <v>-4780.958487716825</v>
      </c>
      <c r="Z41" s="60">
        <f t="shared" si="23"/>
        <v>-14.698875056273616</v>
      </c>
      <c r="AA41" s="60">
        <f t="shared" si="24"/>
        <v>-3080.4820693886977</v>
      </c>
      <c r="AB41" s="60">
        <f t="shared" si="25"/>
        <v>-34928.41767364463</v>
      </c>
    </row>
    <row r="42" spans="1:28" s="24" customFormat="1" ht="12.75">
      <c r="A42" s="21" t="s">
        <v>90</v>
      </c>
      <c r="B42" s="22">
        <f>'DATOS MENSUALES'!F774</f>
        <v>124.97147160000002</v>
      </c>
      <c r="C42" s="22">
        <f>'DATOS MENSUALES'!F775</f>
        <v>113.44647099999997</v>
      </c>
      <c r="D42" s="22">
        <f>'DATOS MENSUALES'!F776</f>
        <v>120.6772963</v>
      </c>
      <c r="E42" s="22">
        <f>'DATOS MENSUALES'!F777</f>
        <v>99.28586109999993</v>
      </c>
      <c r="F42" s="22">
        <f>'DATOS MENSUALES'!F778</f>
        <v>62.4317249</v>
      </c>
      <c r="G42" s="22">
        <f>'DATOS MENSUALES'!F779</f>
        <v>182.89299999999992</v>
      </c>
      <c r="H42" s="22">
        <f>'DATOS MENSUALES'!F780</f>
        <v>168.35942610000004</v>
      </c>
      <c r="I42" s="22">
        <f>'DATOS MENSUALES'!F781</f>
        <v>102.79528760000001</v>
      </c>
      <c r="J42" s="22">
        <f>'DATOS MENSUALES'!F782</f>
        <v>58.3768667</v>
      </c>
      <c r="K42" s="22">
        <f>'DATOS MENSUALES'!F783</f>
        <v>45.36107189999999</v>
      </c>
      <c r="L42" s="22">
        <f>'DATOS MENSUALES'!F784</f>
        <v>42.9048651</v>
      </c>
      <c r="M42" s="22">
        <f>'DATOS MENSUALES'!F785</f>
        <v>30.643794999999987</v>
      </c>
      <c r="N42" s="22">
        <f>SUM(B42:M42)</f>
        <v>1152.1471373</v>
      </c>
      <c r="O42" s="23"/>
      <c r="P42" s="60">
        <f t="shared" si="13"/>
        <v>34.336322599321825</v>
      </c>
      <c r="Q42" s="60">
        <f t="shared" si="14"/>
        <v>-211827.9673355664</v>
      </c>
      <c r="R42" s="60">
        <f t="shared" si="15"/>
        <v>-3094638.4660123824</v>
      </c>
      <c r="S42" s="60">
        <f t="shared" si="16"/>
        <v>-6530075.997845057</v>
      </c>
      <c r="T42" s="60">
        <f t="shared" si="17"/>
        <v>-4818401.332403009</v>
      </c>
      <c r="U42" s="60">
        <f t="shared" si="18"/>
        <v>-362711.8733878627</v>
      </c>
      <c r="V42" s="60">
        <f t="shared" si="19"/>
        <v>-1111161.332301446</v>
      </c>
      <c r="W42" s="60">
        <f t="shared" si="20"/>
        <v>-1607718.75147304</v>
      </c>
      <c r="X42" s="60">
        <f t="shared" si="21"/>
        <v>-521940.34104114166</v>
      </c>
      <c r="Y42" s="60">
        <f t="shared" si="22"/>
        <v>-96937.18034878637</v>
      </c>
      <c r="Z42" s="60">
        <f t="shared" si="23"/>
        <v>-36175.63675845686</v>
      </c>
      <c r="AA42" s="60">
        <f t="shared" si="24"/>
        <v>-58111.41653035782</v>
      </c>
      <c r="AB42" s="60">
        <f t="shared" si="25"/>
        <v>-1151681702.576741</v>
      </c>
    </row>
    <row r="43" spans="1:28" s="24" customFormat="1" ht="12.75">
      <c r="A43" s="21" t="s">
        <v>91</v>
      </c>
      <c r="B43" s="22">
        <f>'DATOS MENSUALES'!F786</f>
        <v>166.32400000000007</v>
      </c>
      <c r="C43" s="22">
        <f>'DATOS MENSUALES'!F787</f>
        <v>164.02505099999996</v>
      </c>
      <c r="D43" s="22">
        <f>'DATOS MENSUALES'!F788</f>
        <v>149.99320760000006</v>
      </c>
      <c r="E43" s="22">
        <f>'DATOS MENSUALES'!F789</f>
        <v>93.02653600000005</v>
      </c>
      <c r="F43" s="22">
        <f>'DATOS MENSUALES'!F790</f>
        <v>133.18406649999994</v>
      </c>
      <c r="G43" s="22">
        <f>'DATOS MENSUALES'!F791</f>
        <v>356.9065474000001</v>
      </c>
      <c r="H43" s="22">
        <f>'DATOS MENSUALES'!F792</f>
        <v>222.36404000000005</v>
      </c>
      <c r="I43" s="22">
        <f>'DATOS MENSUALES'!F793</f>
        <v>118.77138560000003</v>
      </c>
      <c r="J43" s="22">
        <f>'DATOS MENSUALES'!F794</f>
        <v>92.70351099999998</v>
      </c>
      <c r="K43" s="22">
        <f>'DATOS MENSUALES'!F795</f>
        <v>68.98666299999996</v>
      </c>
      <c r="L43" s="22">
        <f>'DATOS MENSUALES'!F796</f>
        <v>55.162932999999995</v>
      </c>
      <c r="M43" s="22">
        <f>'DATOS MENSUALES'!F797</f>
        <v>50.89874700000002</v>
      </c>
      <c r="N43" s="22">
        <f>SUM(B43:M43)</f>
        <v>1672.3466881000002</v>
      </c>
      <c r="O43" s="23"/>
      <c r="P43" s="60">
        <f t="shared" si="13"/>
        <v>88733.16888810515</v>
      </c>
      <c r="Q43" s="60">
        <f t="shared" si="14"/>
        <v>-736.9521257788465</v>
      </c>
      <c r="R43" s="60">
        <f t="shared" si="15"/>
        <v>-1577503.537302869</v>
      </c>
      <c r="S43" s="60">
        <f t="shared" si="16"/>
        <v>-7208326.377856958</v>
      </c>
      <c r="T43" s="60">
        <f t="shared" si="17"/>
        <v>-945505.277605676</v>
      </c>
      <c r="U43" s="60">
        <f t="shared" si="18"/>
        <v>1083127.6190708627</v>
      </c>
      <c r="V43" s="60">
        <f t="shared" si="19"/>
        <v>-121812.70637394144</v>
      </c>
      <c r="W43" s="60">
        <f t="shared" si="20"/>
        <v>-1035585.7000347887</v>
      </c>
      <c r="X43" s="60">
        <f t="shared" si="21"/>
        <v>-98532.81672866429</v>
      </c>
      <c r="Y43" s="60">
        <f t="shared" si="22"/>
        <v>-11106.727672783483</v>
      </c>
      <c r="Z43" s="60">
        <f t="shared" si="23"/>
        <v>-9018.1551987229</v>
      </c>
      <c r="AA43" s="60">
        <f t="shared" si="24"/>
        <v>-6309.662323439218</v>
      </c>
      <c r="AB43" s="60">
        <f t="shared" si="25"/>
        <v>-147198328.30081958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12086459.73241729</v>
      </c>
      <c r="Q44" s="61">
        <f aca="true" t="shared" si="26" ref="Q44:AB44">SUM(Q18:Q43)</f>
        <v>123470036.18195364</v>
      </c>
      <c r="R44" s="61">
        <f t="shared" si="26"/>
        <v>214362383.47451907</v>
      </c>
      <c r="S44" s="61">
        <f t="shared" si="26"/>
        <v>1167771010.4841413</v>
      </c>
      <c r="T44" s="61">
        <f t="shared" si="26"/>
        <v>136495918.43607235</v>
      </c>
      <c r="U44" s="61">
        <f t="shared" si="26"/>
        <v>867773671.1414493</v>
      </c>
      <c r="V44" s="61">
        <f t="shared" si="26"/>
        <v>126903193.87537047</v>
      </c>
      <c r="W44" s="61">
        <f t="shared" si="26"/>
        <v>7486788.010362028</v>
      </c>
      <c r="X44" s="61">
        <f t="shared" si="26"/>
        <v>8175344.629570456</v>
      </c>
      <c r="Y44" s="61">
        <f t="shared" si="26"/>
        <v>1543140.5162790501</v>
      </c>
      <c r="Z44" s="61">
        <f t="shared" si="26"/>
        <v>532008.638827064</v>
      </c>
      <c r="AA44" s="61">
        <f t="shared" si="26"/>
        <v>70761.18446883142</v>
      </c>
      <c r="AB44" s="61">
        <f t="shared" si="26"/>
        <v>36670057742.766945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262 - Río Pisuerga desde confluencia con río Carrión hasta aguas abajo de la confluencia con arroyo del Prado.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120.14582889545454</v>
      </c>
      <c r="C5" s="43">
        <f>'ANUAL (Acum. S.LARGA)'!C6</f>
        <v>178.73896110454544</v>
      </c>
      <c r="D5" s="43">
        <f>'ANUAL (Acum. S.LARGA)'!D6</f>
        <v>242.97055278333337</v>
      </c>
      <c r="E5" s="43">
        <f>'ANUAL (Acum. S.LARGA)'!E6</f>
        <v>288.8202325454546</v>
      </c>
      <c r="F5" s="43">
        <f>'ANUAL (Acum. S.LARGA)'!F6</f>
        <v>293.7136636121213</v>
      </c>
      <c r="G5" s="43">
        <f>'ANUAL (Acum. S.LARGA)'!G6</f>
        <v>320.02272108787895</v>
      </c>
      <c r="H5" s="43">
        <f>'ANUAL (Acum. S.LARGA)'!H6</f>
        <v>284.0993197272727</v>
      </c>
      <c r="I5" s="43">
        <f>'ANUAL (Acum. S.LARGA)'!I6</f>
        <v>257.5706865575757</v>
      </c>
      <c r="J5" s="43">
        <f>'ANUAL (Acum. S.LARGA)'!J6</f>
        <v>161.8030337787879</v>
      </c>
      <c r="K5" s="43">
        <f>'ANUAL (Acum. S.LARGA)'!K6</f>
        <v>103.3615657909091</v>
      </c>
      <c r="L5" s="43">
        <f>'ANUAL (Acum. S.LARGA)'!L6</f>
        <v>81.85704034242424</v>
      </c>
      <c r="M5" s="43">
        <f>'ANUAL (Acum. S.LARGA)'!M6</f>
        <v>77.07721257121212</v>
      </c>
      <c r="N5" s="43">
        <f>'ANUAL (Acum. S.LARGA)'!N6</f>
        <v>2410.1808187969696</v>
      </c>
    </row>
    <row r="6" spans="1:14" ht="12.75">
      <c r="A6" s="13" t="s">
        <v>109</v>
      </c>
      <c r="B6" s="43">
        <f>'ANUAL (Acum. S.CORTA)'!B6</f>
        <v>121.72121291923075</v>
      </c>
      <c r="C6" s="43">
        <f>'ANUAL (Acum. S.CORTA)'!C6</f>
        <v>173.0576575230769</v>
      </c>
      <c r="D6" s="43">
        <f>'ANUAL (Acum. S.CORTA)'!D6</f>
        <v>266.4031606076923</v>
      </c>
      <c r="E6" s="43">
        <f>'ANUAL (Acum. S.CORTA)'!E6</f>
        <v>286.19881970384614</v>
      </c>
      <c r="F6" s="43">
        <f>'ANUAL (Acum. S.CORTA)'!F6</f>
        <v>231.3335426</v>
      </c>
      <c r="G6" s="43">
        <f>'ANUAL (Acum. S.CORTA)'!G6</f>
        <v>254.20904617307693</v>
      </c>
      <c r="H6" s="43">
        <f>'ANUAL (Acum. S.CORTA)'!H6</f>
        <v>271.9354034307693</v>
      </c>
      <c r="I6" s="43">
        <f>'ANUAL (Acum. S.CORTA)'!I6</f>
        <v>219.94377687307693</v>
      </c>
      <c r="J6" s="43">
        <f>'ANUAL (Acum. S.CORTA)'!J6</f>
        <v>138.89127796923077</v>
      </c>
      <c r="K6" s="43">
        <f>'ANUAL (Acum. S.CORTA)'!K6</f>
        <v>91.29815986538463</v>
      </c>
      <c r="L6" s="43">
        <f>'ANUAL (Acum. S.CORTA)'!L6</f>
        <v>75.9777486269231</v>
      </c>
      <c r="M6" s="43">
        <f>'ANUAL (Acum. S.CORTA)'!M6</f>
        <v>69.37733173846154</v>
      </c>
      <c r="N6" s="43">
        <f>'ANUAL (Acum. S.CORTA)'!N6</f>
        <v>2200.3471380307697</v>
      </c>
    </row>
    <row r="7" spans="1:14" ht="12.75">
      <c r="A7" s="13" t="s">
        <v>114</v>
      </c>
      <c r="B7" s="44">
        <f>(B5-B6)/B5*100</f>
        <v>-1.311226563801093</v>
      </c>
      <c r="C7" s="44">
        <f aca="true" t="shared" si="0" ref="C7:N7">(C5-C6)/C5*100</f>
        <v>3.17854794856143</v>
      </c>
      <c r="D7" s="44">
        <f t="shared" si="0"/>
        <v>-9.644217192547913</v>
      </c>
      <c r="E7" s="44">
        <f t="shared" si="0"/>
        <v>0.9076278412025334</v>
      </c>
      <c r="F7" s="44">
        <f t="shared" si="0"/>
        <v>21.23841303293966</v>
      </c>
      <c r="G7" s="44">
        <f t="shared" si="0"/>
        <v>20.565313203723882</v>
      </c>
      <c r="H7" s="44">
        <f t="shared" si="0"/>
        <v>4.2815717785527925</v>
      </c>
      <c r="I7" s="44">
        <f t="shared" si="0"/>
        <v>14.608381950361379</v>
      </c>
      <c r="J7" s="44">
        <f t="shared" si="0"/>
        <v>14.16027578375407</v>
      </c>
      <c r="K7" s="44">
        <f t="shared" si="0"/>
        <v>11.671075058912729</v>
      </c>
      <c r="L7" s="44">
        <f t="shared" si="0"/>
        <v>7.182389799224227</v>
      </c>
      <c r="M7" s="44">
        <f t="shared" si="0"/>
        <v>9.989827830938506</v>
      </c>
      <c r="N7" s="44">
        <f t="shared" si="0"/>
        <v>8.706138524118593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112.93707916172727</v>
      </c>
      <c r="C10" s="43">
        <f aca="true" t="shared" si="1" ref="C10:M10">0.94*C5</f>
        <v>168.0146234382727</v>
      </c>
      <c r="D10" s="43">
        <f t="shared" si="1"/>
        <v>228.39231961633337</v>
      </c>
      <c r="E10" s="43">
        <f t="shared" si="1"/>
        <v>271.4910185927273</v>
      </c>
      <c r="F10" s="43">
        <f t="shared" si="1"/>
        <v>276.090843795394</v>
      </c>
      <c r="G10" s="43">
        <f t="shared" si="1"/>
        <v>300.8213578226062</v>
      </c>
      <c r="H10" s="43">
        <f t="shared" si="1"/>
        <v>267.0533605436363</v>
      </c>
      <c r="I10" s="43">
        <f t="shared" si="1"/>
        <v>242.11644536412115</v>
      </c>
      <c r="J10" s="43">
        <f t="shared" si="1"/>
        <v>152.0948517520606</v>
      </c>
      <c r="K10" s="43">
        <f t="shared" si="1"/>
        <v>97.15987184345454</v>
      </c>
      <c r="L10" s="43">
        <f t="shared" si="1"/>
        <v>76.94561792187878</v>
      </c>
      <c r="M10" s="43">
        <f t="shared" si="1"/>
        <v>72.45257981693939</v>
      </c>
      <c r="N10" s="43">
        <f>SUM(B10:M10)</f>
        <v>2265.5699696691513</v>
      </c>
    </row>
    <row r="11" spans="1:14" ht="12.75">
      <c r="A11" s="13" t="s">
        <v>109</v>
      </c>
      <c r="B11" s="43">
        <f>0.94*B6</f>
        <v>114.4179401440769</v>
      </c>
      <c r="C11" s="43">
        <f aca="true" t="shared" si="2" ref="C11:M11">0.94*C6</f>
        <v>162.67419807169227</v>
      </c>
      <c r="D11" s="43">
        <f t="shared" si="2"/>
        <v>250.41897097123075</v>
      </c>
      <c r="E11" s="43">
        <f t="shared" si="2"/>
        <v>269.02689052161537</v>
      </c>
      <c r="F11" s="43">
        <f t="shared" si="2"/>
        <v>217.45353004399996</v>
      </c>
      <c r="G11" s="43">
        <f t="shared" si="2"/>
        <v>238.9565034026923</v>
      </c>
      <c r="H11" s="43">
        <f t="shared" si="2"/>
        <v>255.61927922492316</v>
      </c>
      <c r="I11" s="43">
        <f t="shared" si="2"/>
        <v>206.7471502606923</v>
      </c>
      <c r="J11" s="43">
        <f t="shared" si="2"/>
        <v>130.5578012910769</v>
      </c>
      <c r="K11" s="43">
        <f t="shared" si="2"/>
        <v>85.82027027346155</v>
      </c>
      <c r="L11" s="43">
        <f t="shared" si="2"/>
        <v>71.41908370930771</v>
      </c>
      <c r="M11" s="43">
        <f t="shared" si="2"/>
        <v>65.21469183415384</v>
      </c>
      <c r="N11" s="43">
        <f>SUM(B11:M11)</f>
        <v>2068.326309748923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30.269198899999996</v>
      </c>
      <c r="C14" s="43">
        <f>'ANUAL (Acum. S.LARGA)'!C4</f>
        <v>40.597393000000004</v>
      </c>
      <c r="D14" s="43">
        <f>'ANUAL (Acum. S.LARGA)'!D4</f>
        <v>70.48682500000001</v>
      </c>
      <c r="E14" s="43">
        <f>'ANUAL (Acum. S.LARGA)'!E4</f>
        <v>60.866176700000004</v>
      </c>
      <c r="F14" s="43">
        <f>'ANUAL (Acum. S.LARGA)'!F4</f>
        <v>62.4317249</v>
      </c>
      <c r="G14" s="43">
        <f>'ANUAL (Acum. S.LARGA)'!G4</f>
        <v>87.08248210000002</v>
      </c>
      <c r="H14" s="43">
        <f>'ANUAL (Acum. S.LARGA)'!H4</f>
        <v>82.93618620000001</v>
      </c>
      <c r="I14" s="43">
        <f>'ANUAL (Acum. S.LARGA)'!I4</f>
        <v>84.6954891</v>
      </c>
      <c r="J14" s="43">
        <f>'ANUAL (Acum. S.LARGA)'!J4</f>
        <v>58.3768667</v>
      </c>
      <c r="K14" s="43">
        <f>'ANUAL (Acum. S.LARGA)'!K4</f>
        <v>45.36107189999999</v>
      </c>
      <c r="L14" s="43">
        <f>'ANUAL (Acum. S.LARGA)'!L4</f>
        <v>35.4836923</v>
      </c>
      <c r="M14" s="43">
        <f>'ANUAL (Acum. S.LARGA)'!M4</f>
        <v>30.643794999999987</v>
      </c>
      <c r="N14" s="43">
        <f>'ANUAL (Acum. S.LARGA)'!N4</f>
        <v>993.4284376999999</v>
      </c>
    </row>
    <row r="15" spans="1:14" ht="12.75">
      <c r="A15" s="13" t="s">
        <v>109</v>
      </c>
      <c r="B15" s="43">
        <f>'ANUAL (Acum. S.CORTA)'!B4</f>
        <v>30.269198899999996</v>
      </c>
      <c r="C15" s="43">
        <f>'ANUAL (Acum. S.CORTA)'!C4</f>
        <v>40.597393000000004</v>
      </c>
      <c r="D15" s="43">
        <f>'ANUAL (Acum. S.CORTA)'!D4</f>
        <v>70.48682500000001</v>
      </c>
      <c r="E15" s="43">
        <f>'ANUAL (Acum. S.CORTA)'!E4</f>
        <v>60.866176700000004</v>
      </c>
      <c r="F15" s="43">
        <f>'ANUAL (Acum. S.CORTA)'!F4</f>
        <v>62.4317249</v>
      </c>
      <c r="G15" s="43">
        <f>'ANUAL (Acum. S.CORTA)'!G4</f>
        <v>87.08248210000002</v>
      </c>
      <c r="H15" s="43">
        <f>'ANUAL (Acum. S.CORTA)'!H4</f>
        <v>82.93618620000001</v>
      </c>
      <c r="I15" s="43">
        <f>'ANUAL (Acum. S.CORTA)'!I4</f>
        <v>96.20044679999998</v>
      </c>
      <c r="J15" s="43">
        <f>'ANUAL (Acum. S.CORTA)'!J4</f>
        <v>58.3768667</v>
      </c>
      <c r="K15" s="43">
        <f>'ANUAL (Acum. S.CORTA)'!K4</f>
        <v>45.36107189999999</v>
      </c>
      <c r="L15" s="43">
        <f>'ANUAL (Acum. S.CORTA)'!L4</f>
        <v>42.9048651</v>
      </c>
      <c r="M15" s="43">
        <f>'ANUAL (Acum. S.CORTA)'!M4</f>
        <v>30.643794999999987</v>
      </c>
      <c r="N15" s="43">
        <f>'ANUAL (Acum. S.CORTA)'!N4</f>
        <v>1030.9137248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655.2169809999997</v>
      </c>
      <c r="C18" s="43">
        <f>'ANUAL (Acum. S.LARGA)'!C5</f>
        <v>651.8517058</v>
      </c>
      <c r="D18" s="43">
        <f>'ANUAL (Acum. S.LARGA)'!D5</f>
        <v>869.1569579000002</v>
      </c>
      <c r="E18" s="43">
        <f>'ANUAL (Acum. S.LARGA)'!E5</f>
        <v>1234.407619</v>
      </c>
      <c r="F18" s="43">
        <f>'ANUAL (Acum. S.LARGA)'!F5</f>
        <v>1366.1149940000003</v>
      </c>
      <c r="G18" s="43">
        <f>'ANUAL (Acum. S.LARGA)'!G5</f>
        <v>1209.9335549999996</v>
      </c>
      <c r="H18" s="43">
        <f>'ANUAL (Acum. S.LARGA)'!H5</f>
        <v>735.9174979999997</v>
      </c>
      <c r="I18" s="43">
        <f>'ANUAL (Acum. S.LARGA)'!I5</f>
        <v>809.045628</v>
      </c>
      <c r="J18" s="43">
        <f>'ANUAL (Acum. S.LARGA)'!J5</f>
        <v>395.8403192000002</v>
      </c>
      <c r="K18" s="43">
        <f>'ANUAL (Acum. S.LARGA)'!K5</f>
        <v>205.04814480000007</v>
      </c>
      <c r="L18" s="43">
        <f>'ANUAL (Acum. S.LARGA)'!L5</f>
        <v>140.9975500000001</v>
      </c>
      <c r="M18" s="43">
        <f>'ANUAL (Acum. S.LARGA)'!M5</f>
        <v>139.19599999999997</v>
      </c>
      <c r="N18" s="43">
        <f>'ANUAL (Acum. S.LARGA)'!N5</f>
        <v>5285.294102100001</v>
      </c>
    </row>
    <row r="19" spans="1:14" ht="12.75">
      <c r="A19" s="13" t="s">
        <v>109</v>
      </c>
      <c r="B19" s="43">
        <f>'ANUAL (Acum. S.CORTA)'!B5</f>
        <v>328.1292820000001</v>
      </c>
      <c r="C19" s="43">
        <f>'ANUAL (Acum. S.CORTA)'!C5</f>
        <v>651.8517058</v>
      </c>
      <c r="D19" s="43">
        <f>'ANUAL (Acum. S.CORTA)'!D5</f>
        <v>736.3069999999998</v>
      </c>
      <c r="E19" s="43">
        <f>'ANUAL (Acum. S.CORTA)'!E5</f>
        <v>1234.407619</v>
      </c>
      <c r="F19" s="43">
        <f>'ANUAL (Acum. S.CORTA)'!F5</f>
        <v>654.1516040000001</v>
      </c>
      <c r="G19" s="43">
        <f>'ANUAL (Acum. S.CORTA)'!G5</f>
        <v>1209.9335549999996</v>
      </c>
      <c r="H19" s="43">
        <f>'ANUAL (Acum. S.CORTA)'!H5</f>
        <v>735.9174979999997</v>
      </c>
      <c r="I19" s="43">
        <f>'ANUAL (Acum. S.CORTA)'!I5</f>
        <v>422.8094829999999</v>
      </c>
      <c r="J19" s="43">
        <f>'ANUAL (Acum. S.CORTA)'!J5</f>
        <v>339.7626540000001</v>
      </c>
      <c r="K19" s="43">
        <f>'ANUAL (Acum. S.CORTA)'!K5</f>
        <v>205.04814480000007</v>
      </c>
      <c r="L19" s="43">
        <f>'ANUAL (Acum. S.CORTA)'!L5</f>
        <v>140.9975500000001</v>
      </c>
      <c r="M19" s="43">
        <f>'ANUAL (Acum. S.CORTA)'!M5</f>
        <v>115.15801299999997</v>
      </c>
      <c r="N19" s="43">
        <f>'ANUAL (Acum. S.CORTA)'!N5</f>
        <v>5285.294102100001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94.08656494999997</v>
      </c>
      <c r="C22" s="43">
        <f>'ANUAL (Acum. S.LARGA)'!C9</f>
        <v>132.08741969999994</v>
      </c>
      <c r="D22" s="43">
        <f>'ANUAL (Acum. S.LARGA)'!D9</f>
        <v>171.91693424999994</v>
      </c>
      <c r="E22" s="43">
        <f>'ANUAL (Acum. S.LARGA)'!E9</f>
        <v>188.277987</v>
      </c>
      <c r="F22" s="43">
        <f>'ANUAL (Acum. S.LARGA)'!F9</f>
        <v>204.14995340000002</v>
      </c>
      <c r="G22" s="43">
        <f>'ANUAL (Acum. S.LARGA)'!G9</f>
        <v>244.31364974999997</v>
      </c>
      <c r="H22" s="43">
        <f>'ANUAL (Acum. S.LARGA)'!H9</f>
        <v>247.06005015</v>
      </c>
      <c r="I22" s="43">
        <f>'ANUAL (Acum. S.LARGA)'!I9</f>
        <v>248.31011465</v>
      </c>
      <c r="J22" s="43">
        <f>'ANUAL (Acum. S.LARGA)'!J9</f>
        <v>151.61461654999994</v>
      </c>
      <c r="K22" s="43">
        <f>'ANUAL (Acum. S.LARGA)'!K9</f>
        <v>98.00412880000002</v>
      </c>
      <c r="L22" s="43">
        <f>'ANUAL (Acum. S.LARGA)'!L9</f>
        <v>79.66032750000002</v>
      </c>
      <c r="M22" s="43">
        <f>'ANUAL (Acum. S.LARGA)'!M9</f>
        <v>72.4959715</v>
      </c>
      <c r="N22" s="43">
        <f>'ANUAL (Acum. S.LARGA)'!N9</f>
        <v>2212.808744</v>
      </c>
    </row>
    <row r="23" spans="1:14" ht="12.75">
      <c r="A23" s="13" t="s">
        <v>109</v>
      </c>
      <c r="B23" s="43">
        <f>'ANUAL (Acum. S.CORTA)'!B9</f>
        <v>103.23682399999998</v>
      </c>
      <c r="C23" s="43">
        <f>'ANUAL (Acum. S.CORTA)'!C9</f>
        <v>142.40773965</v>
      </c>
      <c r="D23" s="43">
        <f>'ANUAL (Acum. S.CORTA)'!D9</f>
        <v>199.47365464999996</v>
      </c>
      <c r="E23" s="43">
        <f>'ANUAL (Acum. S.CORTA)'!E9</f>
        <v>187.8439725</v>
      </c>
      <c r="F23" s="43">
        <f>'ANUAL (Acum. S.CORTA)'!F9</f>
        <v>189.04259549999992</v>
      </c>
      <c r="G23" s="43">
        <f>'ANUAL (Acum. S.CORTA)'!G9</f>
        <v>176.47282849999996</v>
      </c>
      <c r="H23" s="43">
        <f>'ANUAL (Acum. S.CORTA)'!H9</f>
        <v>227.02631200000005</v>
      </c>
      <c r="I23" s="43">
        <f>'ANUAL (Acum. S.CORTA)'!I9</f>
        <v>210.72524854999998</v>
      </c>
      <c r="J23" s="43">
        <f>'ANUAL (Acum. S.CORTA)'!J9</f>
        <v>114.70767815000002</v>
      </c>
      <c r="K23" s="43">
        <f>'ANUAL (Acum. S.CORTA)'!K9</f>
        <v>82.09511049999999</v>
      </c>
      <c r="L23" s="43">
        <f>'ANUAL (Acum. S.CORTA)'!L9</f>
        <v>66.18814155000001</v>
      </c>
      <c r="M23" s="43">
        <f>'ANUAL (Acum. S.CORTA)'!M9</f>
        <v>68.0609785</v>
      </c>
      <c r="N23" s="43">
        <f>'ANUAL (Acum. S.CORTA)'!N9</f>
        <v>1949.2692620499997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91.00045827816739</v>
      </c>
      <c r="C26" s="43">
        <f>'ANUAL (Acum. S.LARGA)'!C12</f>
        <v>133.65936967478106</v>
      </c>
      <c r="D26" s="43">
        <f>'ANUAL (Acum. S.LARGA)'!D12</f>
        <v>189.84988390512297</v>
      </c>
      <c r="E26" s="43">
        <f>'ANUAL (Acum. S.LARGA)'!E12</f>
        <v>251.75104231727266</v>
      </c>
      <c r="F26" s="43">
        <f>'ANUAL (Acum. S.LARGA)'!F12</f>
        <v>256.9886432885735</v>
      </c>
      <c r="G26" s="43">
        <f>'ANUAL (Acum. S.LARGA)'!G12</f>
        <v>236.169772006685</v>
      </c>
      <c r="H26" s="43">
        <f>'ANUAL (Acum. S.LARGA)'!H12</f>
        <v>146.86575462171308</v>
      </c>
      <c r="I26" s="43">
        <f>'ANUAL (Acum. S.LARGA)'!I12</f>
        <v>131.1541362018815</v>
      </c>
      <c r="J26" s="43">
        <f>'ANUAL (Acum. S.LARGA)'!J12</f>
        <v>70.94181778726556</v>
      </c>
      <c r="K26" s="43">
        <f>'ANUAL (Acum. S.LARGA)'!K12</f>
        <v>38.37523446815597</v>
      </c>
      <c r="L26" s="43">
        <f>'ANUAL (Acum. S.LARGA)'!L12</f>
        <v>25.57614700505651</v>
      </c>
      <c r="M26" s="43">
        <f>'ANUAL (Acum. S.LARGA)'!M12</f>
        <v>23.64842048662781</v>
      </c>
      <c r="N26" s="43">
        <f>'ANUAL (Acum. S.LARGA)'!N12</f>
        <v>1076.9827472930685</v>
      </c>
    </row>
    <row r="27" spans="1:14" ht="12.75">
      <c r="A27" s="13" t="s">
        <v>109</v>
      </c>
      <c r="B27" s="43">
        <f>'ANUAL (Acum. S.CORTA)'!B12</f>
        <v>72.94876383219624</v>
      </c>
      <c r="C27" s="43">
        <f>'ANUAL (Acum. S.CORTA)'!C12</f>
        <v>130.23810062655963</v>
      </c>
      <c r="D27" s="43">
        <f>'ANUAL (Acum. S.CORTA)'!D12</f>
        <v>201.60851723860782</v>
      </c>
      <c r="E27" s="43">
        <f>'ANUAL (Acum. S.CORTA)'!E12</f>
        <v>286.8389241808531</v>
      </c>
      <c r="F27" s="43">
        <f>'ANUAL (Acum. S.CORTA)'!F12</f>
        <v>165.98677738681027</v>
      </c>
      <c r="G27" s="43">
        <f>'ANUAL (Acum. S.CORTA)'!G12</f>
        <v>222.42045676582745</v>
      </c>
      <c r="H27" s="43">
        <f>'ANUAL (Acum. S.CORTA)'!H12</f>
        <v>168.03134586734774</v>
      </c>
      <c r="I27" s="43">
        <f>'ANUAL (Acum. S.CORTA)'!I12</f>
        <v>95.89099774037071</v>
      </c>
      <c r="J27" s="43">
        <f>'ANUAL (Acum. S.CORTA)'!J12</f>
        <v>66.3048317389336</v>
      </c>
      <c r="K27" s="43">
        <f>'ANUAL (Acum. S.CORTA)'!K12</f>
        <v>37.154961213743945</v>
      </c>
      <c r="L27" s="43">
        <f>'ANUAL (Acum. S.CORTA)'!L12</f>
        <v>28.323145118077573</v>
      </c>
      <c r="M27" s="43">
        <f>'ANUAL (Acum. S.CORTA)'!M12</f>
        <v>21.440426847470974</v>
      </c>
      <c r="N27" s="43">
        <f>'ANUAL (Acum. S.CORTA)'!N12</f>
        <v>1071.667429098596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0.76</v>
      </c>
      <c r="C30" s="43">
        <f>'ANUAL (Acum. S.LARGA)'!C13</f>
        <v>0.75</v>
      </c>
      <c r="D30" s="43">
        <f>'ANUAL (Acum. S.LARGA)'!D13</f>
        <v>0.78</v>
      </c>
      <c r="E30" s="43">
        <f>'ANUAL (Acum. S.LARGA)'!E13</f>
        <v>0.87</v>
      </c>
      <c r="F30" s="43">
        <f>'ANUAL (Acum. S.LARGA)'!F13</f>
        <v>0.87</v>
      </c>
      <c r="G30" s="43">
        <f>'ANUAL (Acum. S.LARGA)'!G13</f>
        <v>0.74</v>
      </c>
      <c r="H30" s="43">
        <f>'ANUAL (Acum. S.LARGA)'!H13</f>
        <v>0.52</v>
      </c>
      <c r="I30" s="43">
        <f>'ANUAL (Acum. S.LARGA)'!I13</f>
        <v>0.51</v>
      </c>
      <c r="J30" s="43">
        <f>'ANUAL (Acum. S.LARGA)'!J13</f>
        <v>0.44</v>
      </c>
      <c r="K30" s="43">
        <f>'ANUAL (Acum. S.LARGA)'!K13</f>
        <v>0.37</v>
      </c>
      <c r="L30" s="43">
        <f>'ANUAL (Acum. S.LARGA)'!L13</f>
        <v>0.31</v>
      </c>
      <c r="M30" s="43">
        <f>'ANUAL (Acum. S.LARGA)'!M13</f>
        <v>0.31</v>
      </c>
      <c r="N30" s="43">
        <f>'ANUAL (Acum. S.LARGA)'!N13</f>
        <v>0.45</v>
      </c>
    </row>
    <row r="31" spans="1:14" ht="12.75">
      <c r="A31" s="13" t="s">
        <v>109</v>
      </c>
      <c r="B31" s="43">
        <f>'ANUAL (Acum. S.CORTA)'!B13</f>
        <v>0.6</v>
      </c>
      <c r="C31" s="43">
        <f>'ANUAL (Acum. S.CORTA)'!C13</f>
        <v>0.75</v>
      </c>
      <c r="D31" s="43">
        <f>'ANUAL (Acum. S.CORTA)'!D13</f>
        <v>0.76</v>
      </c>
      <c r="E31" s="43">
        <f>'ANUAL (Acum. S.CORTA)'!E13</f>
        <v>1</v>
      </c>
      <c r="F31" s="43">
        <f>'ANUAL (Acum. S.CORTA)'!F13</f>
        <v>0.72</v>
      </c>
      <c r="G31" s="43">
        <f>'ANUAL (Acum. S.CORTA)'!G13</f>
        <v>0.87</v>
      </c>
      <c r="H31" s="43">
        <f>'ANUAL (Acum. S.CORTA)'!H13</f>
        <v>0.62</v>
      </c>
      <c r="I31" s="43">
        <f>'ANUAL (Acum. S.CORTA)'!I13</f>
        <v>0.44</v>
      </c>
      <c r="J31" s="43">
        <f>'ANUAL (Acum. S.CORTA)'!J13</f>
        <v>0.48</v>
      </c>
      <c r="K31" s="43">
        <f>'ANUAL (Acum. S.CORTA)'!K13</f>
        <v>0.41</v>
      </c>
      <c r="L31" s="43">
        <f>'ANUAL (Acum. S.CORTA)'!L13</f>
        <v>0.37</v>
      </c>
      <c r="M31" s="43">
        <f>'ANUAL (Acum. S.CORTA)'!M13</f>
        <v>0.31</v>
      </c>
      <c r="N31" s="43">
        <f>'ANUAL (Acum. S.CORTA)'!N13</f>
        <v>0.49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3.6624031510462483</v>
      </c>
      <c r="C34" s="43">
        <f>'ANUAL (Acum. S.LARGA)'!C14</f>
        <v>1.857095334401206</v>
      </c>
      <c r="D34" s="43">
        <f>'ANUAL (Acum. S.LARGA)'!D14</f>
        <v>1.5457547234324442</v>
      </c>
      <c r="E34" s="43">
        <f>'ANUAL (Acum. S.LARGA)'!E14</f>
        <v>1.805329225264303</v>
      </c>
      <c r="F34" s="43">
        <f>'ANUAL (Acum. S.LARGA)'!F14</f>
        <v>2.1048043691913394</v>
      </c>
      <c r="G34" s="43">
        <f>'ANUAL (Acum. S.LARGA)'!G14</f>
        <v>1.6973204597030949</v>
      </c>
      <c r="H34" s="43">
        <f>'ANUAL (Acum. S.LARGA)'!H14</f>
        <v>0.9139976366675746</v>
      </c>
      <c r="I34" s="43">
        <f>'ANUAL (Acum. S.LARGA)'!I14</f>
        <v>1.4423350887195958</v>
      </c>
      <c r="J34" s="43">
        <f>'ANUAL (Acum. S.LARGA)'!J14</f>
        <v>0.8518433920661134</v>
      </c>
      <c r="K34" s="43">
        <f>'ANUAL (Acum. S.LARGA)'!K14</f>
        <v>0.6726312487600167</v>
      </c>
      <c r="L34" s="43">
        <f>'ANUAL (Acum. S.LARGA)'!L14</f>
        <v>0.46179333670327766</v>
      </c>
      <c r="M34" s="43">
        <f>'ANUAL (Acum. S.LARGA)'!M14</f>
        <v>0.5198344876572604</v>
      </c>
      <c r="N34" s="43">
        <f>'ANUAL (Acum. S.LARGA)'!N14</f>
        <v>0.899496526129917</v>
      </c>
    </row>
    <row r="35" spans="1:14" ht="12.75">
      <c r="A35" s="13" t="s">
        <v>109</v>
      </c>
      <c r="B35" s="43">
        <f>'ANUAL (Acum. S.CORTA)'!B14</f>
        <v>1.3491722391012129</v>
      </c>
      <c r="C35" s="43">
        <f>'ANUAL (Acum. S.CORTA)'!C14</f>
        <v>2.4219741931001084</v>
      </c>
      <c r="D35" s="43">
        <f>'ANUAL (Acum. S.CORTA)'!D14</f>
        <v>1.1335587880751223</v>
      </c>
      <c r="E35" s="43">
        <f>'ANUAL (Acum. S.CORTA)'!E14</f>
        <v>2.144201189122846</v>
      </c>
      <c r="F35" s="43">
        <f>'ANUAL (Acum. S.CORTA)'!F14</f>
        <v>1.2933655322378772</v>
      </c>
      <c r="G35" s="43">
        <f>'ANUAL (Acum. S.CORTA)'!G14</f>
        <v>3.4174674117614683</v>
      </c>
      <c r="H35" s="43">
        <f>'ANUAL (Acum. S.CORTA)'!H14</f>
        <v>1.1591075435347344</v>
      </c>
      <c r="I35" s="43">
        <f>'ANUAL (Acum. S.CORTA)'!I14</f>
        <v>0.3679460299789775</v>
      </c>
      <c r="J35" s="43">
        <f>'ANUAL (Acum. S.CORTA)'!J14</f>
        <v>1.2153255689193418</v>
      </c>
      <c r="K35" s="43">
        <f>'ANUAL (Acum. S.CORTA)'!K14</f>
        <v>1.3036984070584372</v>
      </c>
      <c r="L35" s="43">
        <f>'ANUAL (Acum. S.CORTA)'!L14</f>
        <v>1.0146502097156584</v>
      </c>
      <c r="M35" s="43">
        <f>'ANUAL (Acum. S.CORTA)'!M14</f>
        <v>0.31111210527822997</v>
      </c>
      <c r="N35" s="43">
        <f>'ANUAL (Acum. S.CORTA)'!N14</f>
        <v>1.2910813178531124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0.6009687538195142</v>
      </c>
      <c r="C38" s="52">
        <f>'ANUAL (Acum. S.LARGA)'!N15</f>
        <v>-0.0011012621209128702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0.5926218262210016</v>
      </c>
      <c r="C39" s="52">
        <f>'ANUAL (Acum. S.CORTA)'!N15</f>
        <v>-0.33405844318390604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262 - Río Pisuerga desde confluencia con río Carrión hasta aguas abajo de la confluencia con arroyo del Prado.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0.118</v>
      </c>
      <c r="C4" s="1">
        <f t="shared" si="0"/>
        <v>0.136</v>
      </c>
      <c r="D4" s="1">
        <f t="shared" si="0"/>
        <v>0.163</v>
      </c>
      <c r="E4" s="1">
        <f t="shared" si="0"/>
        <v>0.171</v>
      </c>
      <c r="F4" s="1">
        <f>MIN(F18:F83)</f>
        <v>0.16</v>
      </c>
      <c r="G4" s="1">
        <f t="shared" si="0"/>
        <v>0.161</v>
      </c>
      <c r="H4" s="1">
        <f t="shared" si="0"/>
        <v>0.163</v>
      </c>
      <c r="I4" s="1">
        <f t="shared" si="0"/>
        <v>0.153</v>
      </c>
      <c r="J4" s="1">
        <f t="shared" si="0"/>
        <v>0.147</v>
      </c>
      <c r="K4" s="1">
        <f t="shared" si="0"/>
        <v>0.144</v>
      </c>
      <c r="L4" s="1">
        <f t="shared" si="0"/>
        <v>0.139</v>
      </c>
      <c r="M4" s="1">
        <f t="shared" si="0"/>
        <v>0.129</v>
      </c>
      <c r="N4" s="1">
        <f t="shared" si="0"/>
        <v>1.914</v>
      </c>
    </row>
    <row r="5" spans="1:14" ht="12.75">
      <c r="A5" s="13" t="s">
        <v>92</v>
      </c>
      <c r="B5" s="1">
        <f aca="true" t="shared" si="1" ref="B5:N5">MAX(B18:B83)</f>
        <v>1.602</v>
      </c>
      <c r="C5" s="1">
        <f t="shared" si="1"/>
        <v>2.559</v>
      </c>
      <c r="D5" s="1">
        <f t="shared" si="1"/>
        <v>1.83</v>
      </c>
      <c r="E5" s="1">
        <f t="shared" si="1"/>
        <v>3.397</v>
      </c>
      <c r="F5" s="1">
        <f>MAX(F18:F83)</f>
        <v>2.87</v>
      </c>
      <c r="G5" s="1">
        <f t="shared" si="1"/>
        <v>3.309</v>
      </c>
      <c r="H5" s="1">
        <f t="shared" si="1"/>
        <v>2.367</v>
      </c>
      <c r="I5" s="1">
        <f t="shared" si="1"/>
        <v>2.153</v>
      </c>
      <c r="J5" s="1">
        <f t="shared" si="1"/>
        <v>1.645</v>
      </c>
      <c r="K5" s="1">
        <f t="shared" si="1"/>
        <v>1.354</v>
      </c>
      <c r="L5" s="1">
        <f t="shared" si="1"/>
        <v>1.133</v>
      </c>
      <c r="M5" s="1">
        <f t="shared" si="1"/>
        <v>0.958</v>
      </c>
      <c r="N5" s="1">
        <f t="shared" si="1"/>
        <v>17.476000000000003</v>
      </c>
    </row>
    <row r="6" spans="1:14" ht="12.75">
      <c r="A6" s="13" t="s">
        <v>14</v>
      </c>
      <c r="B6" s="1">
        <f aca="true" t="shared" si="2" ref="B6:M6">AVERAGE(B18:B83)</f>
        <v>0.3800454545454545</v>
      </c>
      <c r="C6" s="1">
        <f t="shared" si="2"/>
        <v>0.42862121212121224</v>
      </c>
      <c r="D6" s="1">
        <f t="shared" si="2"/>
        <v>0.4735454545454546</v>
      </c>
      <c r="E6" s="1">
        <f t="shared" si="2"/>
        <v>0.6266515151515151</v>
      </c>
      <c r="F6" s="1">
        <f>AVERAGE(F18:F83)</f>
        <v>0.6783030303030301</v>
      </c>
      <c r="G6" s="1">
        <f t="shared" si="2"/>
        <v>0.7764545454545455</v>
      </c>
      <c r="H6" s="1">
        <f t="shared" si="2"/>
        <v>0.7181969696969696</v>
      </c>
      <c r="I6" s="1">
        <f t="shared" si="2"/>
        <v>0.6922121212121212</v>
      </c>
      <c r="J6" s="1">
        <f t="shared" si="2"/>
        <v>0.6051666666666667</v>
      </c>
      <c r="K6" s="1">
        <f t="shared" si="2"/>
        <v>0.5184545454545455</v>
      </c>
      <c r="L6" s="1">
        <f t="shared" si="2"/>
        <v>0.4459848484848485</v>
      </c>
      <c r="M6" s="1">
        <f t="shared" si="2"/>
        <v>0.38989393939393935</v>
      </c>
      <c r="N6" s="1">
        <f>SUM(B6:M6)</f>
        <v>6.733530303030303</v>
      </c>
    </row>
    <row r="7" spans="1:14" ht="12.75">
      <c r="A7" s="13" t="s">
        <v>15</v>
      </c>
      <c r="B7" s="1">
        <f aca="true" t="shared" si="3" ref="B7:M7">PERCENTILE(B18:B83,0.1)</f>
        <v>0.1755</v>
      </c>
      <c r="C7" s="1">
        <f t="shared" si="3"/>
        <v>0.192</v>
      </c>
      <c r="D7" s="1">
        <f t="shared" si="3"/>
        <v>0.2125</v>
      </c>
      <c r="E7" s="1">
        <f t="shared" si="3"/>
        <v>0.226</v>
      </c>
      <c r="F7" s="1">
        <f>PERCENTILE(F18:F83,0.1)</f>
        <v>0.22299999999999998</v>
      </c>
      <c r="G7" s="1">
        <f t="shared" si="3"/>
        <v>0.22099999999999997</v>
      </c>
      <c r="H7" s="1">
        <f t="shared" si="3"/>
        <v>0.22899999999999998</v>
      </c>
      <c r="I7" s="1">
        <f t="shared" si="3"/>
        <v>0.22949999999999998</v>
      </c>
      <c r="J7" s="1">
        <f t="shared" si="3"/>
        <v>0.2255</v>
      </c>
      <c r="K7" s="1">
        <f t="shared" si="3"/>
        <v>0.203</v>
      </c>
      <c r="L7" s="1">
        <f t="shared" si="3"/>
        <v>0.1845</v>
      </c>
      <c r="M7" s="1">
        <f t="shared" si="3"/>
        <v>0.181</v>
      </c>
      <c r="N7" s="1">
        <f>PERCENTILE(N18:N83,0.1)</f>
        <v>2.6705000000000005</v>
      </c>
    </row>
    <row r="8" spans="1:14" ht="12.75">
      <c r="A8" s="13" t="s">
        <v>16</v>
      </c>
      <c r="B8" s="1">
        <f aca="true" t="shared" si="4" ref="B8:M8">PERCENTILE(B18:B83,0.25)</f>
        <v>0.24025</v>
      </c>
      <c r="C8" s="1">
        <f t="shared" si="4"/>
        <v>0.248</v>
      </c>
      <c r="D8" s="1">
        <f t="shared" si="4"/>
        <v>0.26225</v>
      </c>
      <c r="E8" s="1">
        <f t="shared" si="4"/>
        <v>0.27775000000000005</v>
      </c>
      <c r="F8" s="1">
        <f>PERCENTILE(F18:F83,0.25)</f>
        <v>0.29674999999999996</v>
      </c>
      <c r="G8" s="1">
        <f t="shared" si="4"/>
        <v>0.30025</v>
      </c>
      <c r="H8" s="1">
        <f t="shared" si="4"/>
        <v>0.33375</v>
      </c>
      <c r="I8" s="1">
        <f t="shared" si="4"/>
        <v>0.34625</v>
      </c>
      <c r="J8" s="1">
        <f t="shared" si="4"/>
        <v>0.30974999999999997</v>
      </c>
      <c r="K8" s="1">
        <f t="shared" si="4"/>
        <v>0.274</v>
      </c>
      <c r="L8" s="1">
        <f t="shared" si="4"/>
        <v>0.25125</v>
      </c>
      <c r="M8" s="1">
        <f t="shared" si="4"/>
        <v>0.23275</v>
      </c>
      <c r="N8" s="1">
        <f>PERCENTILE(N18:N83,0.25)</f>
        <v>3.6427500000000004</v>
      </c>
    </row>
    <row r="9" spans="1:14" ht="12.75">
      <c r="A9" s="13" t="s">
        <v>17</v>
      </c>
      <c r="B9" s="1">
        <f aca="true" t="shared" si="5" ref="B9:M9">PERCENTILE(B18:B83,0.5)</f>
        <v>0.3035</v>
      </c>
      <c r="C9" s="1">
        <f t="shared" si="5"/>
        <v>0.333</v>
      </c>
      <c r="D9" s="1">
        <f t="shared" si="5"/>
        <v>0.3505</v>
      </c>
      <c r="E9" s="1">
        <f t="shared" si="5"/>
        <v>0.393</v>
      </c>
      <c r="F9" s="1">
        <f>PERCENTILE(F18:F83,0.5)</f>
        <v>0.4285</v>
      </c>
      <c r="G9" s="1">
        <f t="shared" si="5"/>
        <v>0.496</v>
      </c>
      <c r="H9" s="1">
        <f t="shared" si="5"/>
        <v>0.5435000000000001</v>
      </c>
      <c r="I9" s="1">
        <f t="shared" si="5"/>
        <v>0.4815</v>
      </c>
      <c r="J9" s="1">
        <f t="shared" si="5"/>
        <v>0.4645</v>
      </c>
      <c r="K9" s="1">
        <f t="shared" si="5"/>
        <v>0.4175</v>
      </c>
      <c r="L9" s="1">
        <f t="shared" si="5"/>
        <v>0.357</v>
      </c>
      <c r="M9" s="1">
        <f t="shared" si="5"/>
        <v>0.3155</v>
      </c>
      <c r="N9" s="1">
        <f>PERCENTILE(N18:N83,0.5)</f>
        <v>5.3095</v>
      </c>
    </row>
    <row r="10" spans="1:14" ht="12.75">
      <c r="A10" s="13" t="s">
        <v>18</v>
      </c>
      <c r="B10" s="1">
        <f aca="true" t="shared" si="6" ref="B10:M10">PERCENTILE(B18:B83,0.75)</f>
        <v>0.46925</v>
      </c>
      <c r="C10" s="1">
        <f t="shared" si="6"/>
        <v>0.50575</v>
      </c>
      <c r="D10" s="1">
        <f t="shared" si="6"/>
        <v>0.60575</v>
      </c>
      <c r="E10" s="1">
        <f t="shared" si="6"/>
        <v>0.727</v>
      </c>
      <c r="F10" s="1">
        <f>PERCENTILE(F18:F83,0.75)</f>
        <v>0.9425</v>
      </c>
      <c r="G10" s="1">
        <f t="shared" si="6"/>
        <v>0.892</v>
      </c>
      <c r="H10" s="1">
        <f t="shared" si="6"/>
        <v>0.87775</v>
      </c>
      <c r="I10" s="1">
        <f t="shared" si="6"/>
        <v>0.96575</v>
      </c>
      <c r="J10" s="1">
        <f t="shared" si="6"/>
        <v>0.90525</v>
      </c>
      <c r="K10" s="1">
        <f t="shared" si="6"/>
        <v>0.76375</v>
      </c>
      <c r="L10" s="1">
        <f t="shared" si="6"/>
        <v>0.64975</v>
      </c>
      <c r="M10" s="1">
        <f t="shared" si="6"/>
        <v>0.5555000000000001</v>
      </c>
      <c r="N10" s="1">
        <f>PERCENTILE(N18:N83,0.75)</f>
        <v>8.561250000000001</v>
      </c>
    </row>
    <row r="11" spans="1:14" ht="12.75">
      <c r="A11" s="13" t="s">
        <v>19</v>
      </c>
      <c r="B11" s="1">
        <f aca="true" t="shared" si="7" ref="B11:M11">PERCENTILE(B18:B83,0.9)</f>
        <v>0.638</v>
      </c>
      <c r="C11" s="1">
        <f t="shared" si="7"/>
        <v>0.715</v>
      </c>
      <c r="D11" s="1">
        <f t="shared" si="7"/>
        <v>0.8234999999999999</v>
      </c>
      <c r="E11" s="1">
        <f t="shared" si="7"/>
        <v>1.338</v>
      </c>
      <c r="F11" s="1">
        <f>PERCENTILE(F18:F83,0.9)</f>
        <v>1.565</v>
      </c>
      <c r="G11" s="1">
        <f t="shared" si="7"/>
        <v>1.838</v>
      </c>
      <c r="H11" s="1">
        <f t="shared" si="7"/>
        <v>1.554</v>
      </c>
      <c r="I11" s="1">
        <f t="shared" si="7"/>
        <v>1.4635</v>
      </c>
      <c r="J11" s="1">
        <f t="shared" si="7"/>
        <v>1.226</v>
      </c>
      <c r="K11" s="1">
        <f t="shared" si="7"/>
        <v>0.992</v>
      </c>
      <c r="L11" s="1">
        <f t="shared" si="7"/>
        <v>0.8245</v>
      </c>
      <c r="M11" s="1">
        <f t="shared" si="7"/>
        <v>0.688</v>
      </c>
      <c r="N11" s="1">
        <f>PERCENTILE(N18:N83,0.9)</f>
        <v>13.526999999999997</v>
      </c>
    </row>
    <row r="12" spans="1:14" ht="12.75">
      <c r="A12" s="13" t="s">
        <v>23</v>
      </c>
      <c r="B12" s="1">
        <f aca="true" t="shared" si="8" ref="B12:M12">STDEV(B18:B83)</f>
        <v>0.23185422686999366</v>
      </c>
      <c r="C12" s="1">
        <f t="shared" si="8"/>
        <v>0.3421725954567154</v>
      </c>
      <c r="D12" s="1">
        <f t="shared" si="8"/>
        <v>0.3397036800062521</v>
      </c>
      <c r="E12" s="1">
        <f t="shared" si="8"/>
        <v>0.5872915012659452</v>
      </c>
      <c r="F12" s="1">
        <f>STDEV(F18:F83)</f>
        <v>0.5649930692480827</v>
      </c>
      <c r="G12" s="1">
        <f t="shared" si="8"/>
        <v>0.7371545539190786</v>
      </c>
      <c r="H12" s="1">
        <f t="shared" si="8"/>
        <v>0.5516664326508847</v>
      </c>
      <c r="I12" s="1">
        <f t="shared" si="8"/>
        <v>0.499946412979247</v>
      </c>
      <c r="J12" s="1">
        <f t="shared" si="8"/>
        <v>0.3882187164407093</v>
      </c>
      <c r="K12" s="1">
        <f t="shared" si="8"/>
        <v>0.3130258864605379</v>
      </c>
      <c r="L12" s="1">
        <f t="shared" si="8"/>
        <v>0.25491371043335387</v>
      </c>
      <c r="M12" s="1">
        <f t="shared" si="8"/>
        <v>0.2083689869724734</v>
      </c>
      <c r="N12" s="1">
        <f>STDEV(N18:N83)</f>
        <v>4.189359169719604</v>
      </c>
    </row>
    <row r="13" spans="1:14" ht="12.75">
      <c r="A13" s="13" t="s">
        <v>125</v>
      </c>
      <c r="B13" s="1">
        <f>ROUND(B12/B6,2)</f>
        <v>0.61</v>
      </c>
      <c r="C13" s="1">
        <f aca="true" t="shared" si="9" ref="C13:N13">ROUND(C12/C6,2)</f>
        <v>0.8</v>
      </c>
      <c r="D13" s="1">
        <f t="shared" si="9"/>
        <v>0.72</v>
      </c>
      <c r="E13" s="1">
        <f t="shared" si="9"/>
        <v>0.94</v>
      </c>
      <c r="F13" s="1">
        <f t="shared" si="9"/>
        <v>0.83</v>
      </c>
      <c r="G13" s="1">
        <f t="shared" si="9"/>
        <v>0.95</v>
      </c>
      <c r="H13" s="1">
        <f t="shared" si="9"/>
        <v>0.77</v>
      </c>
      <c r="I13" s="1">
        <f t="shared" si="9"/>
        <v>0.72</v>
      </c>
      <c r="J13" s="1">
        <f t="shared" si="9"/>
        <v>0.64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0.62</v>
      </c>
    </row>
    <row r="14" spans="1:14" ht="12.75">
      <c r="A14" s="13" t="s">
        <v>124</v>
      </c>
      <c r="B14" s="53">
        <f aca="true" t="shared" si="10" ref="B14:N14">66*P84/(65*64*B12^3)</f>
        <v>2.630116497240216</v>
      </c>
      <c r="C14" s="53">
        <f t="shared" si="10"/>
        <v>4.103106139124221</v>
      </c>
      <c r="D14" s="53">
        <f t="shared" si="10"/>
        <v>2.1260975121575023</v>
      </c>
      <c r="E14" s="53">
        <f t="shared" si="10"/>
        <v>2.4948602334500447</v>
      </c>
      <c r="F14" s="53">
        <f t="shared" si="10"/>
        <v>1.6454301114015861</v>
      </c>
      <c r="G14" s="53">
        <f t="shared" si="10"/>
        <v>1.8617659001390636</v>
      </c>
      <c r="H14" s="53">
        <f t="shared" si="10"/>
        <v>1.4670706336711032</v>
      </c>
      <c r="I14" s="53">
        <f t="shared" si="10"/>
        <v>1.2240801539865853</v>
      </c>
      <c r="J14" s="53">
        <f t="shared" si="10"/>
        <v>0.9621062575280694</v>
      </c>
      <c r="K14" s="53">
        <f t="shared" si="10"/>
        <v>0.9174699068719331</v>
      </c>
      <c r="L14" s="53">
        <f t="shared" si="10"/>
        <v>0.9153873434298538</v>
      </c>
      <c r="M14" s="53">
        <f t="shared" si="10"/>
        <v>0.9218737713750905</v>
      </c>
      <c r="N14" s="53">
        <f t="shared" si="10"/>
        <v>1.1056272639737261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0.21684517362577269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0.405</v>
      </c>
      <c r="C18" s="1">
        <f>'DATOS MENSUALES'!E7</f>
        <v>0.38</v>
      </c>
      <c r="D18" s="1">
        <f>'DATOS MENSUALES'!E8</f>
        <v>0.345</v>
      </c>
      <c r="E18" s="1">
        <f>'DATOS MENSUALES'!E9</f>
        <v>0.505</v>
      </c>
      <c r="F18" s="1">
        <f>'DATOS MENSUALES'!E10</f>
        <v>0.653</v>
      </c>
      <c r="G18" s="1">
        <f>'DATOS MENSUALES'!E11</f>
        <v>0.893</v>
      </c>
      <c r="H18" s="1">
        <f>'DATOS MENSUALES'!E12</f>
        <v>1.113</v>
      </c>
      <c r="I18" s="1">
        <f>'DATOS MENSUALES'!E13</f>
        <v>2.153</v>
      </c>
      <c r="J18" s="1">
        <f>'DATOS MENSUALES'!E14</f>
        <v>1.312</v>
      </c>
      <c r="K18" s="1">
        <f>'DATOS MENSUALES'!E15</f>
        <v>1.064</v>
      </c>
      <c r="L18" s="1">
        <f>'DATOS MENSUALES'!E16</f>
        <v>0.828</v>
      </c>
      <c r="M18" s="1">
        <f>'DATOS MENSUALES'!E17</f>
        <v>0.673</v>
      </c>
      <c r="N18" s="1">
        <f aca="true" t="shared" si="11" ref="N18:N49">SUM(B18:M18)</f>
        <v>10.324</v>
      </c>
      <c r="O18" s="1"/>
      <c r="P18" s="60">
        <f aca="true" t="shared" si="12" ref="P18:P49">(B18-B$6)^3</f>
        <v>1.553992759203616E-05</v>
      </c>
      <c r="Q18" s="60">
        <f aca="true" t="shared" si="13" ref="Q18:Q49">(C18-C$6)^3</f>
        <v>-0.0001149416281583056</v>
      </c>
      <c r="R18" s="60">
        <f aca="true" t="shared" si="14" ref="R18:AB33">(D18-D$6)^3</f>
        <v>-0.0021240765920360672</v>
      </c>
      <c r="S18" s="60">
        <f t="shared" si="14"/>
        <v>-0.001800331859883264</v>
      </c>
      <c r="T18" s="60">
        <f t="shared" si="14"/>
        <v>-1.6200096696997036E-05</v>
      </c>
      <c r="U18" s="60">
        <f t="shared" si="14"/>
        <v>0.001583018608564987</v>
      </c>
      <c r="V18" s="60">
        <f t="shared" si="14"/>
        <v>0.06153772437596703</v>
      </c>
      <c r="W18" s="60">
        <f t="shared" si="14"/>
        <v>3.1171770466598767</v>
      </c>
      <c r="X18" s="60">
        <f t="shared" si="14"/>
        <v>0.353143377412037</v>
      </c>
      <c r="Y18" s="60">
        <f t="shared" si="14"/>
        <v>0.1623651525176559</v>
      </c>
      <c r="Z18" s="60">
        <f t="shared" si="14"/>
        <v>0.055749601172179766</v>
      </c>
      <c r="AA18" s="60">
        <f t="shared" si="14"/>
        <v>0.022690679415104928</v>
      </c>
      <c r="AB18" s="60">
        <f t="shared" si="14"/>
        <v>46.28644188067524</v>
      </c>
    </row>
    <row r="19" spans="1:28" ht="12.75">
      <c r="A19" s="12" t="s">
        <v>27</v>
      </c>
      <c r="B19" s="1">
        <f>'DATOS MENSUALES'!E18</f>
        <v>0.556</v>
      </c>
      <c r="C19" s="1">
        <f>'DATOS MENSUALES'!E19</f>
        <v>0.565</v>
      </c>
      <c r="D19" s="1">
        <f>'DATOS MENSUALES'!E20</f>
        <v>0.439</v>
      </c>
      <c r="E19" s="1">
        <f>'DATOS MENSUALES'!E21</f>
        <v>0.383</v>
      </c>
      <c r="F19" s="1">
        <f>'DATOS MENSUALES'!E22</f>
        <v>0.343</v>
      </c>
      <c r="G19" s="1">
        <f>'DATOS MENSUALES'!E23</f>
        <v>0.353</v>
      </c>
      <c r="H19" s="1">
        <f>'DATOS MENSUALES'!E24</f>
        <v>0.707</v>
      </c>
      <c r="I19" s="1">
        <f>'DATOS MENSUALES'!E25</f>
        <v>0.482</v>
      </c>
      <c r="J19" s="1">
        <f>'DATOS MENSUALES'!E26</f>
        <v>0.437</v>
      </c>
      <c r="K19" s="1">
        <f>'DATOS MENSUALES'!E27</f>
        <v>0.379</v>
      </c>
      <c r="L19" s="1">
        <f>'DATOS MENSUALES'!E28</f>
        <v>0.341</v>
      </c>
      <c r="M19" s="1">
        <f>'DATOS MENSUALES'!E29</f>
        <v>0.313</v>
      </c>
      <c r="N19" s="1">
        <f t="shared" si="11"/>
        <v>5.298</v>
      </c>
      <c r="O19" s="10"/>
      <c r="P19" s="60">
        <f t="shared" si="12"/>
        <v>0.0054475530908151834</v>
      </c>
      <c r="Q19" s="60">
        <f t="shared" si="13"/>
        <v>0.002536532776111658</v>
      </c>
      <c r="R19" s="60">
        <f t="shared" si="14"/>
        <v>-4.1226145755071574E-05</v>
      </c>
      <c r="S19" s="60">
        <f t="shared" si="14"/>
        <v>-0.014464630671178019</v>
      </c>
      <c r="T19" s="60">
        <f t="shared" si="14"/>
        <v>-0.037697490041600494</v>
      </c>
      <c r="U19" s="60">
        <f t="shared" si="14"/>
        <v>-0.07593122337490613</v>
      </c>
      <c r="V19" s="60">
        <f t="shared" si="14"/>
        <v>-1.4037879448757161E-06</v>
      </c>
      <c r="W19" s="60">
        <f t="shared" si="14"/>
        <v>-0.009289091993015551</v>
      </c>
      <c r="X19" s="60">
        <f t="shared" si="14"/>
        <v>-0.004755758004629636</v>
      </c>
      <c r="Y19" s="60">
        <f t="shared" si="14"/>
        <v>-0.002712052069120964</v>
      </c>
      <c r="Z19" s="60">
        <f t="shared" si="14"/>
        <v>-0.001157123935946934</v>
      </c>
      <c r="AA19" s="60">
        <f t="shared" si="14"/>
        <v>-0.0004546490972917876</v>
      </c>
      <c r="AB19" s="60">
        <f t="shared" si="14"/>
        <v>-2.9582651255795738</v>
      </c>
    </row>
    <row r="20" spans="1:28" ht="12.75">
      <c r="A20" s="12" t="s">
        <v>28</v>
      </c>
      <c r="B20" s="1">
        <f>'DATOS MENSUALES'!E30</f>
        <v>0.289</v>
      </c>
      <c r="C20" s="1">
        <f>'DATOS MENSUALES'!E31</f>
        <v>0.269</v>
      </c>
      <c r="D20" s="1">
        <f>'DATOS MENSUALES'!E32</f>
        <v>0.281</v>
      </c>
      <c r="E20" s="1">
        <f>'DATOS MENSUALES'!E33</f>
        <v>0.393</v>
      </c>
      <c r="F20" s="1">
        <f>'DATOS MENSUALES'!E34</f>
        <v>0.442</v>
      </c>
      <c r="G20" s="1">
        <f>'DATOS MENSUALES'!E35</f>
        <v>0.419</v>
      </c>
      <c r="H20" s="1">
        <f>'DATOS MENSUALES'!E36</f>
        <v>0.443</v>
      </c>
      <c r="I20" s="1">
        <f>'DATOS MENSUALES'!E37</f>
        <v>0.427</v>
      </c>
      <c r="J20" s="1">
        <f>'DATOS MENSUALES'!E38</f>
        <v>0.365</v>
      </c>
      <c r="K20" s="1">
        <f>'DATOS MENSUALES'!E39</f>
        <v>0.318</v>
      </c>
      <c r="L20" s="1">
        <f>'DATOS MENSUALES'!E40</f>
        <v>0.291</v>
      </c>
      <c r="M20" s="1">
        <f>'DATOS MENSUALES'!E41</f>
        <v>0.289</v>
      </c>
      <c r="N20" s="1">
        <f t="shared" si="11"/>
        <v>4.226</v>
      </c>
      <c r="O20" s="10"/>
      <c r="P20" s="60">
        <f t="shared" si="12"/>
        <v>-0.0007547007914162283</v>
      </c>
      <c r="Q20" s="60">
        <f t="shared" si="13"/>
        <v>-0.004066977907083932</v>
      </c>
      <c r="R20" s="60">
        <f t="shared" si="14"/>
        <v>-0.007138382443275735</v>
      </c>
      <c r="S20" s="60">
        <f t="shared" si="14"/>
        <v>-0.012755744300654601</v>
      </c>
      <c r="T20" s="60">
        <f t="shared" si="14"/>
        <v>-0.013194953768873268</v>
      </c>
      <c r="U20" s="60">
        <f t="shared" si="14"/>
        <v>-0.0456733084658152</v>
      </c>
      <c r="V20" s="60">
        <f t="shared" si="14"/>
        <v>-0.020841594515217568</v>
      </c>
      <c r="W20" s="60">
        <f t="shared" si="14"/>
        <v>-0.018654349417257972</v>
      </c>
      <c r="X20" s="60">
        <f t="shared" si="14"/>
        <v>-0.013852820004629644</v>
      </c>
      <c r="Y20" s="60">
        <f t="shared" si="14"/>
        <v>-0.00805466951540196</v>
      </c>
      <c r="Z20" s="60">
        <f t="shared" si="14"/>
        <v>-0.003722783061291289</v>
      </c>
      <c r="AA20" s="60">
        <f t="shared" si="14"/>
        <v>-0.0010270586344818702</v>
      </c>
      <c r="AB20" s="60">
        <f t="shared" si="14"/>
        <v>-15.76661889980547</v>
      </c>
    </row>
    <row r="21" spans="1:28" ht="12.75">
      <c r="A21" s="12" t="s">
        <v>29</v>
      </c>
      <c r="B21" s="1">
        <f>'DATOS MENSUALES'!E42</f>
        <v>0.303</v>
      </c>
      <c r="C21" s="1">
        <f>'DATOS MENSUALES'!E43</f>
        <v>0.309</v>
      </c>
      <c r="D21" s="1">
        <f>'DATOS MENSUALES'!E44</f>
        <v>0.316</v>
      </c>
      <c r="E21" s="1">
        <f>'DATOS MENSUALES'!E45</f>
        <v>0.304</v>
      </c>
      <c r="F21" s="1">
        <f>'DATOS MENSUALES'!E46</f>
        <v>0.271</v>
      </c>
      <c r="G21" s="1">
        <f>'DATOS MENSUALES'!E47</f>
        <v>0.249</v>
      </c>
      <c r="H21" s="1">
        <f>'DATOS MENSUALES'!E48</f>
        <v>0.252</v>
      </c>
      <c r="I21" s="1">
        <f>'DATOS MENSUALES'!E49</f>
        <v>0.255</v>
      </c>
      <c r="J21" s="1">
        <f>'DATOS MENSUALES'!E50</f>
        <v>0.237</v>
      </c>
      <c r="K21" s="1">
        <f>'DATOS MENSUALES'!E51</f>
        <v>0.216</v>
      </c>
      <c r="L21" s="1">
        <f>'DATOS MENSUALES'!E52</f>
        <v>0.205</v>
      </c>
      <c r="M21" s="1">
        <f>'DATOS MENSUALES'!E53</f>
        <v>0.193</v>
      </c>
      <c r="N21" s="1">
        <f t="shared" si="11"/>
        <v>3.1100000000000008</v>
      </c>
      <c r="O21" s="10"/>
      <c r="P21" s="60">
        <f t="shared" si="12"/>
        <v>-0.00045734197736664134</v>
      </c>
      <c r="Q21" s="60">
        <f t="shared" si="13"/>
        <v>-0.0017116879621803486</v>
      </c>
      <c r="R21" s="60">
        <f t="shared" si="14"/>
        <v>-0.003910368021788134</v>
      </c>
      <c r="S21" s="60">
        <f t="shared" si="14"/>
        <v>-0.033589313407403905</v>
      </c>
      <c r="T21" s="60">
        <f t="shared" si="14"/>
        <v>-0.06756984514903847</v>
      </c>
      <c r="U21" s="60">
        <f t="shared" si="14"/>
        <v>-0.14674223111044332</v>
      </c>
      <c r="V21" s="60">
        <f t="shared" si="14"/>
        <v>-0.10132306970047922</v>
      </c>
      <c r="W21" s="60">
        <f t="shared" si="14"/>
        <v>-0.0835750377257979</v>
      </c>
      <c r="X21" s="60">
        <f t="shared" si="14"/>
        <v>-0.04990377467129633</v>
      </c>
      <c r="Y21" s="60">
        <f t="shared" si="14"/>
        <v>-0.027668164374906108</v>
      </c>
      <c r="Z21" s="60">
        <f t="shared" si="14"/>
        <v>-0.01399488112051994</v>
      </c>
      <c r="AA21" s="60">
        <f t="shared" si="14"/>
        <v>-0.007633031328696741</v>
      </c>
      <c r="AB21" s="60">
        <f t="shared" si="14"/>
        <v>-47.576850901698</v>
      </c>
    </row>
    <row r="22" spans="1:28" ht="12.75">
      <c r="A22" s="12" t="s">
        <v>30</v>
      </c>
      <c r="B22" s="1">
        <f>'DATOS MENSUALES'!E54</f>
        <v>0.178</v>
      </c>
      <c r="C22" s="1">
        <f>'DATOS MENSUALES'!E55</f>
        <v>0.166</v>
      </c>
      <c r="D22" s="1">
        <f>'DATOS MENSUALES'!E56</f>
        <v>0.165</v>
      </c>
      <c r="E22" s="1">
        <f>'DATOS MENSUALES'!E57</f>
        <v>0.178</v>
      </c>
      <c r="F22" s="1">
        <f>'DATOS MENSUALES'!E58</f>
        <v>0.18</v>
      </c>
      <c r="G22" s="1">
        <f>'DATOS MENSUALES'!E59</f>
        <v>0.172</v>
      </c>
      <c r="H22" s="1">
        <f>'DATOS MENSUALES'!E60</f>
        <v>0.163</v>
      </c>
      <c r="I22" s="1">
        <f>'DATOS MENSUALES'!E61</f>
        <v>0.153</v>
      </c>
      <c r="J22" s="1">
        <f>'DATOS MENSUALES'!E62</f>
        <v>0.147</v>
      </c>
      <c r="K22" s="1">
        <f>'DATOS MENSUALES'!E63</f>
        <v>0.144</v>
      </c>
      <c r="L22" s="1">
        <f>'DATOS MENSUALES'!E64</f>
        <v>0.139</v>
      </c>
      <c r="M22" s="1">
        <f>'DATOS MENSUALES'!E65</f>
        <v>0.129</v>
      </c>
      <c r="N22" s="1">
        <f t="shared" si="11"/>
        <v>1.914</v>
      </c>
      <c r="O22" s="10"/>
      <c r="P22" s="60">
        <f t="shared" si="12"/>
        <v>-0.00824797343397821</v>
      </c>
      <c r="Q22" s="60">
        <f t="shared" si="13"/>
        <v>-0.018112959015210674</v>
      </c>
      <c r="R22" s="60">
        <f t="shared" si="14"/>
        <v>-0.029373619071374913</v>
      </c>
      <c r="S22" s="60">
        <f t="shared" si="14"/>
        <v>-0.09030824785781712</v>
      </c>
      <c r="T22" s="60">
        <f t="shared" si="14"/>
        <v>-0.12373158739972713</v>
      </c>
      <c r="U22" s="60">
        <f t="shared" si="14"/>
        <v>-0.22084671483771615</v>
      </c>
      <c r="V22" s="60">
        <f t="shared" si="14"/>
        <v>-0.1711359543774764</v>
      </c>
      <c r="W22" s="60">
        <f t="shared" si="14"/>
        <v>-0.15677576876712018</v>
      </c>
      <c r="X22" s="60">
        <f t="shared" si="14"/>
        <v>-0.09617683217129633</v>
      </c>
      <c r="Y22" s="60">
        <f t="shared" si="14"/>
        <v>-0.052504595912096184</v>
      </c>
      <c r="Z22" s="60">
        <f t="shared" si="14"/>
        <v>-0.02893015916597448</v>
      </c>
      <c r="AA22" s="60">
        <f t="shared" si="14"/>
        <v>-0.017757914943021806</v>
      </c>
      <c r="AB22" s="60">
        <f t="shared" si="14"/>
        <v>-111.94743462635645</v>
      </c>
    </row>
    <row r="23" spans="1:28" ht="12.75">
      <c r="A23" s="12" t="s">
        <v>32</v>
      </c>
      <c r="B23" s="11">
        <f>'DATOS MENSUALES'!E66</f>
        <v>0.118</v>
      </c>
      <c r="C23" s="1">
        <f>'DATOS MENSUALES'!E67</f>
        <v>0.136</v>
      </c>
      <c r="D23" s="1">
        <f>'DATOS MENSUALES'!E68</f>
        <v>0.272</v>
      </c>
      <c r="E23" s="1">
        <f>'DATOS MENSUALES'!E69</f>
        <v>0.277</v>
      </c>
      <c r="F23" s="1">
        <f>'DATOS MENSUALES'!E70</f>
        <v>0.249</v>
      </c>
      <c r="G23" s="1">
        <f>'DATOS MENSUALES'!E71</f>
        <v>0.331</v>
      </c>
      <c r="H23" s="1">
        <f>'DATOS MENSUALES'!E72</f>
        <v>0.738</v>
      </c>
      <c r="I23" s="1">
        <f>'DATOS MENSUALES'!E73</f>
        <v>1.518</v>
      </c>
      <c r="J23" s="1">
        <f>'DATOS MENSUALES'!E74</f>
        <v>0.988</v>
      </c>
      <c r="K23" s="1">
        <f>'DATOS MENSUALES'!E75</f>
        <v>0.814</v>
      </c>
      <c r="L23" s="1">
        <f>'DATOS MENSUALES'!E76</f>
        <v>0.69</v>
      </c>
      <c r="M23" s="1">
        <f>'DATOS MENSUALES'!E77</f>
        <v>0.591</v>
      </c>
      <c r="N23" s="1">
        <f t="shared" si="11"/>
        <v>6.722</v>
      </c>
      <c r="O23" s="10"/>
      <c r="P23" s="60">
        <f t="shared" si="12"/>
        <v>-0.0179940901695154</v>
      </c>
      <c r="Q23" s="60">
        <f t="shared" si="13"/>
        <v>-0.025056327382979266</v>
      </c>
      <c r="R23" s="60">
        <f t="shared" si="14"/>
        <v>-0.008186891294515407</v>
      </c>
      <c r="S23" s="60">
        <f t="shared" si="14"/>
        <v>-0.0427470592896353</v>
      </c>
      <c r="T23" s="60">
        <f t="shared" si="14"/>
        <v>-0.07912101720964454</v>
      </c>
      <c r="U23" s="60">
        <f t="shared" si="14"/>
        <v>-0.08839143501126974</v>
      </c>
      <c r="V23" s="60">
        <f t="shared" si="14"/>
        <v>7.765956545482524E-06</v>
      </c>
      <c r="W23" s="60">
        <f t="shared" si="14"/>
        <v>0.5631259118527145</v>
      </c>
      <c r="X23" s="60">
        <f t="shared" si="14"/>
        <v>0.056108574412036996</v>
      </c>
      <c r="Y23" s="60">
        <f t="shared" si="14"/>
        <v>0.025815043013523643</v>
      </c>
      <c r="Z23" s="60">
        <f t="shared" si="14"/>
        <v>0.014529490349865727</v>
      </c>
      <c r="AA23" s="60">
        <f t="shared" si="14"/>
        <v>0.008133462647887276</v>
      </c>
      <c r="AB23" s="60">
        <f t="shared" si="14"/>
        <v>-1.5329294355398286E-06</v>
      </c>
    </row>
    <row r="24" spans="1:28" ht="12.75">
      <c r="A24" s="12" t="s">
        <v>31</v>
      </c>
      <c r="B24" s="1">
        <f>'DATOS MENSUALES'!E78</f>
        <v>0.502</v>
      </c>
      <c r="C24" s="1">
        <f>'DATOS MENSUALES'!E79</f>
        <v>0.438</v>
      </c>
      <c r="D24" s="1">
        <f>'DATOS MENSUALES'!E80</f>
        <v>0.405</v>
      </c>
      <c r="E24" s="1">
        <f>'DATOS MENSUALES'!E81</f>
        <v>0.387</v>
      </c>
      <c r="F24" s="1">
        <f>'DATOS MENSUALES'!E82</f>
        <v>1.335</v>
      </c>
      <c r="G24" s="1">
        <f>'DATOS MENSUALES'!E83</f>
        <v>2.679</v>
      </c>
      <c r="H24" s="1">
        <f>'DATOS MENSUALES'!E84</f>
        <v>1.416</v>
      </c>
      <c r="I24" s="1">
        <f>'DATOS MENSUALES'!E85</f>
        <v>1.25</v>
      </c>
      <c r="J24" s="1">
        <f>'DATOS MENSUALES'!E86</f>
        <v>0.991</v>
      </c>
      <c r="K24" s="1">
        <f>'DATOS MENSUALES'!E87</f>
        <v>0.818</v>
      </c>
      <c r="L24" s="1">
        <f>'DATOS MENSUALES'!E88</f>
        <v>0.687</v>
      </c>
      <c r="M24" s="1">
        <f>'DATOS MENSUALES'!E89</f>
        <v>0.59</v>
      </c>
      <c r="N24" s="1">
        <f t="shared" si="11"/>
        <v>11.498</v>
      </c>
      <c r="O24" s="10"/>
      <c r="P24" s="60">
        <f t="shared" si="12"/>
        <v>0.0018138191197407977</v>
      </c>
      <c r="Q24" s="60">
        <f t="shared" si="13"/>
        <v>8.249737700698142E-07</v>
      </c>
      <c r="R24" s="60">
        <f t="shared" si="14"/>
        <v>-0.0003220594019534189</v>
      </c>
      <c r="S24" s="60">
        <f t="shared" si="14"/>
        <v>-0.013763869213877743</v>
      </c>
      <c r="T24" s="60">
        <f t="shared" si="14"/>
        <v>0.28320116578209115</v>
      </c>
      <c r="U24" s="60">
        <f t="shared" si="14"/>
        <v>6.886604221451537</v>
      </c>
      <c r="V24" s="60">
        <f t="shared" si="14"/>
        <v>0.33978057996067784</v>
      </c>
      <c r="W24" s="60">
        <f t="shared" si="14"/>
        <v>0.1735430465854969</v>
      </c>
      <c r="X24" s="60">
        <f t="shared" si="14"/>
        <v>0.057437990162036996</v>
      </c>
      <c r="Y24" s="60">
        <f t="shared" si="14"/>
        <v>0.026877458583771573</v>
      </c>
      <c r="Z24" s="60">
        <f t="shared" si="14"/>
        <v>0.014000161211435994</v>
      </c>
      <c r="AA24" s="60">
        <f t="shared" si="14"/>
        <v>0.00801273402323163</v>
      </c>
      <c r="AB24" s="60">
        <f t="shared" si="14"/>
        <v>108.15427919604572</v>
      </c>
    </row>
    <row r="25" spans="1:28" ht="12.75">
      <c r="A25" s="12" t="s">
        <v>33</v>
      </c>
      <c r="B25" s="1">
        <f>'DATOS MENSUALES'!E90</f>
        <v>0.505</v>
      </c>
      <c r="C25" s="1">
        <f>'DATOS MENSUALES'!E91</f>
        <v>0.435</v>
      </c>
      <c r="D25" s="1">
        <f>'DATOS MENSUALES'!E92</f>
        <v>0.393</v>
      </c>
      <c r="E25" s="1">
        <f>'DATOS MENSUALES'!E93</f>
        <v>0.818</v>
      </c>
      <c r="F25" s="1">
        <f>'DATOS MENSUALES'!E94</f>
        <v>0.723</v>
      </c>
      <c r="G25" s="1">
        <f>'DATOS MENSUALES'!E95</f>
        <v>0.636</v>
      </c>
      <c r="H25" s="1">
        <f>'DATOS MENSUALES'!E96</f>
        <v>0.58</v>
      </c>
      <c r="I25" s="1">
        <f>'DATOS MENSUALES'!E97</f>
        <v>0.585</v>
      </c>
      <c r="J25" s="1">
        <f>'DATOS MENSUALES'!E98</f>
        <v>0.547</v>
      </c>
      <c r="K25" s="1">
        <f>'DATOS MENSUALES'!E99</f>
        <v>0.46</v>
      </c>
      <c r="L25" s="1">
        <f>'DATOS MENSUALES'!E100</f>
        <v>0.4</v>
      </c>
      <c r="M25" s="1">
        <f>'DATOS MENSUALES'!E101</f>
        <v>0.349</v>
      </c>
      <c r="N25" s="1">
        <f t="shared" si="11"/>
        <v>6.431</v>
      </c>
      <c r="O25" s="10"/>
      <c r="P25" s="60">
        <f t="shared" si="12"/>
        <v>0.0019509950928812937</v>
      </c>
      <c r="Q25" s="60">
        <f t="shared" si="13"/>
        <v>2.5954608411941693E-07</v>
      </c>
      <c r="R25" s="60">
        <f t="shared" si="14"/>
        <v>-0.0005225442945154027</v>
      </c>
      <c r="S25" s="60">
        <f t="shared" si="14"/>
        <v>0.007006079855681473</v>
      </c>
      <c r="T25" s="60">
        <f t="shared" si="14"/>
        <v>8.929645977683289E-05</v>
      </c>
      <c r="U25" s="60">
        <f t="shared" si="14"/>
        <v>-0.0027708141435011297</v>
      </c>
      <c r="V25" s="60">
        <f t="shared" si="14"/>
        <v>-0.0026393413423525837</v>
      </c>
      <c r="W25" s="60">
        <f t="shared" si="14"/>
        <v>-0.0012323431803433784</v>
      </c>
      <c r="X25" s="60">
        <f t="shared" si="14"/>
        <v>-0.0001967988379629633</v>
      </c>
      <c r="Y25" s="60">
        <f t="shared" si="14"/>
        <v>-0.00019973531705484626</v>
      </c>
      <c r="Z25" s="60">
        <f t="shared" si="14"/>
        <v>-9.723984985878049E-05</v>
      </c>
      <c r="AA25" s="60">
        <f t="shared" si="14"/>
        <v>-6.83875187793916E-05</v>
      </c>
      <c r="AB25" s="60">
        <f t="shared" si="14"/>
        <v>-0.02768896020836116</v>
      </c>
    </row>
    <row r="26" spans="1:28" ht="12.75">
      <c r="A26" s="12" t="s">
        <v>34</v>
      </c>
      <c r="B26" s="1">
        <f>'DATOS MENSUALES'!E102</f>
        <v>0.304</v>
      </c>
      <c r="C26" s="1">
        <f>'DATOS MENSUALES'!E103</f>
        <v>0.268</v>
      </c>
      <c r="D26" s="1">
        <f>'DATOS MENSUALES'!E104</f>
        <v>0.272</v>
      </c>
      <c r="E26" s="1">
        <f>'DATOS MENSUALES'!E105</f>
        <v>0.268</v>
      </c>
      <c r="F26" s="1">
        <f>'DATOS MENSUALES'!E106</f>
        <v>0.244</v>
      </c>
      <c r="G26" s="1">
        <f>'DATOS MENSUALES'!E107</f>
        <v>0.235</v>
      </c>
      <c r="H26" s="1">
        <f>'DATOS MENSUALES'!E108</f>
        <v>0.223</v>
      </c>
      <c r="I26" s="1">
        <f>'DATOS MENSUALES'!E109</f>
        <v>0.202</v>
      </c>
      <c r="J26" s="1">
        <f>'DATOS MENSUALES'!E110</f>
        <v>0.186</v>
      </c>
      <c r="K26" s="1">
        <f>'DATOS MENSUALES'!E111</f>
        <v>0.179</v>
      </c>
      <c r="L26" s="1">
        <f>'DATOS MENSUALES'!E112</f>
        <v>0.174</v>
      </c>
      <c r="M26" s="1">
        <f>'DATOS MENSUALES'!E113</f>
        <v>0.208</v>
      </c>
      <c r="N26" s="1">
        <f t="shared" si="11"/>
        <v>2.7630000000000003</v>
      </c>
      <c r="O26" s="10"/>
      <c r="P26" s="60">
        <f t="shared" si="12"/>
        <v>-0.00043976410753193056</v>
      </c>
      <c r="Q26" s="60">
        <f t="shared" si="13"/>
        <v>-0.004143894564797431</v>
      </c>
      <c r="R26" s="60">
        <f t="shared" si="14"/>
        <v>-0.008186891294515407</v>
      </c>
      <c r="S26" s="60">
        <f t="shared" si="14"/>
        <v>-0.04613367052310637</v>
      </c>
      <c r="T26" s="60">
        <f t="shared" si="14"/>
        <v>-0.08191785631432773</v>
      </c>
      <c r="U26" s="60">
        <f t="shared" si="14"/>
        <v>-0.15873986687903838</v>
      </c>
      <c r="V26" s="60">
        <f t="shared" si="14"/>
        <v>-0.12143222012127813</v>
      </c>
      <c r="W26" s="60">
        <f t="shared" si="14"/>
        <v>-0.11780185706188603</v>
      </c>
      <c r="X26" s="60">
        <f t="shared" si="14"/>
        <v>-0.07364787442129633</v>
      </c>
      <c r="Y26" s="60">
        <f t="shared" si="14"/>
        <v>-0.03911513967242676</v>
      </c>
      <c r="Z26" s="60">
        <f t="shared" si="14"/>
        <v>-0.020120285278233438</v>
      </c>
      <c r="AA26" s="60">
        <f t="shared" si="14"/>
        <v>-0.00601803468613476</v>
      </c>
      <c r="AB26" s="60">
        <f t="shared" si="14"/>
        <v>-62.59585050858576</v>
      </c>
    </row>
    <row r="27" spans="1:28" ht="12.75">
      <c r="A27" s="12" t="s">
        <v>35</v>
      </c>
      <c r="B27" s="1">
        <f>'DATOS MENSUALES'!E114</f>
        <v>0.189</v>
      </c>
      <c r="C27" s="1">
        <f>'DATOS MENSUALES'!E115</f>
        <v>0.181</v>
      </c>
      <c r="D27" s="1">
        <f>'DATOS MENSUALES'!E116</f>
        <v>0.185</v>
      </c>
      <c r="E27" s="1">
        <f>'DATOS MENSUALES'!E117</f>
        <v>0.178</v>
      </c>
      <c r="F27" s="1">
        <f>'DATOS MENSUALES'!E118</f>
        <v>0.19</v>
      </c>
      <c r="G27" s="1">
        <f>'DATOS MENSUALES'!E119</f>
        <v>0.207</v>
      </c>
      <c r="H27" s="1">
        <f>'DATOS MENSUALES'!E120</f>
        <v>0.199</v>
      </c>
      <c r="I27" s="1">
        <f>'DATOS MENSUALES'!E121</f>
        <v>0.223</v>
      </c>
      <c r="J27" s="1">
        <f>'DATOS MENSUALES'!E122</f>
        <v>0.249</v>
      </c>
      <c r="K27" s="1">
        <f>'DATOS MENSUALES'!E123</f>
        <v>0.232</v>
      </c>
      <c r="L27" s="1">
        <f>'DATOS MENSUALES'!E124</f>
        <v>0.209</v>
      </c>
      <c r="M27" s="1">
        <f>'DATOS MENSUALES'!E125</f>
        <v>0.183</v>
      </c>
      <c r="N27" s="1">
        <f t="shared" si="11"/>
        <v>2.4250000000000003</v>
      </c>
      <c r="O27" s="10"/>
      <c r="P27" s="60">
        <f t="shared" si="12"/>
        <v>-0.006972846865796391</v>
      </c>
      <c r="Q27" s="60">
        <f t="shared" si="13"/>
        <v>-0.015183207785871825</v>
      </c>
      <c r="R27" s="60">
        <f t="shared" si="14"/>
        <v>-0.024023855765589797</v>
      </c>
      <c r="S27" s="60">
        <f t="shared" si="14"/>
        <v>-0.09030824785781712</v>
      </c>
      <c r="T27" s="60">
        <f t="shared" si="14"/>
        <v>-0.11643090100854256</v>
      </c>
      <c r="U27" s="60">
        <f t="shared" si="14"/>
        <v>-0.1846618540525921</v>
      </c>
      <c r="V27" s="60">
        <f t="shared" si="14"/>
        <v>-0.1399575872783029</v>
      </c>
      <c r="W27" s="60">
        <f t="shared" si="14"/>
        <v>-0.10330174749990259</v>
      </c>
      <c r="X27" s="60">
        <f t="shared" si="14"/>
        <v>-0.04518141367129633</v>
      </c>
      <c r="Y27" s="60">
        <f t="shared" si="14"/>
        <v>-0.02350537336664164</v>
      </c>
      <c r="Z27" s="60">
        <f t="shared" si="14"/>
        <v>-0.013309500026856026</v>
      </c>
      <c r="AA27" s="60">
        <f t="shared" si="14"/>
        <v>-0.008856116211616853</v>
      </c>
      <c r="AB27" s="60">
        <f t="shared" si="14"/>
        <v>-79.98111521210778</v>
      </c>
    </row>
    <row r="28" spans="1:28" ht="12.75">
      <c r="A28" s="12" t="s">
        <v>36</v>
      </c>
      <c r="B28" s="1">
        <f>'DATOS MENSUALES'!E126</f>
        <v>0.163</v>
      </c>
      <c r="C28" s="1">
        <f>'DATOS MENSUALES'!E127</f>
        <v>0.157</v>
      </c>
      <c r="D28" s="1">
        <f>'DATOS MENSUALES'!E128</f>
        <v>0.163</v>
      </c>
      <c r="E28" s="1">
        <f>'DATOS MENSUALES'!E129</f>
        <v>0.212</v>
      </c>
      <c r="F28" s="1">
        <f>'DATOS MENSUALES'!E130</f>
        <v>0.356</v>
      </c>
      <c r="G28" s="1">
        <f>'DATOS MENSUALES'!E131</f>
        <v>0.661</v>
      </c>
      <c r="H28" s="1">
        <f>'DATOS MENSUALES'!E132</f>
        <v>0.613</v>
      </c>
      <c r="I28" s="1">
        <f>'DATOS MENSUALES'!E133</f>
        <v>0.55</v>
      </c>
      <c r="J28" s="1">
        <f>'DATOS MENSUALES'!E134</f>
        <v>0.487</v>
      </c>
      <c r="K28" s="1">
        <f>'DATOS MENSUALES'!E135</f>
        <v>0.418</v>
      </c>
      <c r="L28" s="1">
        <f>'DATOS MENSUALES'!E136</f>
        <v>0.353</v>
      </c>
      <c r="M28" s="1">
        <f>'DATOS MENSUALES'!E137</f>
        <v>0.299</v>
      </c>
      <c r="N28" s="1">
        <f t="shared" si="11"/>
        <v>4.432</v>
      </c>
      <c r="O28" s="10"/>
      <c r="P28" s="60">
        <f t="shared" si="12"/>
        <v>-0.01022473557240796</v>
      </c>
      <c r="Q28" s="60">
        <f t="shared" si="13"/>
        <v>-0.02003969229826853</v>
      </c>
      <c r="R28" s="60">
        <f t="shared" si="14"/>
        <v>-0.029948531401953426</v>
      </c>
      <c r="S28" s="60">
        <f t="shared" si="14"/>
        <v>-0.07129347274349206</v>
      </c>
      <c r="T28" s="60">
        <f t="shared" si="14"/>
        <v>-0.03348059491487875</v>
      </c>
      <c r="U28" s="60">
        <f t="shared" si="14"/>
        <v>-0.0015389804658151774</v>
      </c>
      <c r="V28" s="60">
        <f t="shared" si="14"/>
        <v>-0.001164152001443494</v>
      </c>
      <c r="W28" s="60">
        <f t="shared" si="14"/>
        <v>-0.0028761388139521885</v>
      </c>
      <c r="X28" s="60">
        <f t="shared" si="14"/>
        <v>-0.0016500038379629665</v>
      </c>
      <c r="Y28" s="60">
        <f t="shared" si="14"/>
        <v>-0.00101369844102179</v>
      </c>
      <c r="Z28" s="60">
        <f t="shared" si="14"/>
        <v>-0.0008039639276824726</v>
      </c>
      <c r="AA28" s="60">
        <f t="shared" si="14"/>
        <v>-0.0007509392061072146</v>
      </c>
      <c r="AB28" s="60">
        <f t="shared" si="14"/>
        <v>-12.191302071283424</v>
      </c>
    </row>
    <row r="29" spans="1:28" ht="12.75">
      <c r="A29" s="12" t="s">
        <v>37</v>
      </c>
      <c r="B29" s="1">
        <f>'DATOS MENSUALES'!E138</f>
        <v>0.258</v>
      </c>
      <c r="C29" s="1">
        <f>'DATOS MENSUALES'!E139</f>
        <v>0.9</v>
      </c>
      <c r="D29" s="1">
        <f>'DATOS MENSUALES'!E140</f>
        <v>0.463</v>
      </c>
      <c r="E29" s="1">
        <f>'DATOS MENSUALES'!E141</f>
        <v>0.422</v>
      </c>
      <c r="F29" s="1">
        <f>'DATOS MENSUALES'!E142</f>
        <v>0.383</v>
      </c>
      <c r="G29" s="1">
        <f>'DATOS MENSUALES'!E143</f>
        <v>0.58</v>
      </c>
      <c r="H29" s="1">
        <f>'DATOS MENSUALES'!E144</f>
        <v>0.599</v>
      </c>
      <c r="I29" s="1">
        <f>'DATOS MENSUALES'!E145</f>
        <v>0.583</v>
      </c>
      <c r="J29" s="1">
        <f>'DATOS MENSUALES'!E146</f>
        <v>0.539</v>
      </c>
      <c r="K29" s="1">
        <f>'DATOS MENSUALES'!E147</f>
        <v>0.478</v>
      </c>
      <c r="L29" s="1">
        <f>'DATOS MENSUALES'!E148</f>
        <v>0.422</v>
      </c>
      <c r="M29" s="1">
        <f>'DATOS MENSUALES'!E149</f>
        <v>0.366</v>
      </c>
      <c r="N29" s="1">
        <f t="shared" si="11"/>
        <v>5.992999999999999</v>
      </c>
      <c r="O29" s="10"/>
      <c r="P29" s="60">
        <f t="shared" si="12"/>
        <v>-0.0018178783926558963</v>
      </c>
      <c r="Q29" s="60">
        <f t="shared" si="13"/>
        <v>0.10473940583740636</v>
      </c>
      <c r="R29" s="60">
        <f t="shared" si="14"/>
        <v>-1.1727242674680806E-06</v>
      </c>
      <c r="S29" s="60">
        <f t="shared" si="14"/>
        <v>-0.008571264417045794</v>
      </c>
      <c r="T29" s="60">
        <f t="shared" si="14"/>
        <v>-0.02575156993140768</v>
      </c>
      <c r="U29" s="60">
        <f t="shared" si="14"/>
        <v>-0.007582043036063121</v>
      </c>
      <c r="V29" s="60">
        <f t="shared" si="14"/>
        <v>-0.0016935407218291682</v>
      </c>
      <c r="W29" s="60">
        <f t="shared" si="14"/>
        <v>-0.0013026043594067394</v>
      </c>
      <c r="X29" s="60">
        <f t="shared" si="14"/>
        <v>-0.0002896795046296301</v>
      </c>
      <c r="Y29" s="60">
        <f t="shared" si="14"/>
        <v>-6.620670548459838E-05</v>
      </c>
      <c r="Z29" s="60">
        <f t="shared" si="14"/>
        <v>-1.3797834707265514E-05</v>
      </c>
      <c r="AA29" s="60">
        <f t="shared" si="14"/>
        <v>-1.3641535997022503E-05</v>
      </c>
      <c r="AB29" s="60">
        <f t="shared" si="14"/>
        <v>-0.40609580627861014</v>
      </c>
    </row>
    <row r="30" spans="1:28" ht="12.75">
      <c r="A30" s="12" t="s">
        <v>38</v>
      </c>
      <c r="B30" s="1">
        <f>'DATOS MENSUALES'!E150</f>
        <v>0.328</v>
      </c>
      <c r="C30" s="1">
        <f>'DATOS MENSUALES'!E151</f>
        <v>0.335</v>
      </c>
      <c r="D30" s="1">
        <f>'DATOS MENSUALES'!E152</f>
        <v>0.374</v>
      </c>
      <c r="E30" s="1">
        <f>'DATOS MENSUALES'!E153</f>
        <v>0.375</v>
      </c>
      <c r="F30" s="1">
        <f>'DATOS MENSUALES'!E154</f>
        <v>0.35</v>
      </c>
      <c r="G30" s="1">
        <f>'DATOS MENSUALES'!E155</f>
        <v>0.329</v>
      </c>
      <c r="H30" s="1">
        <f>'DATOS MENSUALES'!E156</f>
        <v>0.338</v>
      </c>
      <c r="I30" s="1">
        <f>'DATOS MENSUALES'!E157</f>
        <v>0.342</v>
      </c>
      <c r="J30" s="1">
        <f>'DATOS MENSUALES'!E158</f>
        <v>0.335</v>
      </c>
      <c r="K30" s="1">
        <f>'DATOS MENSUALES'!E159</f>
        <v>0.313</v>
      </c>
      <c r="L30" s="1">
        <f>'DATOS MENSUALES'!E160</f>
        <v>0.281</v>
      </c>
      <c r="M30" s="1">
        <f>'DATOS MENSUALES'!E161</f>
        <v>0.251</v>
      </c>
      <c r="N30" s="1">
        <f t="shared" si="11"/>
        <v>3.9510000000000005</v>
      </c>
      <c r="O30" s="10"/>
      <c r="P30" s="60">
        <f t="shared" si="12"/>
        <v>-0.00014097704968069088</v>
      </c>
      <c r="Q30" s="60">
        <f t="shared" si="13"/>
        <v>-0.000820583497993018</v>
      </c>
      <c r="R30" s="60">
        <f t="shared" si="14"/>
        <v>-0.0009864255259203624</v>
      </c>
      <c r="S30" s="60">
        <f t="shared" si="14"/>
        <v>-0.015936709222142208</v>
      </c>
      <c r="T30" s="60">
        <f t="shared" si="14"/>
        <v>-0.03538544602231677</v>
      </c>
      <c r="U30" s="60">
        <f t="shared" si="14"/>
        <v>-0.0895873669782119</v>
      </c>
      <c r="V30" s="60">
        <f t="shared" si="14"/>
        <v>-0.054957371509019186</v>
      </c>
      <c r="W30" s="60">
        <f t="shared" si="14"/>
        <v>-0.04295300180017807</v>
      </c>
      <c r="X30" s="60">
        <f t="shared" si="14"/>
        <v>-0.019719472504629642</v>
      </c>
      <c r="Y30" s="60">
        <f t="shared" si="14"/>
        <v>-0.008672558978211876</v>
      </c>
      <c r="Z30" s="60">
        <f t="shared" si="14"/>
        <v>-0.004490887613632883</v>
      </c>
      <c r="AA30" s="60">
        <f t="shared" si="14"/>
        <v>-0.0026794760986691966</v>
      </c>
      <c r="AB30" s="60">
        <f t="shared" si="14"/>
        <v>-21.543670994313032</v>
      </c>
    </row>
    <row r="31" spans="1:28" ht="12.75">
      <c r="A31" s="12" t="s">
        <v>39</v>
      </c>
      <c r="B31" s="1">
        <f>'DATOS MENSUALES'!E162</f>
        <v>0.253</v>
      </c>
      <c r="C31" s="1">
        <f>'DATOS MENSUALES'!E163</f>
        <v>0.24</v>
      </c>
      <c r="D31" s="1">
        <f>'DATOS MENSUALES'!E164</f>
        <v>0.227</v>
      </c>
      <c r="E31" s="1">
        <f>'DATOS MENSUALES'!E165</f>
        <v>0.228</v>
      </c>
      <c r="F31" s="1">
        <f>'DATOS MENSUALES'!E166</f>
        <v>0.237</v>
      </c>
      <c r="G31" s="1">
        <f>'DATOS MENSUALES'!E167</f>
        <v>0.273</v>
      </c>
      <c r="H31" s="1">
        <f>'DATOS MENSUALES'!E168</f>
        <v>0.293</v>
      </c>
      <c r="I31" s="1">
        <f>'DATOS MENSUALES'!E169</f>
        <v>0.289</v>
      </c>
      <c r="J31" s="1">
        <f>'DATOS MENSUALES'!E170</f>
        <v>0.274</v>
      </c>
      <c r="K31" s="1">
        <f>'DATOS MENSUALES'!E171</f>
        <v>0.239</v>
      </c>
      <c r="L31" s="1">
        <f>'DATOS MENSUALES'!E172</f>
        <v>0.211</v>
      </c>
      <c r="M31" s="1">
        <f>'DATOS MENSUALES'!E173</f>
        <v>0.187</v>
      </c>
      <c r="N31" s="1">
        <f t="shared" si="11"/>
        <v>2.9509999999999996</v>
      </c>
      <c r="O31" s="10"/>
      <c r="P31" s="60">
        <f t="shared" si="12"/>
        <v>-0.002050583196374905</v>
      </c>
      <c r="Q31" s="60">
        <f t="shared" si="13"/>
        <v>-0.00671075825350267</v>
      </c>
      <c r="R31" s="60">
        <f t="shared" si="14"/>
        <v>-0.014986181914350123</v>
      </c>
      <c r="S31" s="60">
        <f t="shared" si="14"/>
        <v>-0.06335490691429095</v>
      </c>
      <c r="T31" s="60">
        <f t="shared" si="14"/>
        <v>-0.08594304342452057</v>
      </c>
      <c r="U31" s="60">
        <f t="shared" si="14"/>
        <v>-0.12760885114350115</v>
      </c>
      <c r="V31" s="60">
        <f t="shared" si="14"/>
        <v>-0.07687240742844068</v>
      </c>
      <c r="W31" s="60">
        <f t="shared" si="14"/>
        <v>-0.0655542325908117</v>
      </c>
      <c r="X31" s="60">
        <f t="shared" si="14"/>
        <v>-0.03631949908796298</v>
      </c>
      <c r="Y31" s="60">
        <f t="shared" si="14"/>
        <v>-0.02182395884598048</v>
      </c>
      <c r="Z31" s="60">
        <f t="shared" si="14"/>
        <v>-0.012975364934569526</v>
      </c>
      <c r="AA31" s="60">
        <f t="shared" si="14"/>
        <v>-0.008352321894812444</v>
      </c>
      <c r="AB31" s="60">
        <f t="shared" si="14"/>
        <v>-54.118686565249696</v>
      </c>
    </row>
    <row r="32" spans="1:28" ht="12.75">
      <c r="A32" s="12" t="s">
        <v>40</v>
      </c>
      <c r="B32" s="1">
        <f>'DATOS MENSUALES'!E174</f>
        <v>0.169</v>
      </c>
      <c r="C32" s="1">
        <f>'DATOS MENSUALES'!E175</f>
        <v>0.222</v>
      </c>
      <c r="D32" s="1">
        <f>'DATOS MENSUALES'!E176</f>
        <v>0.236</v>
      </c>
      <c r="E32" s="1">
        <f>'DATOS MENSUALES'!E177</f>
        <v>0.398</v>
      </c>
      <c r="F32" s="1">
        <f>'DATOS MENSUALES'!E178</f>
        <v>0.741</v>
      </c>
      <c r="G32" s="1">
        <f>'DATOS MENSUALES'!E179</f>
        <v>0.805</v>
      </c>
      <c r="H32" s="1">
        <f>'DATOS MENSUALES'!E180</f>
        <v>0.771</v>
      </c>
      <c r="I32" s="1">
        <f>'DATOS MENSUALES'!E181</f>
        <v>0.697</v>
      </c>
      <c r="J32" s="1">
        <f>'DATOS MENSUALES'!E182</f>
        <v>0.592</v>
      </c>
      <c r="K32" s="1">
        <f>'DATOS MENSUALES'!E183</f>
        <v>0.509</v>
      </c>
      <c r="L32" s="1">
        <f>'DATOS MENSUALES'!E184</f>
        <v>0.44</v>
      </c>
      <c r="M32" s="1">
        <f>'DATOS MENSUALES'!E185</f>
        <v>0.38</v>
      </c>
      <c r="N32" s="1">
        <f t="shared" si="11"/>
        <v>5.96</v>
      </c>
      <c r="O32" s="10"/>
      <c r="P32" s="60">
        <f t="shared" si="12"/>
        <v>-0.009400003353399695</v>
      </c>
      <c r="Q32" s="60">
        <f t="shared" si="13"/>
        <v>-0.008821140001436556</v>
      </c>
      <c r="R32" s="60">
        <f t="shared" si="14"/>
        <v>-0.013404177608565</v>
      </c>
      <c r="S32" s="60">
        <f t="shared" si="14"/>
        <v>-0.011954247706301985</v>
      </c>
      <c r="T32" s="60">
        <f t="shared" si="14"/>
        <v>0.0002464561457272475</v>
      </c>
      <c r="U32" s="60">
        <f t="shared" si="14"/>
        <v>2.3260063110443264E-05</v>
      </c>
      <c r="V32" s="60">
        <f t="shared" si="14"/>
        <v>0.0001472232974545746</v>
      </c>
      <c r="W32" s="60">
        <f t="shared" si="14"/>
        <v>1.0975629573976665E-07</v>
      </c>
      <c r="X32" s="60">
        <f t="shared" si="14"/>
        <v>-2.282587962963017E-06</v>
      </c>
      <c r="Y32" s="60">
        <f t="shared" si="14"/>
        <v>-8.451269722013628E-07</v>
      </c>
      <c r="Z32" s="60">
        <f t="shared" si="14"/>
        <v>-2.1436776511673173E-07</v>
      </c>
      <c r="AA32" s="60">
        <f t="shared" si="14"/>
        <v>-9.685180906864644E-07</v>
      </c>
      <c r="AB32" s="60">
        <f t="shared" si="14"/>
        <v>-0.46284118361951837</v>
      </c>
    </row>
    <row r="33" spans="1:28" ht="12.75">
      <c r="A33" s="12" t="s">
        <v>41</v>
      </c>
      <c r="B33" s="1">
        <f>'DATOS MENSUALES'!E186</f>
        <v>0.338</v>
      </c>
      <c r="C33" s="1">
        <f>'DATOS MENSUALES'!E187</f>
        <v>0.604</v>
      </c>
      <c r="D33" s="1">
        <f>'DATOS MENSUALES'!E188</f>
        <v>0.963</v>
      </c>
      <c r="E33" s="1">
        <f>'DATOS MENSUALES'!E189</f>
        <v>1.332</v>
      </c>
      <c r="F33" s="1">
        <f>'DATOS MENSUALES'!E190</f>
        <v>1.052</v>
      </c>
      <c r="G33" s="1">
        <f>'DATOS MENSUALES'!E191</f>
        <v>3.309</v>
      </c>
      <c r="H33" s="1">
        <f>'DATOS MENSUALES'!E192</f>
        <v>2.367</v>
      </c>
      <c r="I33" s="1">
        <f>'DATOS MENSUALES'!E193</f>
        <v>2.025</v>
      </c>
      <c r="J33" s="1">
        <f>'DATOS MENSUALES'!E194</f>
        <v>1.645</v>
      </c>
      <c r="K33" s="1">
        <f>'DATOS MENSUALES'!E195</f>
        <v>1.354</v>
      </c>
      <c r="L33" s="1">
        <f>'DATOS MENSUALES'!E196</f>
        <v>1.133</v>
      </c>
      <c r="M33" s="1">
        <f>'DATOS MENSUALES'!E197</f>
        <v>0.958</v>
      </c>
      <c r="N33" s="1">
        <f t="shared" si="11"/>
        <v>17.08</v>
      </c>
      <c r="O33" s="10"/>
      <c r="P33" s="60">
        <f t="shared" si="12"/>
        <v>-7.432880587903806E-05</v>
      </c>
      <c r="Q33" s="60">
        <f t="shared" si="13"/>
        <v>0.005394251517847192</v>
      </c>
      <c r="R33" s="60">
        <f t="shared" si="14"/>
        <v>0.11725654628399693</v>
      </c>
      <c r="S33" s="60">
        <f t="shared" si="14"/>
        <v>0.3509224989369489</v>
      </c>
      <c r="T33" s="60">
        <f t="shared" si="14"/>
        <v>0.05218656700247667</v>
      </c>
      <c r="U33" s="60">
        <f t="shared" si="14"/>
        <v>16.24320579467468</v>
      </c>
      <c r="V33" s="60">
        <f t="shared" si="14"/>
        <v>4.482355840330513</v>
      </c>
      <c r="W33" s="60">
        <f t="shared" si="14"/>
        <v>2.367462469381639</v>
      </c>
      <c r="X33" s="60">
        <f t="shared" si="14"/>
        <v>1.1243232866620365</v>
      </c>
      <c r="Y33" s="60">
        <f t="shared" si="14"/>
        <v>0.5833245340879039</v>
      </c>
      <c r="Z33" s="60">
        <f t="shared" si="14"/>
        <v>0.3242641566095075</v>
      </c>
      <c r="AA33" s="60">
        <f t="shared" si="14"/>
        <v>0.18335310426014623</v>
      </c>
      <c r="AB33" s="60">
        <f t="shared" si="14"/>
        <v>1107.5837372742862</v>
      </c>
    </row>
    <row r="34" spans="1:28" ht="12.75">
      <c r="A34" s="12" t="s">
        <v>42</v>
      </c>
      <c r="B34" s="1">
        <f>'DATOS MENSUALES'!E198</f>
        <v>0.814</v>
      </c>
      <c r="C34" s="1">
        <f>'DATOS MENSUALES'!E199</f>
        <v>0.7</v>
      </c>
      <c r="D34" s="1">
        <f>'DATOS MENSUALES'!E200</f>
        <v>0.61</v>
      </c>
      <c r="E34" s="1">
        <f>'DATOS MENSUALES'!E201</f>
        <v>0.53</v>
      </c>
      <c r="F34" s="1">
        <f>'DATOS MENSUALES'!E202</f>
        <v>0.484</v>
      </c>
      <c r="G34" s="1">
        <f>'DATOS MENSUALES'!E203</f>
        <v>0.457</v>
      </c>
      <c r="H34" s="1">
        <f>'DATOS MENSUALES'!E204</f>
        <v>0.423</v>
      </c>
      <c r="I34" s="1">
        <f>'DATOS MENSUALES'!E205</f>
        <v>0.392</v>
      </c>
      <c r="J34" s="1">
        <f>'DATOS MENSUALES'!E206</f>
        <v>0.372</v>
      </c>
      <c r="K34" s="1">
        <f>'DATOS MENSUALES'!E207</f>
        <v>0.352</v>
      </c>
      <c r="L34" s="1">
        <f>'DATOS MENSUALES'!E208</f>
        <v>0.323</v>
      </c>
      <c r="M34" s="1">
        <f>'DATOS MENSUALES'!E209</f>
        <v>0.291</v>
      </c>
      <c r="N34" s="1">
        <f t="shared" si="11"/>
        <v>5.748000000000001</v>
      </c>
      <c r="O34" s="10"/>
      <c r="P34" s="60">
        <f t="shared" si="12"/>
        <v>0.0817208217808978</v>
      </c>
      <c r="Q34" s="60">
        <f t="shared" si="13"/>
        <v>0.019986083385615763</v>
      </c>
      <c r="R34" s="60">
        <f aca="true" t="shared" si="15" ref="R34:R50">(D34-D$6)^3</f>
        <v>0.002540762209616826</v>
      </c>
      <c r="S34" s="60">
        <f aca="true" t="shared" si="16" ref="S34:S50">(E34-E$6)^3</f>
        <v>-0.0009028716153929067</v>
      </c>
      <c r="T34" s="60">
        <f aca="true" t="shared" si="17" ref="T34:T50">(F34-F$6)^3</f>
        <v>-0.007335652016807166</v>
      </c>
      <c r="U34" s="60">
        <f aca="true" t="shared" si="18" ref="U34:U50">(G34-G$6)^3</f>
        <v>-0.03260072182118709</v>
      </c>
      <c r="V34" s="60">
        <f aca="true" t="shared" si="19" ref="V34:V50">(H34-H$6)^3</f>
        <v>-0.025723833206677624</v>
      </c>
      <c r="W34" s="60">
        <f aca="true" t="shared" si="20" ref="W34:W50">(I34-I$6)^3</f>
        <v>-0.02705731323268496</v>
      </c>
      <c r="X34" s="60">
        <f aca="true" t="shared" si="21" ref="X34:X50">(J34-J$6)^3</f>
        <v>-0.012676500921296309</v>
      </c>
      <c r="Y34" s="60">
        <f aca="true" t="shared" si="22" ref="Y34:Y50">(K34-K$6)^3</f>
        <v>-0.004611975350112703</v>
      </c>
      <c r="Z34" s="60">
        <f aca="true" t="shared" si="23" ref="Z34:Z50">(L34-L$6)^3</f>
        <v>-0.0018601794028890832</v>
      </c>
      <c r="AA34" s="60">
        <f aca="true" t="shared" si="24" ref="AA34:AA50">(M34-M$6)^3</f>
        <v>-0.00096718383971603</v>
      </c>
      <c r="AB34" s="60">
        <f aca="true" t="shared" si="25" ref="AB34:AB50">(N34-N$6)^3</f>
        <v>-0.9572159959308099</v>
      </c>
    </row>
    <row r="35" spans="1:28" ht="12.75">
      <c r="A35" s="12" t="s">
        <v>43</v>
      </c>
      <c r="B35" s="1">
        <f>'DATOS MENSUALES'!E210</f>
        <v>0.262</v>
      </c>
      <c r="C35" s="1">
        <f>'DATOS MENSUALES'!E211</f>
        <v>0.241</v>
      </c>
      <c r="D35" s="1">
        <f>'DATOS MENSUALES'!E212</f>
        <v>0.229</v>
      </c>
      <c r="E35" s="1">
        <f>'DATOS MENSUALES'!E213</f>
        <v>0.258</v>
      </c>
      <c r="F35" s="1">
        <f>'DATOS MENSUALES'!E214</f>
        <v>0.299</v>
      </c>
      <c r="G35" s="1">
        <f>'DATOS MENSUALES'!E215</f>
        <v>0.419</v>
      </c>
      <c r="H35" s="1">
        <f>'DATOS MENSUALES'!E216</f>
        <v>0.472</v>
      </c>
      <c r="I35" s="1">
        <f>'DATOS MENSUALES'!E217</f>
        <v>0.454</v>
      </c>
      <c r="J35" s="1">
        <f>'DATOS MENSUALES'!E218</f>
        <v>0.459</v>
      </c>
      <c r="K35" s="1">
        <f>'DATOS MENSUALES'!E219</f>
        <v>0.417</v>
      </c>
      <c r="L35" s="1">
        <f>'DATOS MENSUALES'!E220</f>
        <v>0.361</v>
      </c>
      <c r="M35" s="1">
        <f>'DATOS MENSUALES'!E221</f>
        <v>0.318</v>
      </c>
      <c r="N35" s="1">
        <f t="shared" si="11"/>
        <v>4.188999999999999</v>
      </c>
      <c r="O35" s="10"/>
      <c r="P35" s="60">
        <f t="shared" si="12"/>
        <v>-0.001644931458771599</v>
      </c>
      <c r="Q35" s="60">
        <f t="shared" si="13"/>
        <v>-0.006604589232152808</v>
      </c>
      <c r="R35" s="60">
        <f t="shared" si="15"/>
        <v>-0.014624424492862519</v>
      </c>
      <c r="S35" s="60">
        <f t="shared" si="16"/>
        <v>-0.050101193257266155</v>
      </c>
      <c r="T35" s="60">
        <f t="shared" si="17"/>
        <v>-0.05457062616281261</v>
      </c>
      <c r="U35" s="60">
        <f t="shared" si="18"/>
        <v>-0.0456733084658152</v>
      </c>
      <c r="V35" s="60">
        <f t="shared" si="19"/>
        <v>-0.014922724094418685</v>
      </c>
      <c r="W35" s="60">
        <f t="shared" si="20"/>
        <v>-0.013517350318084416</v>
      </c>
      <c r="X35" s="60">
        <f t="shared" si="21"/>
        <v>-0.0031228061712962997</v>
      </c>
      <c r="Y35" s="60">
        <f t="shared" si="22"/>
        <v>-0.0010442741517655918</v>
      </c>
      <c r="Z35" s="60">
        <f t="shared" si="23"/>
        <v>-0.0006137966494455578</v>
      </c>
      <c r="AA35" s="60">
        <f t="shared" si="24"/>
        <v>-0.00037160097401355073</v>
      </c>
      <c r="AB35" s="60">
        <f t="shared" si="25"/>
        <v>-16.474903592248324</v>
      </c>
    </row>
    <row r="36" spans="1:28" ht="12.75">
      <c r="A36" s="12" t="s">
        <v>44</v>
      </c>
      <c r="B36" s="1">
        <f>'DATOS MENSUALES'!E222</f>
        <v>0.296</v>
      </c>
      <c r="C36" s="1">
        <f>'DATOS MENSUALES'!E223</f>
        <v>0.261</v>
      </c>
      <c r="D36" s="1">
        <f>'DATOS MENSUALES'!E224</f>
        <v>0.408</v>
      </c>
      <c r="E36" s="1">
        <f>'DATOS MENSUALES'!E225</f>
        <v>0.453</v>
      </c>
      <c r="F36" s="1">
        <f>'DATOS MENSUALES'!E226</f>
        <v>0.415</v>
      </c>
      <c r="G36" s="1">
        <f>'DATOS MENSUALES'!E227</f>
        <v>0.418</v>
      </c>
      <c r="H36" s="1">
        <f>'DATOS MENSUALES'!E228</f>
        <v>0.459</v>
      </c>
      <c r="I36" s="1">
        <f>'DATOS MENSUALES'!E229</f>
        <v>0.465</v>
      </c>
      <c r="J36" s="1">
        <f>'DATOS MENSUALES'!E230</f>
        <v>0.47</v>
      </c>
      <c r="K36" s="1">
        <f>'DATOS MENSUALES'!E231</f>
        <v>0.435</v>
      </c>
      <c r="L36" s="1">
        <f>'DATOS MENSUALES'!E232</f>
        <v>0.378</v>
      </c>
      <c r="M36" s="1">
        <f>'DATOS MENSUALES'!E233</f>
        <v>0.363</v>
      </c>
      <c r="N36" s="1">
        <f t="shared" si="11"/>
        <v>4.821</v>
      </c>
      <c r="O36" s="10"/>
      <c r="P36" s="60">
        <f t="shared" si="12"/>
        <v>-0.000593666702573253</v>
      </c>
      <c r="Q36" s="60">
        <f t="shared" si="13"/>
        <v>-0.004709631532428286</v>
      </c>
      <c r="R36" s="60">
        <f t="shared" si="15"/>
        <v>-0.00028159681517656005</v>
      </c>
      <c r="S36" s="60">
        <f t="shared" si="16"/>
        <v>-0.005236435168423204</v>
      </c>
      <c r="T36" s="60">
        <f t="shared" si="17"/>
        <v>-0.018254400388707976</v>
      </c>
      <c r="U36" s="60">
        <f t="shared" si="18"/>
        <v>-0.046057703085649916</v>
      </c>
      <c r="V36" s="60">
        <f t="shared" si="19"/>
        <v>-0.01741364792568589</v>
      </c>
      <c r="W36" s="60">
        <f t="shared" si="20"/>
        <v>-0.01172990483323593</v>
      </c>
      <c r="X36" s="60">
        <f t="shared" si="21"/>
        <v>-0.0024694987546296353</v>
      </c>
      <c r="Y36" s="60">
        <f t="shared" si="22"/>
        <v>-0.0005812326311044338</v>
      </c>
      <c r="Z36" s="60">
        <f t="shared" si="23"/>
        <v>-0.00031422186501029576</v>
      </c>
      <c r="AA36" s="60">
        <f t="shared" si="24"/>
        <v>-1.9451955418510095E-05</v>
      </c>
      <c r="AB36" s="60">
        <f t="shared" si="25"/>
        <v>-6.995600097598172</v>
      </c>
    </row>
    <row r="37" spans="1:28" ht="12.75">
      <c r="A37" s="12" t="s">
        <v>45</v>
      </c>
      <c r="B37" s="1">
        <f>'DATOS MENSUALES'!E234</f>
        <v>0.35</v>
      </c>
      <c r="C37" s="1">
        <f>'DATOS MENSUALES'!E235</f>
        <v>0.404</v>
      </c>
      <c r="D37" s="1">
        <f>'DATOS MENSUALES'!E236</f>
        <v>0.692</v>
      </c>
      <c r="E37" s="1">
        <f>'DATOS MENSUALES'!E237</f>
        <v>0.939</v>
      </c>
      <c r="F37" s="1">
        <f>'DATOS MENSUALES'!E238</f>
        <v>1.532</v>
      </c>
      <c r="G37" s="1">
        <f>'DATOS MENSUALES'!E239</f>
        <v>1.987</v>
      </c>
      <c r="H37" s="1">
        <f>'DATOS MENSUALES'!E240</f>
        <v>1.614</v>
      </c>
      <c r="I37" s="1">
        <f>'DATOS MENSUALES'!E241</f>
        <v>1.409</v>
      </c>
      <c r="J37" s="1">
        <f>'DATOS MENSUALES'!E242</f>
        <v>1.177</v>
      </c>
      <c r="K37" s="1">
        <f>'DATOS MENSUALES'!E243</f>
        <v>0.962</v>
      </c>
      <c r="L37" s="1">
        <f>'DATOS MENSUALES'!E244</f>
        <v>0.799</v>
      </c>
      <c r="M37" s="1">
        <f>'DATOS MENSUALES'!E245</f>
        <v>0.673</v>
      </c>
      <c r="N37" s="1">
        <f t="shared" si="11"/>
        <v>12.537999999999998</v>
      </c>
      <c r="O37" s="10"/>
      <c r="P37" s="60">
        <f t="shared" si="12"/>
        <v>-2.7122913317054837E-05</v>
      </c>
      <c r="Q37" s="60">
        <f t="shared" si="13"/>
        <v>-1.4925479397974396E-05</v>
      </c>
      <c r="R37" s="60">
        <f t="shared" si="15"/>
        <v>0.01042517267242673</v>
      </c>
      <c r="S37" s="60">
        <f t="shared" si="16"/>
        <v>0.03047321043901481</v>
      </c>
      <c r="T37" s="60">
        <f t="shared" si="17"/>
        <v>0.6221730846884275</v>
      </c>
      <c r="U37" s="60">
        <f t="shared" si="18"/>
        <v>1.7739578801622842</v>
      </c>
      <c r="V37" s="60">
        <f t="shared" si="19"/>
        <v>0.7188488490061328</v>
      </c>
      <c r="W37" s="60">
        <f t="shared" si="20"/>
        <v>0.36827476223012506</v>
      </c>
      <c r="X37" s="60">
        <f t="shared" si="21"/>
        <v>0.186985703662037</v>
      </c>
      <c r="Y37" s="60">
        <f t="shared" si="22"/>
        <v>0.08725983729451535</v>
      </c>
      <c r="Z37" s="60">
        <f t="shared" si="23"/>
        <v>0.043992641288570986</v>
      </c>
      <c r="AA37" s="60">
        <f t="shared" si="24"/>
        <v>0.022690679415104928</v>
      </c>
      <c r="AB37" s="60">
        <f t="shared" si="25"/>
        <v>195.56342952800154</v>
      </c>
    </row>
    <row r="38" spans="1:28" ht="12.75">
      <c r="A38" s="12" t="s">
        <v>46</v>
      </c>
      <c r="B38" s="1">
        <f>'DATOS MENSUALES'!E246</f>
        <v>1.602</v>
      </c>
      <c r="C38" s="1">
        <f>'DATOS MENSUALES'!E247</f>
        <v>2.559</v>
      </c>
      <c r="D38" s="1">
        <f>'DATOS MENSUALES'!E248</f>
        <v>1.545</v>
      </c>
      <c r="E38" s="1">
        <f>'DATOS MENSUALES'!E249</f>
        <v>1.652</v>
      </c>
      <c r="F38" s="1">
        <f>'DATOS MENSUALES'!E250</f>
        <v>1.511</v>
      </c>
      <c r="G38" s="1">
        <f>'DATOS MENSUALES'!E251</f>
        <v>1.279</v>
      </c>
      <c r="H38" s="1">
        <f>'DATOS MENSUALES'!E252</f>
        <v>1.101</v>
      </c>
      <c r="I38" s="1">
        <f>'DATOS MENSUALES'!E253</f>
        <v>1.111</v>
      </c>
      <c r="J38" s="1">
        <f>'DATOS MENSUALES'!E254</f>
        <v>1.016</v>
      </c>
      <c r="K38" s="1">
        <f>'DATOS MENSUALES'!E255</f>
        <v>0.875</v>
      </c>
      <c r="L38" s="1">
        <f>'DATOS MENSUALES'!E256</f>
        <v>0.755</v>
      </c>
      <c r="M38" s="1">
        <f>'DATOS MENSUALES'!E257</f>
        <v>0.669</v>
      </c>
      <c r="N38" s="1">
        <f t="shared" si="11"/>
        <v>15.675</v>
      </c>
      <c r="O38" s="10"/>
      <c r="P38" s="60">
        <f t="shared" si="12"/>
        <v>1.8245894259379227</v>
      </c>
      <c r="Q38" s="60">
        <f t="shared" si="13"/>
        <v>9.66875348507501</v>
      </c>
      <c r="R38" s="60">
        <f t="shared" si="15"/>
        <v>1.2300457217550707</v>
      </c>
      <c r="S38" s="60">
        <f t="shared" si="16"/>
        <v>1.0779893791573345</v>
      </c>
      <c r="T38" s="60">
        <f t="shared" si="17"/>
        <v>0.5773789582669396</v>
      </c>
      <c r="U38" s="60">
        <f t="shared" si="18"/>
        <v>0.12691882641021776</v>
      </c>
      <c r="V38" s="60">
        <f t="shared" si="19"/>
        <v>0.05609525170654553</v>
      </c>
      <c r="W38" s="60">
        <f t="shared" si="20"/>
        <v>0.07344839491332056</v>
      </c>
      <c r="X38" s="60">
        <f t="shared" si="21"/>
        <v>0.06934210474537034</v>
      </c>
      <c r="Y38" s="60">
        <f t="shared" si="22"/>
        <v>0.045325720096168275</v>
      </c>
      <c r="Z38" s="60">
        <f t="shared" si="23"/>
        <v>0.029507969258267944</v>
      </c>
      <c r="AA38" s="60">
        <f t="shared" si="24"/>
        <v>0.02174241600739143</v>
      </c>
      <c r="AB38" s="60">
        <f t="shared" si="25"/>
        <v>714.8694323528028</v>
      </c>
    </row>
    <row r="39" spans="1:28" ht="12.75">
      <c r="A39" s="12" t="s">
        <v>47</v>
      </c>
      <c r="B39" s="1">
        <f>'DATOS MENSUALES'!E258</f>
        <v>0.614</v>
      </c>
      <c r="C39" s="1">
        <f>'DATOS MENSUALES'!E259</f>
        <v>0.739</v>
      </c>
      <c r="D39" s="1">
        <f>'DATOS MENSUALES'!E260</f>
        <v>1.116</v>
      </c>
      <c r="E39" s="1">
        <f>'DATOS MENSUALES'!E261</f>
        <v>1.881</v>
      </c>
      <c r="F39" s="1">
        <f>'DATOS MENSUALES'!E262</f>
        <v>1.676</v>
      </c>
      <c r="G39" s="1">
        <f>'DATOS MENSUALES'!E263</f>
        <v>2.606</v>
      </c>
      <c r="H39" s="1">
        <f>'DATOS MENSUALES'!E264</f>
        <v>2.337</v>
      </c>
      <c r="I39" s="1">
        <f>'DATOS MENSUALES'!E265</f>
        <v>1.822</v>
      </c>
      <c r="J39" s="1">
        <f>'DATOS MENSUALES'!E266</f>
        <v>1.496</v>
      </c>
      <c r="K39" s="1">
        <f>'DATOS MENSUALES'!E267</f>
        <v>1.24</v>
      </c>
      <c r="L39" s="1">
        <f>'DATOS MENSUALES'!E268</f>
        <v>1.05</v>
      </c>
      <c r="M39" s="1">
        <f>'DATOS MENSUALES'!E269</f>
        <v>0.899</v>
      </c>
      <c r="N39" s="1">
        <f t="shared" si="11"/>
        <v>17.476000000000003</v>
      </c>
      <c r="O39" s="10"/>
      <c r="P39" s="60">
        <f t="shared" si="12"/>
        <v>0.012805438723046585</v>
      </c>
      <c r="Q39" s="60">
        <f t="shared" si="13"/>
        <v>0.02990033803644221</v>
      </c>
      <c r="R39" s="60">
        <f t="shared" si="15"/>
        <v>0.26517172784598053</v>
      </c>
      <c r="S39" s="60">
        <f t="shared" si="16"/>
        <v>1.9735795149059574</v>
      </c>
      <c r="T39" s="60">
        <f t="shared" si="17"/>
        <v>0.9931068087214853</v>
      </c>
      <c r="U39" s="60">
        <f t="shared" si="18"/>
        <v>6.123921452385423</v>
      </c>
      <c r="V39" s="60">
        <f t="shared" si="19"/>
        <v>4.242110979566052</v>
      </c>
      <c r="W39" s="60">
        <f t="shared" si="20"/>
        <v>1.442084579797618</v>
      </c>
      <c r="X39" s="60">
        <f t="shared" si="21"/>
        <v>0.7069511047453702</v>
      </c>
      <c r="Y39" s="60">
        <f t="shared" si="22"/>
        <v>0.37565665360856487</v>
      </c>
      <c r="Z39" s="60">
        <f t="shared" si="23"/>
        <v>0.22036544696143598</v>
      </c>
      <c r="AA39" s="60">
        <f t="shared" si="24"/>
        <v>0.13195468104182673</v>
      </c>
      <c r="AB39" s="60">
        <f t="shared" si="25"/>
        <v>1239.6880413923786</v>
      </c>
    </row>
    <row r="40" spans="1:28" ht="12.75">
      <c r="A40" s="12" t="s">
        <v>48</v>
      </c>
      <c r="B40" s="1">
        <f>'DATOS MENSUALES'!E270</f>
        <v>0.767</v>
      </c>
      <c r="C40" s="1">
        <f>'DATOS MENSUALES'!E271</f>
        <v>0.664</v>
      </c>
      <c r="D40" s="1">
        <f>'DATOS MENSUALES'!E272</f>
        <v>0.593</v>
      </c>
      <c r="E40" s="1">
        <f>'DATOS MENSUALES'!E273</f>
        <v>0.679</v>
      </c>
      <c r="F40" s="1">
        <f>'DATOS MENSUALES'!E274</f>
        <v>0.837</v>
      </c>
      <c r="G40" s="1">
        <f>'DATOS MENSUALES'!E275</f>
        <v>0.876</v>
      </c>
      <c r="H40" s="1">
        <f>'DATOS MENSUALES'!E276</f>
        <v>0.915</v>
      </c>
      <c r="I40" s="1">
        <f>'DATOS MENSUALES'!E277</f>
        <v>0.857</v>
      </c>
      <c r="J40" s="1">
        <f>'DATOS MENSUALES'!E278</f>
        <v>0.743</v>
      </c>
      <c r="K40" s="1">
        <f>'DATOS MENSUALES'!E279</f>
        <v>0.647</v>
      </c>
      <c r="L40" s="1">
        <f>'DATOS MENSUALES'!E280</f>
        <v>0.555</v>
      </c>
      <c r="M40" s="1">
        <f>'DATOS MENSUALES'!E281</f>
        <v>0.496</v>
      </c>
      <c r="N40" s="1">
        <f t="shared" si="11"/>
        <v>8.629000000000001</v>
      </c>
      <c r="O40" s="10"/>
      <c r="P40" s="60">
        <f t="shared" si="12"/>
        <v>0.05794018235321189</v>
      </c>
      <c r="Q40" s="60">
        <f t="shared" si="13"/>
        <v>0.013040731889748018</v>
      </c>
      <c r="R40" s="60">
        <f t="shared" si="15"/>
        <v>0.0017045433087903795</v>
      </c>
      <c r="S40" s="60">
        <f t="shared" si="16"/>
        <v>0.00014345389631508022</v>
      </c>
      <c r="T40" s="60">
        <f t="shared" si="17"/>
        <v>0.003996740046553706</v>
      </c>
      <c r="U40" s="60">
        <f t="shared" si="18"/>
        <v>0.000986425525920359</v>
      </c>
      <c r="V40" s="60">
        <f t="shared" si="19"/>
        <v>0.007622463330512445</v>
      </c>
      <c r="W40" s="60">
        <f t="shared" si="20"/>
        <v>0.004474822263182794</v>
      </c>
      <c r="X40" s="60">
        <f t="shared" si="21"/>
        <v>0.002618561495370366</v>
      </c>
      <c r="Y40" s="60">
        <f t="shared" si="22"/>
        <v>0.002124076592036062</v>
      </c>
      <c r="Z40" s="60">
        <f t="shared" si="23"/>
        <v>0.001295569120526896</v>
      </c>
      <c r="AA40" s="60">
        <f t="shared" si="24"/>
        <v>0.0011945946692371386</v>
      </c>
      <c r="AB40" s="60">
        <f t="shared" si="25"/>
        <v>6.810053709983112</v>
      </c>
    </row>
    <row r="41" spans="1:28" ht="12.75">
      <c r="A41" s="12" t="s">
        <v>49</v>
      </c>
      <c r="B41" s="1">
        <f>'DATOS MENSUALES'!E282</f>
        <v>0.422</v>
      </c>
      <c r="C41" s="1">
        <f>'DATOS MENSUALES'!E283</f>
        <v>0.814</v>
      </c>
      <c r="D41" s="1">
        <f>'DATOS MENSUALES'!E284</f>
        <v>0.827</v>
      </c>
      <c r="E41" s="1">
        <f>'DATOS MENSUALES'!E285</f>
        <v>0.805</v>
      </c>
      <c r="F41" s="1">
        <f>'DATOS MENSUALES'!E286</f>
        <v>1.386</v>
      </c>
      <c r="G41" s="1">
        <f>'DATOS MENSUALES'!E287</f>
        <v>1.743</v>
      </c>
      <c r="H41" s="1">
        <f>'DATOS MENSUALES'!E288</f>
        <v>1.526</v>
      </c>
      <c r="I41" s="1">
        <f>'DATOS MENSUALES'!E289</f>
        <v>1.313</v>
      </c>
      <c r="J41" s="1">
        <f>'DATOS MENSUALES'!E290</f>
        <v>1.109</v>
      </c>
      <c r="K41" s="1">
        <f>'DATOS MENSUALES'!E291</f>
        <v>0.942</v>
      </c>
      <c r="L41" s="1">
        <f>'DATOS MENSUALES'!E292</f>
        <v>0.798</v>
      </c>
      <c r="M41" s="1">
        <f>'DATOS MENSUALES'!E293</f>
        <v>0.682</v>
      </c>
      <c r="N41" s="1">
        <f t="shared" si="11"/>
        <v>12.367</v>
      </c>
      <c r="O41" s="10"/>
      <c r="P41" s="60">
        <f t="shared" si="12"/>
        <v>7.384771478211877E-05</v>
      </c>
      <c r="Q41" s="60">
        <f t="shared" si="13"/>
        <v>0.05723522827404548</v>
      </c>
      <c r="R41" s="60">
        <f t="shared" si="15"/>
        <v>0.044157117259203564</v>
      </c>
      <c r="S41" s="60">
        <f t="shared" si="16"/>
        <v>0.005672941074001041</v>
      </c>
      <c r="T41" s="60">
        <f t="shared" si="17"/>
        <v>0.3544394124680415</v>
      </c>
      <c r="U41" s="60">
        <f t="shared" si="18"/>
        <v>0.9029565409226148</v>
      </c>
      <c r="V41" s="60">
        <f t="shared" si="19"/>
        <v>0.5271284227637083</v>
      </c>
      <c r="W41" s="60">
        <f t="shared" si="20"/>
        <v>0.2392377369078109</v>
      </c>
      <c r="X41" s="60">
        <f t="shared" si="21"/>
        <v>0.1278970979953703</v>
      </c>
      <c r="Y41" s="60">
        <f t="shared" si="22"/>
        <v>0.07598013762509387</v>
      </c>
      <c r="Z41" s="60">
        <f t="shared" si="23"/>
        <v>0.04361984024242774</v>
      </c>
      <c r="AA41" s="60">
        <f t="shared" si="24"/>
        <v>0.02492422730973303</v>
      </c>
      <c r="AB41" s="60">
        <f t="shared" si="25"/>
        <v>178.7836862906898</v>
      </c>
    </row>
    <row r="42" spans="1:28" ht="12.75">
      <c r="A42" s="12" t="s">
        <v>50</v>
      </c>
      <c r="B42" s="1">
        <f>'DATOS MENSUALES'!E294</f>
        <v>0.588</v>
      </c>
      <c r="C42" s="1">
        <f>'DATOS MENSUALES'!E295</f>
        <v>0.51</v>
      </c>
      <c r="D42" s="1">
        <f>'DATOS MENSUALES'!E296</f>
        <v>0.449</v>
      </c>
      <c r="E42" s="1">
        <f>'DATOS MENSUALES'!E297</f>
        <v>0.422</v>
      </c>
      <c r="F42" s="1">
        <f>'DATOS MENSUALES'!E298</f>
        <v>0.406</v>
      </c>
      <c r="G42" s="1">
        <f>'DATOS MENSUALES'!E299</f>
        <v>0.423</v>
      </c>
      <c r="H42" s="1">
        <f>'DATOS MENSUALES'!E300</f>
        <v>0.42</v>
      </c>
      <c r="I42" s="1">
        <f>'DATOS MENSUALES'!E301</f>
        <v>0.371</v>
      </c>
      <c r="J42" s="1">
        <f>'DATOS MENSUALES'!E302</f>
        <v>0.324</v>
      </c>
      <c r="K42" s="1">
        <f>'DATOS MENSUALES'!E303</f>
        <v>0.286</v>
      </c>
      <c r="L42" s="1">
        <f>'DATOS MENSUALES'!E304</f>
        <v>0.255</v>
      </c>
      <c r="M42" s="1">
        <f>'DATOS MENSUALES'!E305</f>
        <v>0.245</v>
      </c>
      <c r="N42" s="1">
        <f t="shared" si="11"/>
        <v>4.699</v>
      </c>
      <c r="O42" s="10"/>
      <c r="P42" s="60">
        <f t="shared" si="12"/>
        <v>0.008993013652798646</v>
      </c>
      <c r="Q42" s="60">
        <f t="shared" si="13"/>
        <v>0.0005389316018692413</v>
      </c>
      <c r="R42" s="60">
        <f t="shared" si="15"/>
        <v>-1.478812922614584E-05</v>
      </c>
      <c r="S42" s="60">
        <f t="shared" si="16"/>
        <v>-0.008571264417045794</v>
      </c>
      <c r="T42" s="60">
        <f t="shared" si="17"/>
        <v>-0.020190981140774077</v>
      </c>
      <c r="U42" s="60">
        <f t="shared" si="18"/>
        <v>-0.04415711725920363</v>
      </c>
      <c r="V42" s="60">
        <f t="shared" si="19"/>
        <v>-0.026516101783123906</v>
      </c>
      <c r="W42" s="60">
        <f t="shared" si="20"/>
        <v>-0.033141775885577526</v>
      </c>
      <c r="X42" s="60">
        <f t="shared" si="21"/>
        <v>-0.022227544921296312</v>
      </c>
      <c r="Y42" s="60">
        <f t="shared" si="22"/>
        <v>-0.012560708259203619</v>
      </c>
      <c r="Z42" s="60">
        <f t="shared" si="23"/>
        <v>-0.0069662129042664936</v>
      </c>
      <c r="AA42" s="60">
        <f t="shared" si="24"/>
        <v>-0.0030419401193303532</v>
      </c>
      <c r="AB42" s="60">
        <f t="shared" si="25"/>
        <v>-8.42155885925244</v>
      </c>
    </row>
    <row r="43" spans="1:28" ht="12.75">
      <c r="A43" s="12" t="s">
        <v>51</v>
      </c>
      <c r="B43" s="1">
        <f>'DATOS MENSUALES'!E306</f>
        <v>0.246</v>
      </c>
      <c r="C43" s="1">
        <f>'DATOS MENSUALES'!E307</f>
        <v>0.291</v>
      </c>
      <c r="D43" s="1">
        <f>'DATOS MENSUALES'!E308</f>
        <v>0.39</v>
      </c>
      <c r="E43" s="1">
        <f>'DATOS MENSUALES'!E309</f>
        <v>1.216</v>
      </c>
      <c r="F43" s="1">
        <f>'DATOS MENSUALES'!E310</f>
        <v>2.87</v>
      </c>
      <c r="G43" s="1">
        <f>'DATOS MENSUALES'!E311</f>
        <v>1.855</v>
      </c>
      <c r="H43" s="1">
        <f>'DATOS MENSUALES'!E312</f>
        <v>1.963</v>
      </c>
      <c r="I43" s="1">
        <f>'DATOS MENSUALES'!E313</f>
        <v>1.594</v>
      </c>
      <c r="J43" s="1">
        <f>'DATOS MENSUALES'!E314</f>
        <v>1.318</v>
      </c>
      <c r="K43" s="1">
        <f>'DATOS MENSUALES'!E315</f>
        <v>1.094</v>
      </c>
      <c r="L43" s="1">
        <f>'DATOS MENSUALES'!E316</f>
        <v>0.911</v>
      </c>
      <c r="M43" s="1">
        <f>'DATOS MENSUALES'!E317</f>
        <v>0.768</v>
      </c>
      <c r="N43" s="1">
        <f t="shared" si="11"/>
        <v>14.515999999999998</v>
      </c>
      <c r="O43" s="10"/>
      <c r="P43" s="60">
        <f t="shared" si="12"/>
        <v>-0.002408553376126971</v>
      </c>
      <c r="Q43" s="60">
        <f t="shared" si="13"/>
        <v>-0.0026064904373869625</v>
      </c>
      <c r="R43" s="60">
        <f t="shared" si="15"/>
        <v>-0.0005831341540195351</v>
      </c>
      <c r="S43" s="60">
        <f t="shared" si="16"/>
        <v>0.20469937376614983</v>
      </c>
      <c r="T43" s="60">
        <f t="shared" si="17"/>
        <v>10.527894433647111</v>
      </c>
      <c r="U43" s="60">
        <f t="shared" si="18"/>
        <v>1.254629106344102</v>
      </c>
      <c r="V43" s="60">
        <f t="shared" si="19"/>
        <v>1.9288653460357472</v>
      </c>
      <c r="W43" s="60">
        <f t="shared" si="20"/>
        <v>0.7333531817480315</v>
      </c>
      <c r="X43" s="60">
        <f t="shared" si="21"/>
        <v>0.36221297191203705</v>
      </c>
      <c r="Y43" s="60">
        <f t="shared" si="22"/>
        <v>0.19065091111269725</v>
      </c>
      <c r="Z43" s="60">
        <f t="shared" si="23"/>
        <v>0.10055445372934234</v>
      </c>
      <c r="AA43" s="60">
        <f t="shared" si="24"/>
        <v>0.05405562784830053</v>
      </c>
      <c r="AB43" s="60">
        <f t="shared" si="25"/>
        <v>471.35955479331403</v>
      </c>
    </row>
    <row r="44" spans="1:28" ht="12.75">
      <c r="A44" s="12" t="s">
        <v>52</v>
      </c>
      <c r="B44" s="1">
        <f>'DATOS MENSUALES'!E318</f>
        <v>0.812</v>
      </c>
      <c r="C44" s="1">
        <f>'DATOS MENSUALES'!E319</f>
        <v>0.81</v>
      </c>
      <c r="D44" s="1">
        <f>'DATOS MENSUALES'!E320</f>
        <v>0.702</v>
      </c>
      <c r="E44" s="1">
        <f>'DATOS MENSUALES'!E321</f>
        <v>0.619</v>
      </c>
      <c r="F44" s="1">
        <f>'DATOS MENSUALES'!E322</f>
        <v>0.594</v>
      </c>
      <c r="G44" s="1">
        <f>'DATOS MENSUALES'!E323</f>
        <v>0.599</v>
      </c>
      <c r="H44" s="1">
        <f>'DATOS MENSUALES'!E324</f>
        <v>0.552</v>
      </c>
      <c r="I44" s="1">
        <f>'DATOS MENSUALES'!E325</f>
        <v>0.545</v>
      </c>
      <c r="J44" s="1">
        <f>'DATOS MENSUALES'!E326</f>
        <v>0.502</v>
      </c>
      <c r="K44" s="1">
        <f>'DATOS MENSUALES'!E327</f>
        <v>0.434</v>
      </c>
      <c r="L44" s="1">
        <f>'DATOS MENSUALES'!E328</f>
        <v>0.38</v>
      </c>
      <c r="M44" s="1">
        <f>'DATOS MENSUALES'!E329</f>
        <v>0.331</v>
      </c>
      <c r="N44" s="1">
        <f t="shared" si="11"/>
        <v>6.879999999999999</v>
      </c>
      <c r="O44" s="10"/>
      <c r="P44" s="60">
        <f t="shared" si="12"/>
        <v>0.08059612195031936</v>
      </c>
      <c r="Q44" s="60">
        <f t="shared" si="13"/>
        <v>0.05547146073410062</v>
      </c>
      <c r="R44" s="60">
        <f t="shared" si="15"/>
        <v>0.011923380688955657</v>
      </c>
      <c r="S44" s="60">
        <f t="shared" si="16"/>
        <v>-4.479631890530518E-07</v>
      </c>
      <c r="T44" s="60">
        <f t="shared" si="17"/>
        <v>-0.0005991417137768831</v>
      </c>
      <c r="U44" s="60">
        <f t="shared" si="18"/>
        <v>-0.005588064168294523</v>
      </c>
      <c r="V44" s="60">
        <f t="shared" si="19"/>
        <v>-0.00459059841948756</v>
      </c>
      <c r="W44" s="60">
        <f t="shared" si="20"/>
        <v>-0.0031902940343378635</v>
      </c>
      <c r="X44" s="60">
        <f t="shared" si="21"/>
        <v>-0.0010980400879629653</v>
      </c>
      <c r="Y44" s="60">
        <f t="shared" si="22"/>
        <v>-0.0006023779782118718</v>
      </c>
      <c r="Z44" s="60">
        <f t="shared" si="23"/>
        <v>-0.0002872980454510671</v>
      </c>
      <c r="AA44" s="60">
        <f t="shared" si="24"/>
        <v>-0.00020427339894468034</v>
      </c>
      <c r="AB44" s="60">
        <f t="shared" si="25"/>
        <v>0.003142268914917009</v>
      </c>
    </row>
    <row r="45" spans="1:28" ht="12.75">
      <c r="A45" s="12" t="s">
        <v>53</v>
      </c>
      <c r="B45" s="1">
        <f>'DATOS MENSUALES'!E330</f>
        <v>0.29</v>
      </c>
      <c r="C45" s="1">
        <f>'DATOS MENSUALES'!E331</f>
        <v>0.55</v>
      </c>
      <c r="D45" s="1">
        <f>'DATOS MENSUALES'!E332</f>
        <v>0.386</v>
      </c>
      <c r="E45" s="1">
        <f>'DATOS MENSUALES'!E333</f>
        <v>0.334</v>
      </c>
      <c r="F45" s="1">
        <f>'DATOS MENSUALES'!E334</f>
        <v>0.567</v>
      </c>
      <c r="G45" s="1">
        <f>'DATOS MENSUALES'!E335</f>
        <v>0.574</v>
      </c>
      <c r="H45" s="1">
        <f>'DATOS MENSUALES'!E336</f>
        <v>0.713</v>
      </c>
      <c r="I45" s="1">
        <f>'DATOS MENSUALES'!E337</f>
        <v>0.621</v>
      </c>
      <c r="J45" s="1">
        <f>'DATOS MENSUALES'!E338</f>
        <v>0.554</v>
      </c>
      <c r="K45" s="1">
        <f>'DATOS MENSUALES'!E339</f>
        <v>0.47</v>
      </c>
      <c r="L45" s="1">
        <f>'DATOS MENSUALES'!E340</f>
        <v>0.406</v>
      </c>
      <c r="M45" s="1">
        <f>'DATOS MENSUALES'!E341</f>
        <v>0.351</v>
      </c>
      <c r="N45" s="1">
        <f t="shared" si="11"/>
        <v>5.816</v>
      </c>
      <c r="O45" s="10"/>
      <c r="P45" s="60">
        <f t="shared" si="12"/>
        <v>-0.0007301051033996994</v>
      </c>
      <c r="Q45" s="60">
        <f t="shared" si="13"/>
        <v>0.0017882506376819124</v>
      </c>
      <c r="R45" s="60">
        <f t="shared" si="15"/>
        <v>-0.0006709664515401965</v>
      </c>
      <c r="S45" s="60">
        <f t="shared" si="16"/>
        <v>-0.025064112477651838</v>
      </c>
      <c r="T45" s="60">
        <f t="shared" si="17"/>
        <v>-0.0013788625154297733</v>
      </c>
      <c r="U45" s="60">
        <f t="shared" si="18"/>
        <v>-0.008298175118707752</v>
      </c>
      <c r="V45" s="60">
        <f t="shared" si="19"/>
        <v>-1.403623250410353E-07</v>
      </c>
      <c r="W45" s="60">
        <f t="shared" si="20"/>
        <v>-0.0003611285026574277</v>
      </c>
      <c r="X45" s="60">
        <f t="shared" si="21"/>
        <v>-0.00013395575462962986</v>
      </c>
      <c r="Y45" s="60">
        <f t="shared" si="22"/>
        <v>-0.00011376366416228451</v>
      </c>
      <c r="Z45" s="60">
        <f t="shared" si="23"/>
        <v>-6.392730027200365E-05</v>
      </c>
      <c r="AA45" s="60">
        <f t="shared" si="24"/>
        <v>-5.8836360377187744E-05</v>
      </c>
      <c r="AB45" s="60">
        <f t="shared" si="25"/>
        <v>-0.7724337647434857</v>
      </c>
    </row>
    <row r="46" spans="1:28" ht="12.75">
      <c r="A46" s="12" t="s">
        <v>54</v>
      </c>
      <c r="B46" s="1">
        <f>'DATOS MENSUALES'!E342</f>
        <v>0.31</v>
      </c>
      <c r="C46" s="1">
        <f>'DATOS MENSUALES'!E343</f>
        <v>0.308</v>
      </c>
      <c r="D46" s="1">
        <f>'DATOS MENSUALES'!E344</f>
        <v>0.307</v>
      </c>
      <c r="E46" s="1">
        <f>'DATOS MENSUALES'!E345</f>
        <v>0.354</v>
      </c>
      <c r="F46" s="1">
        <f>'DATOS MENSUALES'!E346</f>
        <v>0.449</v>
      </c>
      <c r="G46" s="1">
        <f>'DATOS MENSUALES'!E347</f>
        <v>1.28</v>
      </c>
      <c r="H46" s="1">
        <f>'DATOS MENSUALES'!E348</f>
        <v>1.022</v>
      </c>
      <c r="I46" s="1">
        <f>'DATOS MENSUALES'!E349</f>
        <v>0.97</v>
      </c>
      <c r="J46" s="1">
        <f>'DATOS MENSUALES'!E350</f>
        <v>0.92</v>
      </c>
      <c r="K46" s="1">
        <f>'DATOS MENSUALES'!E351</f>
        <v>0.777</v>
      </c>
      <c r="L46" s="1">
        <f>'DATOS MENSUALES'!E352</f>
        <v>0.651</v>
      </c>
      <c r="M46" s="1">
        <f>'DATOS MENSUALES'!E353</f>
        <v>0.566</v>
      </c>
      <c r="N46" s="1">
        <f t="shared" si="11"/>
        <v>7.914</v>
      </c>
      <c r="O46" s="10"/>
      <c r="P46" s="60">
        <f t="shared" si="12"/>
        <v>-0.0003436686157963933</v>
      </c>
      <c r="Q46" s="60">
        <f t="shared" si="13"/>
        <v>-0.0017549755289847562</v>
      </c>
      <c r="R46" s="60">
        <f t="shared" si="15"/>
        <v>-0.004619535963936895</v>
      </c>
      <c r="S46" s="60">
        <f t="shared" si="16"/>
        <v>-0.020268599736605015</v>
      </c>
      <c r="T46" s="60">
        <f t="shared" si="17"/>
        <v>-0.012056725749589523</v>
      </c>
      <c r="U46" s="60">
        <f t="shared" si="18"/>
        <v>0.1276779908482344</v>
      </c>
      <c r="V46" s="60">
        <f t="shared" si="19"/>
        <v>0.028039889920732856</v>
      </c>
      <c r="W46" s="60">
        <f t="shared" si="20"/>
        <v>0.021435808789353594</v>
      </c>
      <c r="X46" s="60">
        <f t="shared" si="21"/>
        <v>0.03120628874537036</v>
      </c>
      <c r="Y46" s="60">
        <f t="shared" si="22"/>
        <v>0.01728266535236664</v>
      </c>
      <c r="Z46" s="60">
        <f t="shared" si="23"/>
        <v>0.008617035368460781</v>
      </c>
      <c r="AA46" s="60">
        <f t="shared" si="24"/>
        <v>0.005461637940586999</v>
      </c>
      <c r="AB46" s="60">
        <f t="shared" si="25"/>
        <v>1.6449947992634004</v>
      </c>
    </row>
    <row r="47" spans="1:28" ht="12.75">
      <c r="A47" s="12" t="s">
        <v>55</v>
      </c>
      <c r="B47" s="1">
        <f>'DATOS MENSUALES'!E354</f>
        <v>0.497</v>
      </c>
      <c r="C47" s="1">
        <f>'DATOS MENSUALES'!E355</f>
        <v>0.441</v>
      </c>
      <c r="D47" s="1">
        <f>'DATOS MENSUALES'!E356</f>
        <v>0.392</v>
      </c>
      <c r="E47" s="1">
        <f>'DATOS MENSUALES'!E357</f>
        <v>1.751</v>
      </c>
      <c r="F47" s="1">
        <f>'DATOS MENSUALES'!E358</f>
        <v>1.118</v>
      </c>
      <c r="G47" s="1">
        <f>'DATOS MENSUALES'!E359</f>
        <v>0.921</v>
      </c>
      <c r="H47" s="1">
        <f>'DATOS MENSUALES'!E360</f>
        <v>0.746</v>
      </c>
      <c r="I47" s="1">
        <f>'DATOS MENSUALES'!E361</f>
        <v>0.642</v>
      </c>
      <c r="J47" s="1">
        <f>'DATOS MENSUALES'!E362</f>
        <v>0.562</v>
      </c>
      <c r="K47" s="1">
        <f>'DATOS MENSUALES'!E363</f>
        <v>0.49</v>
      </c>
      <c r="L47" s="1">
        <f>'DATOS MENSUALES'!E364</f>
        <v>0.427</v>
      </c>
      <c r="M47" s="1">
        <f>'DATOS MENSUALES'!E365</f>
        <v>0.371</v>
      </c>
      <c r="N47" s="1">
        <f t="shared" si="11"/>
        <v>8.358</v>
      </c>
      <c r="O47" s="10"/>
      <c r="P47" s="60">
        <f t="shared" si="12"/>
        <v>0.0015997470432945163</v>
      </c>
      <c r="Q47" s="60">
        <f t="shared" si="13"/>
        <v>1.896856001474752E-06</v>
      </c>
      <c r="R47" s="60">
        <f t="shared" si="15"/>
        <v>-0.0005422496416228409</v>
      </c>
      <c r="S47" s="60">
        <f t="shared" si="16"/>
        <v>1.421355835725516</v>
      </c>
      <c r="T47" s="60">
        <f t="shared" si="17"/>
        <v>0.08500812118429493</v>
      </c>
      <c r="U47" s="60">
        <f t="shared" si="18"/>
        <v>0.0030200443275732523</v>
      </c>
      <c r="V47" s="60">
        <f t="shared" si="19"/>
        <v>2.1491978584050183E-05</v>
      </c>
      <c r="W47" s="60">
        <f t="shared" si="20"/>
        <v>-0.00012659766794668404</v>
      </c>
      <c r="X47" s="60">
        <f t="shared" si="21"/>
        <v>-8.043508796296307E-05</v>
      </c>
      <c r="Y47" s="60">
        <f t="shared" si="22"/>
        <v>-2.3038540195341982E-05</v>
      </c>
      <c r="Z47" s="60">
        <f t="shared" si="23"/>
        <v>-6.8426039910120585E-06</v>
      </c>
      <c r="AA47" s="60">
        <f t="shared" si="24"/>
        <v>-6.744776355149244E-06</v>
      </c>
      <c r="AB47" s="60">
        <f t="shared" si="25"/>
        <v>4.286816001486546</v>
      </c>
    </row>
    <row r="48" spans="1:28" ht="12.75">
      <c r="A48" s="12" t="s">
        <v>56</v>
      </c>
      <c r="B48" s="1">
        <f>'DATOS MENSUALES'!E366</f>
        <v>0.32</v>
      </c>
      <c r="C48" s="1">
        <f>'DATOS MENSUALES'!E367</f>
        <v>0.287</v>
      </c>
      <c r="D48" s="1">
        <f>'DATOS MENSUALES'!E368</f>
        <v>0.263</v>
      </c>
      <c r="E48" s="1">
        <f>'DATOS MENSUALES'!E369</f>
        <v>0.3</v>
      </c>
      <c r="F48" s="1">
        <f>'DATOS MENSUALES'!E370</f>
        <v>0.308</v>
      </c>
      <c r="G48" s="1">
        <f>'DATOS MENSUALES'!E371</f>
        <v>0.289</v>
      </c>
      <c r="H48" s="1">
        <f>'DATOS MENSUALES'!E372</f>
        <v>0.451</v>
      </c>
      <c r="I48" s="1">
        <f>'DATOS MENSUALES'!E373</f>
        <v>0.703</v>
      </c>
      <c r="J48" s="1">
        <f>'DATOS MENSUALES'!E374</f>
        <v>0.769</v>
      </c>
      <c r="K48" s="1">
        <f>'DATOS MENSUALES'!E375</f>
        <v>0.72</v>
      </c>
      <c r="L48" s="1">
        <f>'DATOS MENSUALES'!E376</f>
        <v>0.646</v>
      </c>
      <c r="M48" s="1">
        <f>'DATOS MENSUALES'!E377</f>
        <v>0.551</v>
      </c>
      <c r="N48" s="1">
        <f t="shared" si="11"/>
        <v>5.607</v>
      </c>
      <c r="O48" s="10"/>
      <c r="P48" s="60">
        <f t="shared" si="12"/>
        <v>-0.00021649128108564955</v>
      </c>
      <c r="Q48" s="60">
        <f t="shared" si="13"/>
        <v>-0.0028404354318773213</v>
      </c>
      <c r="R48" s="60">
        <f t="shared" si="15"/>
        <v>-0.009333351236664168</v>
      </c>
      <c r="S48" s="60">
        <f t="shared" si="16"/>
        <v>-0.034854112682886004</v>
      </c>
      <c r="T48" s="60">
        <f t="shared" si="17"/>
        <v>-0.05077755650165558</v>
      </c>
      <c r="U48" s="60">
        <f t="shared" si="18"/>
        <v>-0.11582501722614581</v>
      </c>
      <c r="V48" s="60">
        <f t="shared" si="19"/>
        <v>-0.019076319402269913</v>
      </c>
      <c r="W48" s="60">
        <f t="shared" si="20"/>
        <v>1.2554753040042306E-06</v>
      </c>
      <c r="X48" s="60">
        <f t="shared" si="21"/>
        <v>0.004397509662037033</v>
      </c>
      <c r="Y48" s="60">
        <f t="shared" si="22"/>
        <v>0.008186891294515393</v>
      </c>
      <c r="Z48" s="60">
        <f t="shared" si="23"/>
        <v>0.00800181831956271</v>
      </c>
      <c r="AA48" s="60">
        <f t="shared" si="24"/>
        <v>0.00418153402529775</v>
      </c>
      <c r="AB48" s="60">
        <f t="shared" si="25"/>
        <v>-1.429646401569242</v>
      </c>
    </row>
    <row r="49" spans="1:28" ht="12.75">
      <c r="A49" s="12" t="s">
        <v>57</v>
      </c>
      <c r="B49" s="1">
        <f>'DATOS MENSUALES'!E378</f>
        <v>0.464</v>
      </c>
      <c r="C49" s="1">
        <f>'DATOS MENSUALES'!E379</f>
        <v>0.403</v>
      </c>
      <c r="D49" s="1">
        <f>'DATOS MENSUALES'!E380</f>
        <v>0.356</v>
      </c>
      <c r="E49" s="1">
        <f>'DATOS MENSUALES'!E381</f>
        <v>0.356</v>
      </c>
      <c r="F49" s="1">
        <f>'DATOS MENSUALES'!E382</f>
        <v>0.484</v>
      </c>
      <c r="G49" s="1">
        <f>'DATOS MENSUALES'!E383</f>
        <v>0.57</v>
      </c>
      <c r="H49" s="1">
        <f>'DATOS MENSUALES'!E384</f>
        <v>0.537</v>
      </c>
      <c r="I49" s="1">
        <f>'DATOS MENSUALES'!E385</f>
        <v>0.471</v>
      </c>
      <c r="J49" s="1">
        <f>'DATOS MENSUALES'!E386</f>
        <v>0.41</v>
      </c>
      <c r="K49" s="1">
        <f>'DATOS MENSUALES'!E387</f>
        <v>0.354</v>
      </c>
      <c r="L49" s="1">
        <f>'DATOS MENSUALES'!E388</f>
        <v>0.309</v>
      </c>
      <c r="M49" s="1">
        <f>'DATOS MENSUALES'!E389</f>
        <v>0.285</v>
      </c>
      <c r="N49" s="1">
        <f t="shared" si="11"/>
        <v>4.999</v>
      </c>
      <c r="O49" s="10"/>
      <c r="P49" s="60">
        <f t="shared" si="12"/>
        <v>0.0005917423387490619</v>
      </c>
      <c r="Q49" s="60">
        <f t="shared" si="13"/>
        <v>-1.6818955293291216E-05</v>
      </c>
      <c r="R49" s="60">
        <f t="shared" si="15"/>
        <v>-0.001624117773854248</v>
      </c>
      <c r="S49" s="60">
        <f t="shared" si="16"/>
        <v>-0.019825830462500336</v>
      </c>
      <c r="T49" s="60">
        <f t="shared" si="17"/>
        <v>-0.007335652016807166</v>
      </c>
      <c r="U49" s="60">
        <f t="shared" si="18"/>
        <v>-0.008799811052592048</v>
      </c>
      <c r="V49" s="60">
        <f t="shared" si="19"/>
        <v>-0.005949120847173509</v>
      </c>
      <c r="W49" s="60">
        <f t="shared" si="20"/>
        <v>-0.010824971477864037</v>
      </c>
      <c r="X49" s="60">
        <f t="shared" si="21"/>
        <v>-0.007433903754629641</v>
      </c>
      <c r="Y49" s="60">
        <f t="shared" si="22"/>
        <v>-0.0044477221104432816</v>
      </c>
      <c r="Z49" s="60">
        <f t="shared" si="23"/>
        <v>-0.0025704999579855025</v>
      </c>
      <c r="AA49" s="60">
        <f t="shared" si="24"/>
        <v>-0.0011541205876499144</v>
      </c>
      <c r="AB49" s="60">
        <f t="shared" si="25"/>
        <v>-5.218499842516905</v>
      </c>
    </row>
    <row r="50" spans="1:28" ht="12.75">
      <c r="A50" s="12" t="s">
        <v>58</v>
      </c>
      <c r="B50" s="1">
        <f>'DATOS MENSUALES'!E390</f>
        <v>0.296</v>
      </c>
      <c r="C50" s="1">
        <f>'DATOS MENSUALES'!E391</f>
        <v>0.295</v>
      </c>
      <c r="D50" s="1">
        <f>'DATOS MENSUALES'!E392</f>
        <v>0.332</v>
      </c>
      <c r="E50" s="1">
        <f>'DATOS MENSUALES'!E393</f>
        <v>0.403</v>
      </c>
      <c r="F50" s="1">
        <f>'DATOS MENSUALES'!E394</f>
        <v>0.412</v>
      </c>
      <c r="G50" s="1">
        <f>'DATOS MENSUALES'!E395</f>
        <v>0.362</v>
      </c>
      <c r="H50" s="1">
        <f>'DATOS MENSUALES'!E396</f>
        <v>0.323</v>
      </c>
      <c r="I50" s="1">
        <f>'DATOS MENSUALES'!E397</f>
        <v>0.402</v>
      </c>
      <c r="J50" s="1">
        <f>'DATOS MENSUALES'!E398</f>
        <v>0.419</v>
      </c>
      <c r="K50" s="1">
        <f>'DATOS MENSUALES'!E399</f>
        <v>0.36</v>
      </c>
      <c r="L50" s="1">
        <f>'DATOS MENSUALES'!E400</f>
        <v>0.324</v>
      </c>
      <c r="M50" s="1">
        <f>'DATOS MENSUALES'!E401</f>
        <v>0.286</v>
      </c>
      <c r="N50" s="1">
        <f aca="true" t="shared" si="26" ref="N50:N81">SUM(B50:M50)</f>
        <v>4.2139999999999995</v>
      </c>
      <c r="O50" s="10"/>
      <c r="P50" s="60">
        <f aca="true" t="shared" si="27" ref="P50:P83">(B50-B$6)^3</f>
        <v>-0.000593666702573253</v>
      </c>
      <c r="Q50" s="60">
        <f aca="true" t="shared" si="28" ref="Q50:Q83">(C50-C$6)^3</f>
        <v>-0.00238575707926024</v>
      </c>
      <c r="R50" s="60">
        <f t="shared" si="15"/>
        <v>-0.0028358795589782143</v>
      </c>
      <c r="S50" s="60">
        <f t="shared" si="16"/>
        <v>-0.011187048839222096</v>
      </c>
      <c r="T50" s="60">
        <f t="shared" si="17"/>
        <v>-0.01888549294242698</v>
      </c>
      <c r="U50" s="60">
        <f t="shared" si="18"/>
        <v>-0.07119192252366645</v>
      </c>
      <c r="V50" s="60">
        <f t="shared" si="19"/>
        <v>-0.06172211757306877</v>
      </c>
      <c r="W50" s="60">
        <f t="shared" si="20"/>
        <v>-0.024442557337368154</v>
      </c>
      <c r="X50" s="60">
        <f t="shared" si="21"/>
        <v>-0.006452169504629638</v>
      </c>
      <c r="Y50" s="60">
        <f t="shared" si="22"/>
        <v>-0.00397845184598047</v>
      </c>
      <c r="Z50" s="60">
        <f t="shared" si="23"/>
        <v>-0.0018151715385640143</v>
      </c>
      <c r="AA50" s="60">
        <f t="shared" si="24"/>
        <v>-0.001121426053903358</v>
      </c>
      <c r="AB50" s="60">
        <f t="shared" si="25"/>
        <v>-15.994061376838538</v>
      </c>
    </row>
    <row r="51" spans="1:28" ht="12.75">
      <c r="A51" s="12" t="s">
        <v>59</v>
      </c>
      <c r="B51" s="1">
        <f>'DATOS MENSUALES'!E402</f>
        <v>0.259</v>
      </c>
      <c r="C51" s="1">
        <f>'DATOS MENSUALES'!E403</f>
        <v>0.247</v>
      </c>
      <c r="D51" s="1">
        <f>'DATOS MENSUALES'!E404</f>
        <v>0.234</v>
      </c>
      <c r="E51" s="1">
        <f>'DATOS MENSUALES'!E405</f>
        <v>0.393</v>
      </c>
      <c r="F51" s="1">
        <f>'DATOS MENSUALES'!E406</f>
        <v>0.478</v>
      </c>
      <c r="G51" s="1">
        <f>'DATOS MENSUALES'!E407</f>
        <v>0.55</v>
      </c>
      <c r="H51" s="1">
        <f>'DATOS MENSUALES'!E408</f>
        <v>0.547</v>
      </c>
      <c r="I51" s="1">
        <f>'DATOS MENSUALES'!E409</f>
        <v>0.481</v>
      </c>
      <c r="J51" s="1">
        <f>'DATOS MENSUALES'!E410</f>
        <v>0.47</v>
      </c>
      <c r="K51" s="1">
        <f>'DATOS MENSUALES'!E411</f>
        <v>0.441</v>
      </c>
      <c r="L51" s="1">
        <f>'DATOS MENSUALES'!E412</f>
        <v>0.376</v>
      </c>
      <c r="M51" s="1">
        <f>'DATOS MENSUALES'!E413</f>
        <v>0.322</v>
      </c>
      <c r="N51" s="1">
        <f t="shared" si="26"/>
        <v>4.798</v>
      </c>
      <c r="O51" s="10"/>
      <c r="P51" s="60">
        <f t="shared" si="27"/>
        <v>-0.0017735582500939128</v>
      </c>
      <c r="Q51" s="60">
        <f t="shared" si="28"/>
        <v>-0.005991005376780906</v>
      </c>
      <c r="R51" s="60">
        <f aca="true" t="shared" si="29" ref="R51:R83">(D51-D$6)^3</f>
        <v>-0.013745603211870782</v>
      </c>
      <c r="S51" s="60">
        <f aca="true" t="shared" si="30" ref="S51:S83">(E51-E$6)^3</f>
        <v>-0.012755744300654601</v>
      </c>
      <c r="T51" s="60">
        <f aca="true" t="shared" si="31" ref="T51:AB79">(F51-F$6)^3</f>
        <v>-0.008036418760608817</v>
      </c>
      <c r="U51" s="60">
        <f t="shared" si="31"/>
        <v>-0.01161296526746807</v>
      </c>
      <c r="V51" s="60">
        <f t="shared" si="31"/>
        <v>-0.005017509683261664</v>
      </c>
      <c r="W51" s="60">
        <f t="shared" si="31"/>
        <v>-0.009422291037092686</v>
      </c>
      <c r="X51" s="60">
        <f t="shared" si="31"/>
        <v>-0.0024694987546296353</v>
      </c>
      <c r="Y51" s="60">
        <f t="shared" si="31"/>
        <v>-0.00046466582118707815</v>
      </c>
      <c r="Z51" s="60">
        <f t="shared" si="31"/>
        <v>-0.0003427773209331608</v>
      </c>
      <c r="AA51" s="60">
        <f t="shared" si="31"/>
        <v>-0.0003129630208455066</v>
      </c>
      <c r="AB51" s="60">
        <f t="shared" si="31"/>
        <v>-7.251033729229712</v>
      </c>
    </row>
    <row r="52" spans="1:28" ht="12.75">
      <c r="A52" s="12" t="s">
        <v>60</v>
      </c>
      <c r="B52" s="1">
        <f>'DATOS MENSUALES'!E414</f>
        <v>0.28</v>
      </c>
      <c r="C52" s="1">
        <f>'DATOS MENSUALES'!E415</f>
        <v>0.291</v>
      </c>
      <c r="D52" s="1">
        <f>'DATOS MENSUALES'!E416</f>
        <v>0.262</v>
      </c>
      <c r="E52" s="1">
        <f>'DATOS MENSUALES'!E417</f>
        <v>0.241</v>
      </c>
      <c r="F52" s="1">
        <f>'DATOS MENSUALES'!E418</f>
        <v>0.24</v>
      </c>
      <c r="G52" s="1">
        <f>'DATOS MENSUALES'!E419</f>
        <v>0.256</v>
      </c>
      <c r="H52" s="1">
        <f>'DATOS MENSUALES'!E420</f>
        <v>0.269</v>
      </c>
      <c r="I52" s="1">
        <f>'DATOS MENSUALES'!E421</f>
        <v>0.284</v>
      </c>
      <c r="J52" s="1">
        <f>'DATOS MENSUALES'!E422</f>
        <v>0.276</v>
      </c>
      <c r="K52" s="1">
        <f>'DATOS MENSUALES'!E423</f>
        <v>0.247</v>
      </c>
      <c r="L52" s="1">
        <f>'DATOS MENSUALES'!E424</f>
        <v>0.231</v>
      </c>
      <c r="M52" s="1">
        <f>'DATOS MENSUALES'!E425</f>
        <v>0.225</v>
      </c>
      <c r="N52" s="1">
        <f t="shared" si="26"/>
        <v>3.102</v>
      </c>
      <c r="O52" s="10"/>
      <c r="P52" s="60">
        <f t="shared" si="27"/>
        <v>-0.00100136425629226</v>
      </c>
      <c r="Q52" s="60">
        <f t="shared" si="28"/>
        <v>-0.0026064904373869625</v>
      </c>
      <c r="R52" s="60">
        <f t="shared" si="29"/>
        <v>-0.00946697203831706</v>
      </c>
      <c r="S52" s="60">
        <f t="shared" si="30"/>
        <v>-0.05735682804170141</v>
      </c>
      <c r="T52" s="60">
        <f t="shared" si="31"/>
        <v>-0.084202196325347</v>
      </c>
      <c r="U52" s="60">
        <f t="shared" si="31"/>
        <v>-0.14097704968069125</v>
      </c>
      <c r="V52" s="60">
        <f t="shared" si="31"/>
        <v>-0.09063802913091999</v>
      </c>
      <c r="W52" s="60">
        <f t="shared" si="31"/>
        <v>-0.06802329872028827</v>
      </c>
      <c r="X52" s="60">
        <f t="shared" si="31"/>
        <v>-0.03566543692129631</v>
      </c>
      <c r="Y52" s="60">
        <f t="shared" si="31"/>
        <v>-0.020002825887302792</v>
      </c>
      <c r="Z52" s="60">
        <f t="shared" si="31"/>
        <v>-0.009936274011704509</v>
      </c>
      <c r="AA52" s="60">
        <f t="shared" si="31"/>
        <v>-0.004483468066988754</v>
      </c>
      <c r="AB52" s="60">
        <f t="shared" si="31"/>
        <v>-47.89266645608371</v>
      </c>
    </row>
    <row r="53" spans="1:28" ht="12.75">
      <c r="A53" s="12" t="s">
        <v>61</v>
      </c>
      <c r="B53" s="1">
        <f>'DATOS MENSUALES'!E426</f>
        <v>0.204</v>
      </c>
      <c r="C53" s="1">
        <f>'DATOS MENSUALES'!E427</f>
        <v>0.191</v>
      </c>
      <c r="D53" s="1">
        <f>'DATOS MENSUALES'!E428</f>
        <v>0.188</v>
      </c>
      <c r="E53" s="1">
        <f>'DATOS MENSUALES'!E429</f>
        <v>0.171</v>
      </c>
      <c r="F53" s="1">
        <f>'DATOS MENSUALES'!E430</f>
        <v>0.168</v>
      </c>
      <c r="G53" s="1">
        <f>'DATOS MENSUALES'!E431</f>
        <v>0.166</v>
      </c>
      <c r="H53" s="1">
        <f>'DATOS MENSUALES'!E432</f>
        <v>0.175</v>
      </c>
      <c r="I53" s="1">
        <f>'DATOS MENSUALES'!E433</f>
        <v>0.174</v>
      </c>
      <c r="J53" s="1">
        <f>'DATOS MENSUALES'!E434</f>
        <v>0.161</v>
      </c>
      <c r="K53" s="1">
        <f>'DATOS MENSUALES'!E435</f>
        <v>0.154</v>
      </c>
      <c r="L53" s="1">
        <f>'DATOS MENSUALES'!E436</f>
        <v>0.15</v>
      </c>
      <c r="M53" s="1">
        <f>'DATOS MENSUALES'!E437</f>
        <v>0.158</v>
      </c>
      <c r="N53" s="1">
        <f t="shared" si="26"/>
        <v>2.06</v>
      </c>
      <c r="O53" s="10"/>
      <c r="P53" s="60">
        <f t="shared" si="27"/>
        <v>-0.005456001091003004</v>
      </c>
      <c r="Q53" s="60">
        <f t="shared" si="28"/>
        <v>-0.013417006208736836</v>
      </c>
      <c r="R53" s="60">
        <f t="shared" si="29"/>
        <v>-0.023282293178812936</v>
      </c>
      <c r="S53" s="60">
        <f t="shared" si="30"/>
        <v>-0.0946015944535471</v>
      </c>
      <c r="T53" s="60">
        <f t="shared" si="31"/>
        <v>-0.13288759506914857</v>
      </c>
      <c r="U53" s="60">
        <f t="shared" si="31"/>
        <v>-0.227488787283997</v>
      </c>
      <c r="V53" s="60">
        <f t="shared" si="31"/>
        <v>-0.16027729916260047</v>
      </c>
      <c r="W53" s="60">
        <f t="shared" si="31"/>
        <v>-0.13916265356877305</v>
      </c>
      <c r="X53" s="60">
        <f t="shared" si="31"/>
        <v>-0.08762698900462966</v>
      </c>
      <c r="Y53" s="60">
        <f t="shared" si="31"/>
        <v>-0.04840944607738543</v>
      </c>
      <c r="Z53" s="60">
        <f t="shared" si="31"/>
        <v>-0.025930353658398735</v>
      </c>
      <c r="AA53" s="60">
        <f t="shared" si="31"/>
        <v>-0.012470050009826216</v>
      </c>
      <c r="AB53" s="60">
        <f t="shared" si="31"/>
        <v>-102.0787137284542</v>
      </c>
    </row>
    <row r="54" spans="1:28" ht="12.75">
      <c r="A54" s="12" t="s">
        <v>62</v>
      </c>
      <c r="B54" s="1">
        <f>'DATOS MENSUALES'!E438</f>
        <v>0.161</v>
      </c>
      <c r="C54" s="1">
        <f>'DATOS MENSUALES'!E439</f>
        <v>0.166</v>
      </c>
      <c r="D54" s="1">
        <f>'DATOS MENSUALES'!E440</f>
        <v>0.206</v>
      </c>
      <c r="E54" s="1">
        <f>'DATOS MENSUALES'!E441</f>
        <v>1.163</v>
      </c>
      <c r="F54" s="1">
        <f>'DATOS MENSUALES'!E442</f>
        <v>0.973</v>
      </c>
      <c r="G54" s="1">
        <f>'DATOS MENSUALES'!E443</f>
        <v>0.872</v>
      </c>
      <c r="H54" s="1">
        <f>'DATOS MENSUALES'!E444</f>
        <v>0.722</v>
      </c>
      <c r="I54" s="1">
        <f>'DATOS MENSUALES'!E445</f>
        <v>0.655</v>
      </c>
      <c r="J54" s="1">
        <f>'DATOS MENSUALES'!E446</f>
        <v>0.662</v>
      </c>
      <c r="K54" s="1">
        <f>'DATOS MENSUALES'!E447</f>
        <v>0.587</v>
      </c>
      <c r="L54" s="1">
        <f>'DATOS MENSUALES'!E448</f>
        <v>0.49</v>
      </c>
      <c r="M54" s="1">
        <f>'DATOS MENSUALES'!E449</f>
        <v>0.414</v>
      </c>
      <c r="N54" s="1">
        <f t="shared" si="26"/>
        <v>7.071</v>
      </c>
      <c r="O54" s="10"/>
      <c r="P54" s="60">
        <f t="shared" si="27"/>
        <v>-0.010510000493895564</v>
      </c>
      <c r="Q54" s="60">
        <f t="shared" si="28"/>
        <v>-0.018112959015210674</v>
      </c>
      <c r="R54" s="60">
        <f t="shared" si="29"/>
        <v>-0.01915105620360633</v>
      </c>
      <c r="S54" s="60">
        <f t="shared" si="30"/>
        <v>0.1542912062296485</v>
      </c>
      <c r="T54" s="60">
        <f t="shared" si="31"/>
        <v>0.025593342603027574</v>
      </c>
      <c r="U54" s="60">
        <f t="shared" si="31"/>
        <v>0.000872228137490607</v>
      </c>
      <c r="V54" s="60">
        <f t="shared" si="31"/>
        <v>5.500337743829983E-08</v>
      </c>
      <c r="W54" s="60">
        <f t="shared" si="31"/>
        <v>-5.152918585302027E-05</v>
      </c>
      <c r="X54" s="60">
        <f t="shared" si="31"/>
        <v>0.00018357324537036996</v>
      </c>
      <c r="Y54" s="60">
        <f t="shared" si="31"/>
        <v>0.00032205940195341736</v>
      </c>
      <c r="Z54" s="60">
        <f t="shared" si="31"/>
        <v>8.527203030650856E-05</v>
      </c>
      <c r="AA54" s="60">
        <f t="shared" si="31"/>
        <v>1.400808383768822E-05</v>
      </c>
      <c r="AB54" s="60">
        <f t="shared" si="31"/>
        <v>0.03843300519108776</v>
      </c>
    </row>
    <row r="55" spans="1:28" ht="12.75">
      <c r="A55" s="12" t="s">
        <v>63</v>
      </c>
      <c r="B55" s="1">
        <f>'DATOS MENSUALES'!E450</f>
        <v>0.395</v>
      </c>
      <c r="C55" s="1">
        <f>'DATOS MENSUALES'!E451</f>
        <v>0.35</v>
      </c>
      <c r="D55" s="1">
        <f>'DATOS MENSUALES'!E452</f>
        <v>0.46</v>
      </c>
      <c r="E55" s="1">
        <f>'DATOS MENSUALES'!E453</f>
        <v>0.61</v>
      </c>
      <c r="F55" s="1">
        <f>'DATOS MENSUALES'!E454</f>
        <v>1.598</v>
      </c>
      <c r="G55" s="1">
        <f>'DATOS MENSUALES'!E455</f>
        <v>1.247</v>
      </c>
      <c r="H55" s="1">
        <f>'DATOS MENSUALES'!E456</f>
        <v>1.136</v>
      </c>
      <c r="I55" s="1">
        <f>'DATOS MENSUALES'!E457</f>
        <v>1.064</v>
      </c>
      <c r="J55" s="1">
        <f>'DATOS MENSUALES'!E458</f>
        <v>0.954</v>
      </c>
      <c r="K55" s="1">
        <f>'DATOS MENSUALES'!E459</f>
        <v>0.803</v>
      </c>
      <c r="L55" s="1">
        <f>'DATOS MENSUALES'!E460</f>
        <v>0.666</v>
      </c>
      <c r="M55" s="1">
        <f>'DATOS MENSUALES'!E461</f>
        <v>0.557</v>
      </c>
      <c r="N55" s="1">
        <f t="shared" si="26"/>
        <v>9.840000000000002</v>
      </c>
      <c r="O55" s="10"/>
      <c r="P55" s="60">
        <f t="shared" si="27"/>
        <v>3.3444110631104723E-06</v>
      </c>
      <c r="Q55" s="60">
        <f t="shared" si="28"/>
        <v>-0.0004859809050178115</v>
      </c>
      <c r="R55" s="60">
        <f t="shared" si="29"/>
        <v>-2.485311044327594E-06</v>
      </c>
      <c r="S55" s="60">
        <f t="shared" si="30"/>
        <v>-4.617014841945571E-06</v>
      </c>
      <c r="T55" s="60">
        <f t="shared" si="31"/>
        <v>0.777918798870246</v>
      </c>
      <c r="U55" s="60">
        <f t="shared" si="31"/>
        <v>0.10418489239368899</v>
      </c>
      <c r="V55" s="60">
        <f t="shared" si="31"/>
        <v>0.07293143464387332</v>
      </c>
      <c r="W55" s="60">
        <f t="shared" si="31"/>
        <v>0.05139083565987705</v>
      </c>
      <c r="X55" s="60">
        <f t="shared" si="31"/>
        <v>0.042447677578703664</v>
      </c>
      <c r="Y55" s="60">
        <f t="shared" si="31"/>
        <v>0.02303854019534185</v>
      </c>
      <c r="Z55" s="60">
        <f t="shared" si="31"/>
        <v>0.010650200151518635</v>
      </c>
      <c r="AA55" s="60">
        <f t="shared" si="31"/>
        <v>0.004666342409595272</v>
      </c>
      <c r="AB55" s="60">
        <f t="shared" si="31"/>
        <v>29.977910904341957</v>
      </c>
    </row>
    <row r="56" spans="1:28" ht="12.75">
      <c r="A56" s="12" t="s">
        <v>64</v>
      </c>
      <c r="B56" s="1">
        <f>'DATOS MENSUALES'!E462</f>
        <v>0.471</v>
      </c>
      <c r="C56" s="1">
        <f>'DATOS MENSUALES'!E463</f>
        <v>0.405</v>
      </c>
      <c r="D56" s="1">
        <f>'DATOS MENSUALES'!E464</f>
        <v>0.66</v>
      </c>
      <c r="E56" s="1">
        <f>'DATOS MENSUALES'!E465</f>
        <v>1.014</v>
      </c>
      <c r="F56" s="1">
        <f>'DATOS MENSUALES'!E466</f>
        <v>2.154</v>
      </c>
      <c r="G56" s="1">
        <f>'DATOS MENSUALES'!E467</f>
        <v>2.579</v>
      </c>
      <c r="H56" s="1">
        <f>'DATOS MENSUALES'!E468</f>
        <v>2.024</v>
      </c>
      <c r="I56" s="1">
        <f>'DATOS MENSUALES'!E469</f>
        <v>1.707</v>
      </c>
      <c r="J56" s="1">
        <f>'DATOS MENSUALES'!E470</f>
        <v>1.408</v>
      </c>
      <c r="K56" s="1">
        <f>'DATOS MENSUALES'!E471</f>
        <v>1.166</v>
      </c>
      <c r="L56" s="1">
        <f>'DATOS MENSUALES'!E472</f>
        <v>0.973</v>
      </c>
      <c r="M56" s="1">
        <f>'DATOS MENSUALES'!E473</f>
        <v>0.814</v>
      </c>
      <c r="N56" s="1">
        <f t="shared" si="26"/>
        <v>15.375</v>
      </c>
      <c r="O56" s="10"/>
      <c r="P56" s="60">
        <f t="shared" si="27"/>
        <v>0.0007524423366829452</v>
      </c>
      <c r="Q56" s="60">
        <f t="shared" si="28"/>
        <v>-1.3179730775384848E-05</v>
      </c>
      <c r="R56" s="60">
        <f t="shared" si="29"/>
        <v>0.0064821477468069095</v>
      </c>
      <c r="S56" s="60">
        <f t="shared" si="30"/>
        <v>0.058117320717940464</v>
      </c>
      <c r="T56" s="60">
        <f t="shared" si="31"/>
        <v>3.2135980589473814</v>
      </c>
      <c r="U56" s="60">
        <f t="shared" si="31"/>
        <v>5.856776823104434</v>
      </c>
      <c r="V56" s="60">
        <f t="shared" si="31"/>
        <v>2.2265528921810636</v>
      </c>
      <c r="W56" s="60">
        <f t="shared" si="31"/>
        <v>1.0450229142742027</v>
      </c>
      <c r="X56" s="60">
        <f t="shared" si="31"/>
        <v>0.5174592894120367</v>
      </c>
      <c r="Y56" s="60">
        <f t="shared" si="31"/>
        <v>0.2715255971953417</v>
      </c>
      <c r="Z56" s="60">
        <f t="shared" si="31"/>
        <v>0.1463758074084057</v>
      </c>
      <c r="AA56" s="60">
        <f t="shared" si="31"/>
        <v>0.07628223976427845</v>
      </c>
      <c r="AB56" s="60">
        <f t="shared" si="31"/>
        <v>645.3017368633398</v>
      </c>
    </row>
    <row r="57" spans="1:28" ht="12.75">
      <c r="A57" s="12" t="s">
        <v>65</v>
      </c>
      <c r="B57" s="1">
        <f>'DATOS MENSUALES'!E474</f>
        <v>0.756</v>
      </c>
      <c r="C57" s="1">
        <f>'DATOS MENSUALES'!E475</f>
        <v>0.705</v>
      </c>
      <c r="D57" s="1">
        <f>'DATOS MENSUALES'!E476</f>
        <v>0.635</v>
      </c>
      <c r="E57" s="1">
        <f>'DATOS MENSUALES'!E477</f>
        <v>0.591</v>
      </c>
      <c r="F57" s="1">
        <f>'DATOS MENSUALES'!E478</f>
        <v>0.581</v>
      </c>
      <c r="G57" s="1">
        <f>'DATOS MENSUALES'!E479</f>
        <v>0.618</v>
      </c>
      <c r="H57" s="1">
        <f>'DATOS MENSUALES'!E480</f>
        <v>0.654</v>
      </c>
      <c r="I57" s="1">
        <f>'DATOS MENSUALES'!E481</f>
        <v>0.695</v>
      </c>
      <c r="J57" s="1">
        <f>'DATOS MENSUALES'!E482</f>
        <v>0.669</v>
      </c>
      <c r="K57" s="1">
        <f>'DATOS MENSUALES'!E483</f>
        <v>0.565</v>
      </c>
      <c r="L57" s="1">
        <f>'DATOS MENSUALES'!E484</f>
        <v>0.484</v>
      </c>
      <c r="M57" s="1">
        <f>'DATOS MENSUALES'!E485</f>
        <v>0.423</v>
      </c>
      <c r="N57" s="1">
        <f t="shared" si="26"/>
        <v>7.3759999999999994</v>
      </c>
      <c r="O57" s="10"/>
      <c r="P57" s="60">
        <f t="shared" si="27"/>
        <v>0.05313809978503006</v>
      </c>
      <c r="Q57" s="60">
        <f t="shared" si="28"/>
        <v>0.021111258492365077</v>
      </c>
      <c r="R57" s="60">
        <f t="shared" si="29"/>
        <v>0.004208727705484594</v>
      </c>
      <c r="S57" s="60">
        <f t="shared" si="30"/>
        <v>-4.5314164290981244E-05</v>
      </c>
      <c r="T57" s="60">
        <f t="shared" si="31"/>
        <v>-0.0009212533859531905</v>
      </c>
      <c r="U57" s="60">
        <f t="shared" si="31"/>
        <v>-0.00397845184598047</v>
      </c>
      <c r="V57" s="60">
        <f t="shared" si="31"/>
        <v>-0.0002645718203140197</v>
      </c>
      <c r="W57" s="60">
        <f t="shared" si="31"/>
        <v>2.1668141469794262E-08</v>
      </c>
      <c r="X57" s="60">
        <f t="shared" si="31"/>
        <v>0.00026010132870370325</v>
      </c>
      <c r="Y57" s="60">
        <f t="shared" si="31"/>
        <v>0.00010083976558978147</v>
      </c>
      <c r="Z57" s="60">
        <f t="shared" si="31"/>
        <v>5.493766253791351E-05</v>
      </c>
      <c r="AA57" s="60">
        <f t="shared" si="31"/>
        <v>3.6284614829423816E-05</v>
      </c>
      <c r="AB57" s="60">
        <f t="shared" si="31"/>
        <v>0.2651904895540348</v>
      </c>
    </row>
    <row r="58" spans="1:28" ht="12.75">
      <c r="A58" s="12" t="s">
        <v>66</v>
      </c>
      <c r="B58" s="1">
        <f>'DATOS MENSUALES'!E486</f>
        <v>0.37</v>
      </c>
      <c r="C58" s="1">
        <f>'DATOS MENSUALES'!E487</f>
        <v>0.331</v>
      </c>
      <c r="D58" s="1">
        <f>'DATOS MENSUALES'!E488</f>
        <v>0.294</v>
      </c>
      <c r="E58" s="1">
        <f>'DATOS MENSUALES'!E489</f>
        <v>0.266</v>
      </c>
      <c r="F58" s="1">
        <f>'DATOS MENSUALES'!E490</f>
        <v>0.246</v>
      </c>
      <c r="G58" s="1">
        <f>'DATOS MENSUALES'!E491</f>
        <v>0.242</v>
      </c>
      <c r="H58" s="1">
        <f>'DATOS MENSUALES'!E492</f>
        <v>0.246</v>
      </c>
      <c r="I58" s="1">
        <f>'DATOS MENSUALES'!E493</f>
        <v>0.245</v>
      </c>
      <c r="J58" s="1">
        <f>'DATOS MENSUALES'!E494</f>
        <v>0.231</v>
      </c>
      <c r="K58" s="1">
        <f>'DATOS MENSUALES'!E495</f>
        <v>0.207</v>
      </c>
      <c r="L58" s="1">
        <f>'DATOS MENSUALES'!E496</f>
        <v>0.188</v>
      </c>
      <c r="M58" s="1">
        <f>'DATOS MENSUALES'!E497</f>
        <v>0.175</v>
      </c>
      <c r="N58" s="1">
        <f t="shared" si="26"/>
        <v>3.041</v>
      </c>
      <c r="O58" s="10"/>
      <c r="P58" s="60">
        <f t="shared" si="27"/>
        <v>-1.0136984410217818E-06</v>
      </c>
      <c r="Q58" s="60">
        <f t="shared" si="28"/>
        <v>-0.0009303204924833766</v>
      </c>
      <c r="R58" s="60">
        <f t="shared" si="29"/>
        <v>-0.0057879296581517725</v>
      </c>
      <c r="S58" s="60">
        <f t="shared" si="30"/>
        <v>-0.04690976779721105</v>
      </c>
      <c r="T58" s="60">
        <f t="shared" si="31"/>
        <v>-0.08079134521790898</v>
      </c>
      <c r="U58" s="60">
        <f t="shared" si="31"/>
        <v>-0.15266248417655903</v>
      </c>
      <c r="V58" s="60">
        <f t="shared" si="31"/>
        <v>-0.10528574803518996</v>
      </c>
      <c r="W58" s="60">
        <f t="shared" si="31"/>
        <v>-0.08944183453020561</v>
      </c>
      <c r="X58" s="60">
        <f t="shared" si="31"/>
        <v>-0.05238359317129634</v>
      </c>
      <c r="Y58" s="60">
        <f t="shared" si="31"/>
        <v>-0.03021231613523669</v>
      </c>
      <c r="Z58" s="60">
        <f t="shared" si="31"/>
        <v>-0.017170486541318836</v>
      </c>
      <c r="AA58" s="60">
        <f t="shared" si="31"/>
        <v>-0.009923674299771123</v>
      </c>
      <c r="AB58" s="60">
        <f t="shared" si="31"/>
        <v>-50.346838468410844</v>
      </c>
    </row>
    <row r="59" spans="1:28" ht="12.75">
      <c r="A59" s="12" t="s">
        <v>67</v>
      </c>
      <c r="B59" s="1">
        <f>'DATOS MENSUALES'!E498</f>
        <v>0.169</v>
      </c>
      <c r="C59" s="1">
        <f>'DATOS MENSUALES'!E499</f>
        <v>0.162</v>
      </c>
      <c r="D59" s="1">
        <f>'DATOS MENSUALES'!E500</f>
        <v>0.322</v>
      </c>
      <c r="E59" s="1">
        <f>'DATOS MENSUALES'!E501</f>
        <v>0.34</v>
      </c>
      <c r="F59" s="1">
        <f>'DATOS MENSUALES'!E502</f>
        <v>0.325</v>
      </c>
      <c r="G59" s="1">
        <f>'DATOS MENSUALES'!E503</f>
        <v>0.301</v>
      </c>
      <c r="H59" s="1">
        <f>'DATOS MENSUALES'!E504</f>
        <v>0.262</v>
      </c>
      <c r="I59" s="1">
        <f>'DATOS MENSUALES'!E505</f>
        <v>0.24</v>
      </c>
      <c r="J59" s="1">
        <f>'DATOS MENSUALES'!E506</f>
        <v>0.22</v>
      </c>
      <c r="K59" s="1">
        <f>'DATOS MENSUALES'!E507</f>
        <v>0.199</v>
      </c>
      <c r="L59" s="1">
        <f>'DATOS MENSUALES'!E508</f>
        <v>0.181</v>
      </c>
      <c r="M59" s="1">
        <f>'DATOS MENSUALES'!E509</f>
        <v>0.179</v>
      </c>
      <c r="N59" s="1">
        <f t="shared" si="26"/>
        <v>2.9</v>
      </c>
      <c r="O59" s="10"/>
      <c r="P59" s="60">
        <f t="shared" si="27"/>
        <v>-0.009400003353399695</v>
      </c>
      <c r="Q59" s="60">
        <f t="shared" si="28"/>
        <v>-0.01895326764606467</v>
      </c>
      <c r="R59" s="60">
        <f t="shared" si="29"/>
        <v>-0.0034803966664162314</v>
      </c>
      <c r="S59" s="60">
        <f t="shared" si="30"/>
        <v>-0.023553894473519608</v>
      </c>
      <c r="T59" s="60">
        <f t="shared" si="31"/>
        <v>-0.04410035518209636</v>
      </c>
      <c r="U59" s="60">
        <f t="shared" si="31"/>
        <v>-0.10747983996994745</v>
      </c>
      <c r="V59" s="60">
        <f t="shared" si="31"/>
        <v>-0.0949417403547492</v>
      </c>
      <c r="W59" s="60">
        <f t="shared" si="31"/>
        <v>-0.0924754806596822</v>
      </c>
      <c r="X59" s="60">
        <f t="shared" si="31"/>
        <v>-0.05714076958796301</v>
      </c>
      <c r="Y59" s="60">
        <f t="shared" si="31"/>
        <v>-0.03260072182118709</v>
      </c>
      <c r="Z59" s="60">
        <f t="shared" si="31"/>
        <v>-0.018606433137048864</v>
      </c>
      <c r="AA59" s="60">
        <f t="shared" si="31"/>
        <v>-0.009379772346603078</v>
      </c>
      <c r="AB59" s="60">
        <f t="shared" si="31"/>
        <v>-56.337387230685636</v>
      </c>
    </row>
    <row r="60" spans="1:28" ht="12.75">
      <c r="A60" s="12" t="s">
        <v>68</v>
      </c>
      <c r="B60" s="1">
        <f>'DATOS MENSUALES'!E510</f>
        <v>0.173</v>
      </c>
      <c r="C60" s="1">
        <f>'DATOS MENSUALES'!E511</f>
        <v>0.193</v>
      </c>
      <c r="D60" s="1">
        <f>'DATOS MENSUALES'!E512</f>
        <v>0.23</v>
      </c>
      <c r="E60" s="1">
        <f>'DATOS MENSUALES'!E513</f>
        <v>0.234</v>
      </c>
      <c r="F60" s="1">
        <f>'DATOS MENSUALES'!E514</f>
        <v>0.236</v>
      </c>
      <c r="G60" s="1">
        <f>'DATOS MENSUALES'!E515</f>
        <v>0.245</v>
      </c>
      <c r="H60" s="1">
        <f>'DATOS MENSUALES'!E516</f>
        <v>0.333</v>
      </c>
      <c r="I60" s="1">
        <f>'DATOS MENSUALES'!E517</f>
        <v>0.404</v>
      </c>
      <c r="J60" s="1">
        <f>'DATOS MENSUALES'!E518</f>
        <v>0.365</v>
      </c>
      <c r="K60" s="1">
        <f>'DATOS MENSUALES'!E519</f>
        <v>0.327</v>
      </c>
      <c r="L60" s="1">
        <f>'DATOS MENSUALES'!E520</f>
        <v>0.301</v>
      </c>
      <c r="M60" s="1">
        <f>'DATOS MENSUALES'!E521</f>
        <v>0.267</v>
      </c>
      <c r="N60" s="1">
        <f t="shared" si="26"/>
        <v>3.3080000000000003</v>
      </c>
      <c r="O60" s="10"/>
      <c r="P60" s="60">
        <f t="shared" si="27"/>
        <v>-0.00887558732860631</v>
      </c>
      <c r="Q60" s="60">
        <f t="shared" si="28"/>
        <v>-0.013081066620582565</v>
      </c>
      <c r="R60" s="60">
        <f t="shared" si="29"/>
        <v>-0.014445749691209625</v>
      </c>
      <c r="S60" s="60">
        <f t="shared" si="30"/>
        <v>-0.06053713072834054</v>
      </c>
      <c r="T60" s="60">
        <f t="shared" si="31"/>
        <v>-0.08652861342727539</v>
      </c>
      <c r="U60" s="60">
        <f t="shared" si="31"/>
        <v>-0.15010611249887307</v>
      </c>
      <c r="V60" s="60">
        <f t="shared" si="31"/>
        <v>-0.05715425731824784</v>
      </c>
      <c r="W60" s="60">
        <f t="shared" si="31"/>
        <v>-0.023940693431032067</v>
      </c>
      <c r="X60" s="60">
        <f t="shared" si="31"/>
        <v>-0.013852820004629644</v>
      </c>
      <c r="Y60" s="60">
        <f t="shared" si="31"/>
        <v>-0.007017736300525924</v>
      </c>
      <c r="Z60" s="60">
        <f t="shared" si="31"/>
        <v>-0.0030476694180405993</v>
      </c>
      <c r="AA60" s="60">
        <f t="shared" si="31"/>
        <v>-0.0018560573769061106</v>
      </c>
      <c r="AB60" s="60">
        <f t="shared" si="31"/>
        <v>-40.19605587265257</v>
      </c>
    </row>
    <row r="61" spans="1:28" ht="12.75">
      <c r="A61" s="12" t="s">
        <v>69</v>
      </c>
      <c r="B61" s="1">
        <f>'DATOS MENSUALES'!E522</f>
        <v>0.228</v>
      </c>
      <c r="C61" s="1">
        <f>'DATOS MENSUALES'!E523</f>
        <v>0.22</v>
      </c>
      <c r="D61" s="1">
        <f>'DATOS MENSUALES'!E524</f>
        <v>0.271</v>
      </c>
      <c r="E61" s="1">
        <f>'DATOS MENSUALES'!E525</f>
        <v>0.294</v>
      </c>
      <c r="F61" s="1">
        <f>'DATOS MENSUALES'!E526</f>
        <v>0.296</v>
      </c>
      <c r="G61" s="1">
        <f>'DATOS MENSUALES'!E527</f>
        <v>0.333</v>
      </c>
      <c r="H61" s="1">
        <f>'DATOS MENSUALES'!E528</f>
        <v>0.352</v>
      </c>
      <c r="I61" s="1">
        <f>'DATOS MENSUALES'!E529</f>
        <v>0.376</v>
      </c>
      <c r="J61" s="1">
        <f>'DATOS MENSUALES'!E530</f>
        <v>0.398</v>
      </c>
      <c r="K61" s="1">
        <f>'DATOS MENSUALES'!E531</f>
        <v>0.35</v>
      </c>
      <c r="L61" s="1">
        <f>'DATOS MENSUALES'!E532</f>
        <v>0.286</v>
      </c>
      <c r="M61" s="1">
        <f>'DATOS MENSUALES'!E533</f>
        <v>0.238</v>
      </c>
      <c r="N61" s="1">
        <f t="shared" si="26"/>
        <v>3.6420000000000003</v>
      </c>
      <c r="O61" s="10"/>
      <c r="P61" s="60">
        <f t="shared" si="27"/>
        <v>-0.003514959487697218</v>
      </c>
      <c r="Q61" s="60">
        <f t="shared" si="28"/>
        <v>-0.009079781407772644</v>
      </c>
      <c r="R61" s="60">
        <f t="shared" si="29"/>
        <v>-0.008309358641622844</v>
      </c>
      <c r="S61" s="60">
        <f t="shared" si="30"/>
        <v>-0.03681022886883641</v>
      </c>
      <c r="T61" s="60">
        <f t="shared" si="31"/>
        <v>-0.055875731443804345</v>
      </c>
      <c r="U61" s="60">
        <f t="shared" si="31"/>
        <v>-0.0872061939534185</v>
      </c>
      <c r="V61" s="60">
        <f t="shared" si="31"/>
        <v>-0.04910709442499717</v>
      </c>
      <c r="W61" s="60">
        <f t="shared" si="31"/>
        <v>-0.03161808339246457</v>
      </c>
      <c r="X61" s="60">
        <f t="shared" si="31"/>
        <v>-0.008891184754629636</v>
      </c>
      <c r="Y61" s="60">
        <f t="shared" si="31"/>
        <v>-0.004780223498873034</v>
      </c>
      <c r="Z61" s="60">
        <f t="shared" si="31"/>
        <v>-0.0040948364738257245</v>
      </c>
      <c r="AA61" s="60">
        <f t="shared" si="31"/>
        <v>-0.003504461855556249</v>
      </c>
      <c r="AB61" s="60">
        <f t="shared" si="31"/>
        <v>-29.547485171414277</v>
      </c>
    </row>
    <row r="62" spans="1:28" ht="12.75">
      <c r="A62" s="12" t="s">
        <v>70</v>
      </c>
      <c r="B62" s="1">
        <f>'DATOS MENSUALES'!E534</f>
        <v>0.228</v>
      </c>
      <c r="C62" s="1">
        <f>'DATOS MENSUALES'!E535</f>
        <v>1.271</v>
      </c>
      <c r="D62" s="1">
        <f>'DATOS MENSUALES'!E536</f>
        <v>0.732</v>
      </c>
      <c r="E62" s="1">
        <f>'DATOS MENSUALES'!E537</f>
        <v>0.743</v>
      </c>
      <c r="F62" s="1">
        <f>'DATOS MENSUALES'!E538</f>
        <v>1.14</v>
      </c>
      <c r="G62" s="1">
        <f>'DATOS MENSUALES'!E539</f>
        <v>1.14</v>
      </c>
      <c r="H62" s="1">
        <f>'DATOS MENSUALES'!E540</f>
        <v>1.351</v>
      </c>
      <c r="I62" s="1">
        <f>'DATOS MENSUALES'!E541</f>
        <v>1.187</v>
      </c>
      <c r="J62" s="1">
        <f>'DATOS MENSUALES'!E542</f>
        <v>1.042</v>
      </c>
      <c r="K62" s="1">
        <f>'DATOS MENSUALES'!E543</f>
        <v>0.853</v>
      </c>
      <c r="L62" s="1">
        <f>'DATOS MENSUALES'!E544</f>
        <v>0.716</v>
      </c>
      <c r="M62" s="1">
        <f>'DATOS MENSUALES'!E545</f>
        <v>0.607</v>
      </c>
      <c r="N62" s="1">
        <f t="shared" si="26"/>
        <v>11.009999999999998</v>
      </c>
      <c r="O62" s="10"/>
      <c r="P62" s="60">
        <f t="shared" si="27"/>
        <v>-0.003514959487697218</v>
      </c>
      <c r="Q62" s="60">
        <f t="shared" si="28"/>
        <v>0.5977536913945685</v>
      </c>
      <c r="R62" s="60">
        <f t="shared" si="29"/>
        <v>0.0172644411021788</v>
      </c>
      <c r="S62" s="60">
        <f t="shared" si="30"/>
        <v>0.0015750059403922172</v>
      </c>
      <c r="T62" s="60">
        <f t="shared" si="31"/>
        <v>0.09841721524490088</v>
      </c>
      <c r="U62" s="60">
        <f t="shared" si="31"/>
        <v>0.04804809316228394</v>
      </c>
      <c r="V62" s="60">
        <f t="shared" si="31"/>
        <v>0.2533994398952509</v>
      </c>
      <c r="W62" s="60">
        <f t="shared" si="31"/>
        <v>0.12113151680863742</v>
      </c>
      <c r="X62" s="60">
        <f t="shared" si="31"/>
        <v>0.08335800491203701</v>
      </c>
      <c r="Y62" s="60">
        <f t="shared" si="31"/>
        <v>0.03744254845980464</v>
      </c>
      <c r="Z62" s="60">
        <f t="shared" si="31"/>
        <v>0.01968631382231752</v>
      </c>
      <c r="AA62" s="60">
        <f t="shared" si="31"/>
        <v>0.010233303187832183</v>
      </c>
      <c r="AB62" s="60">
        <f t="shared" si="31"/>
        <v>78.20890347233767</v>
      </c>
    </row>
    <row r="63" spans="1:28" ht="12.75">
      <c r="A63" s="12" t="s">
        <v>71</v>
      </c>
      <c r="B63" s="1">
        <f>'DATOS MENSUALES'!E546</f>
        <v>0.508</v>
      </c>
      <c r="C63" s="1">
        <f>'DATOS MENSUALES'!E547</f>
        <v>0.439</v>
      </c>
      <c r="D63" s="1">
        <f>'DATOS MENSUALES'!E548</f>
        <v>0.43</v>
      </c>
      <c r="E63" s="1">
        <f>'DATOS MENSUALES'!E549</f>
        <v>0.427</v>
      </c>
      <c r="F63" s="1">
        <f>'DATOS MENSUALES'!E550</f>
        <v>0.566</v>
      </c>
      <c r="G63" s="1">
        <f>'DATOS MENSUALES'!E551</f>
        <v>0.597</v>
      </c>
      <c r="H63" s="1">
        <f>'DATOS MENSUALES'!E552</f>
        <v>0.53</v>
      </c>
      <c r="I63" s="1">
        <f>'DATOS MENSUALES'!E553</f>
        <v>0.471</v>
      </c>
      <c r="J63" s="1">
        <f>'DATOS MENSUALES'!E554</f>
        <v>0.401</v>
      </c>
      <c r="K63" s="1">
        <f>'DATOS MENSUALES'!E555</f>
        <v>0.342</v>
      </c>
      <c r="L63" s="1">
        <f>'DATOS MENSUALES'!E556</f>
        <v>0.304</v>
      </c>
      <c r="M63" s="1">
        <f>'DATOS MENSUALES'!E557</f>
        <v>0.306</v>
      </c>
      <c r="N63" s="1">
        <f t="shared" si="26"/>
        <v>5.321</v>
      </c>
      <c r="O63" s="10"/>
      <c r="P63" s="60">
        <f t="shared" si="27"/>
        <v>0.0020949186114763356</v>
      </c>
      <c r="Q63" s="60">
        <f t="shared" si="28"/>
        <v>1.1179951199320667E-06</v>
      </c>
      <c r="R63" s="60">
        <f t="shared" si="29"/>
        <v>-8.257117881292298E-05</v>
      </c>
      <c r="S63" s="60">
        <f t="shared" si="30"/>
        <v>-0.007958254640874995</v>
      </c>
      <c r="T63" s="60">
        <f t="shared" si="31"/>
        <v>-0.0014163625181845942</v>
      </c>
      <c r="U63" s="60">
        <f t="shared" si="31"/>
        <v>-0.005779142317054854</v>
      </c>
      <c r="V63" s="60">
        <f t="shared" si="31"/>
        <v>-0.0066655789800936175</v>
      </c>
      <c r="W63" s="60">
        <f t="shared" si="31"/>
        <v>-0.010824971477864037</v>
      </c>
      <c r="X63" s="60">
        <f t="shared" si="31"/>
        <v>-0.008510489004629637</v>
      </c>
      <c r="Y63" s="60">
        <f t="shared" si="31"/>
        <v>-0.005494125184823443</v>
      </c>
      <c r="Z63" s="60">
        <f t="shared" si="31"/>
        <v>-0.00286237155233812</v>
      </c>
      <c r="AA63" s="60">
        <f t="shared" si="31"/>
        <v>-0.0005904617426085919</v>
      </c>
      <c r="AB63" s="60">
        <f t="shared" si="31"/>
        <v>-2.8183395848571235</v>
      </c>
    </row>
    <row r="64" spans="1:28" ht="12.75">
      <c r="A64" s="12" t="s">
        <v>72</v>
      </c>
      <c r="B64" s="1">
        <f>'DATOS MENSUALES'!E558</f>
        <v>0.286</v>
      </c>
      <c r="C64" s="1">
        <f>'DATOS MENSUALES'!E559</f>
        <v>0.251</v>
      </c>
      <c r="D64" s="1">
        <f>'DATOS MENSUALES'!E560</f>
        <v>0.227</v>
      </c>
      <c r="E64" s="1">
        <f>'DATOS MENSUALES'!E561</f>
        <v>0.24</v>
      </c>
      <c r="F64" s="1">
        <f>'DATOS MENSUALES'!E562</f>
        <v>0.323</v>
      </c>
      <c r="G64" s="1">
        <f>'DATOS MENSUALES'!E563</f>
        <v>0.357</v>
      </c>
      <c r="H64" s="1">
        <f>'DATOS MENSUALES'!E564</f>
        <v>0.368</v>
      </c>
      <c r="I64" s="1">
        <f>'DATOS MENSUALES'!E565</f>
        <v>0.359</v>
      </c>
      <c r="J64" s="1">
        <f>'DATOS MENSUALES'!E566</f>
        <v>0.305</v>
      </c>
      <c r="K64" s="1">
        <f>'DATOS MENSUALES'!E567</f>
        <v>0.27</v>
      </c>
      <c r="L64" s="1">
        <f>'DATOS MENSUALES'!E568</f>
        <v>0.25</v>
      </c>
      <c r="M64" s="1">
        <f>'DATOS MENSUALES'!E569</f>
        <v>0.239</v>
      </c>
      <c r="N64" s="1">
        <f t="shared" si="26"/>
        <v>3.475</v>
      </c>
      <c r="O64" s="10"/>
      <c r="P64" s="60">
        <f t="shared" si="27"/>
        <v>-0.0008317894918294514</v>
      </c>
      <c r="Q64" s="60">
        <f t="shared" si="28"/>
        <v>-0.005603824018654183</v>
      </c>
      <c r="R64" s="60">
        <f t="shared" si="29"/>
        <v>-0.014986181914350123</v>
      </c>
      <c r="S64" s="60">
        <f t="shared" si="30"/>
        <v>-0.05780416726966285</v>
      </c>
      <c r="T64" s="60">
        <f t="shared" si="31"/>
        <v>-0.04485354100578782</v>
      </c>
      <c r="U64" s="60">
        <f t="shared" si="31"/>
        <v>-0.07379972016829454</v>
      </c>
      <c r="V64" s="60">
        <f t="shared" si="31"/>
        <v>-0.042947427108192764</v>
      </c>
      <c r="W64" s="60">
        <f t="shared" si="31"/>
        <v>-0.03699664768723042</v>
      </c>
      <c r="X64" s="60">
        <f t="shared" si="31"/>
        <v>-0.02704502500462965</v>
      </c>
      <c r="Y64" s="60">
        <f t="shared" si="31"/>
        <v>-0.01533701490383171</v>
      </c>
      <c r="Z64" s="60">
        <f t="shared" si="31"/>
        <v>-0.007527789953164566</v>
      </c>
      <c r="AA64" s="60">
        <f t="shared" si="31"/>
        <v>-0.003435701230900602</v>
      </c>
      <c r="AB64" s="60">
        <f t="shared" si="31"/>
        <v>-34.599139067169794</v>
      </c>
    </row>
    <row r="65" spans="1:28" ht="12.75">
      <c r="A65" s="12" t="s">
        <v>73</v>
      </c>
      <c r="B65" s="1">
        <f>'DATOS MENSUALES'!E570</f>
        <v>0.283</v>
      </c>
      <c r="C65" s="1">
        <f>'DATOS MENSUALES'!E571</f>
        <v>0.311</v>
      </c>
      <c r="D65" s="1">
        <f>'DATOS MENSUALES'!E572</f>
        <v>0.33</v>
      </c>
      <c r="E65" s="1">
        <f>'DATOS MENSUALES'!E573</f>
        <v>0.503</v>
      </c>
      <c r="F65" s="1">
        <f>'DATOS MENSUALES'!E574</f>
        <v>0.601</v>
      </c>
      <c r="G65" s="1">
        <f>'DATOS MENSUALES'!E575</f>
        <v>0.535</v>
      </c>
      <c r="H65" s="1">
        <f>'DATOS MENSUALES'!E576</f>
        <v>0.777</v>
      </c>
      <c r="I65" s="1">
        <f>'DATOS MENSUALES'!E577</f>
        <v>0.953</v>
      </c>
      <c r="J65" s="1">
        <f>'DATOS MENSUALES'!E578</f>
        <v>1.275</v>
      </c>
      <c r="K65" s="1">
        <f>'DATOS MENSUALES'!E579</f>
        <v>1.011</v>
      </c>
      <c r="L65" s="1">
        <f>'DATOS MENSUALES'!E580</f>
        <v>0.84</v>
      </c>
      <c r="M65" s="1">
        <f>'DATOS MENSUALES'!E581</f>
        <v>0.694</v>
      </c>
      <c r="N65" s="1">
        <f t="shared" si="26"/>
        <v>8.113</v>
      </c>
      <c r="O65" s="10"/>
      <c r="P65" s="60">
        <f t="shared" si="27"/>
        <v>-0.0009139566467881292</v>
      </c>
      <c r="Q65" s="60">
        <f t="shared" si="28"/>
        <v>-0.0016272600103897146</v>
      </c>
      <c r="R65" s="60">
        <f t="shared" si="29"/>
        <v>-0.002957796798647636</v>
      </c>
      <c r="S65" s="60">
        <f t="shared" si="30"/>
        <v>-0.0018905942248970383</v>
      </c>
      <c r="T65" s="60">
        <f t="shared" si="31"/>
        <v>-0.00046194423994768254</v>
      </c>
      <c r="U65" s="60">
        <f t="shared" si="31"/>
        <v>-0.014076871837716007</v>
      </c>
      <c r="V65" s="60">
        <f t="shared" si="31"/>
        <v>0.0002033289048925915</v>
      </c>
      <c r="W65" s="60">
        <f t="shared" si="31"/>
        <v>0.01773626649458775</v>
      </c>
      <c r="X65" s="60">
        <f t="shared" si="31"/>
        <v>0.3005386058287035</v>
      </c>
      <c r="Y65" s="60">
        <f t="shared" si="31"/>
        <v>0.11949203203005247</v>
      </c>
      <c r="Z65" s="60">
        <f t="shared" si="31"/>
        <v>0.0611700404531715</v>
      </c>
      <c r="AA65" s="60">
        <f t="shared" si="31"/>
        <v>0.028123879351055318</v>
      </c>
      <c r="AB65" s="60">
        <f t="shared" si="31"/>
        <v>2.6250434368343356</v>
      </c>
    </row>
    <row r="66" spans="1:28" ht="12.75">
      <c r="A66" s="12" t="s">
        <v>74</v>
      </c>
      <c r="B66" s="1">
        <f>'DATOS MENSUALES'!E582</f>
        <v>0.582</v>
      </c>
      <c r="C66" s="1">
        <f>'DATOS MENSUALES'!E583</f>
        <v>0.493</v>
      </c>
      <c r="D66" s="1">
        <f>'DATOS MENSUALES'!E584</f>
        <v>0.415</v>
      </c>
      <c r="E66" s="1">
        <f>'DATOS MENSUALES'!E585</f>
        <v>0.352</v>
      </c>
      <c r="F66" s="1">
        <f>'DATOS MENSUALES'!E586</f>
        <v>0.319</v>
      </c>
      <c r="G66" s="1">
        <f>'DATOS MENSUALES'!E587</f>
        <v>0.3</v>
      </c>
      <c r="H66" s="1">
        <f>'DATOS MENSUALES'!E588</f>
        <v>0.296</v>
      </c>
      <c r="I66" s="1">
        <f>'DATOS MENSUALES'!E589</f>
        <v>0.308</v>
      </c>
      <c r="J66" s="1">
        <f>'DATOS MENSUALES'!E590</f>
        <v>0.291</v>
      </c>
      <c r="K66" s="1">
        <f>'DATOS MENSUALES'!E591</f>
        <v>0.258</v>
      </c>
      <c r="L66" s="1">
        <f>'DATOS MENSUALES'!E592</f>
        <v>0.238</v>
      </c>
      <c r="M66" s="1">
        <f>'DATOS MENSUALES'!E593</f>
        <v>0.22</v>
      </c>
      <c r="N66" s="1">
        <f t="shared" si="26"/>
        <v>4.071999999999999</v>
      </c>
      <c r="O66" s="10"/>
      <c r="P66" s="60">
        <f t="shared" si="27"/>
        <v>0.008236845070154018</v>
      </c>
      <c r="Q66" s="60">
        <f t="shared" si="28"/>
        <v>0.00026682614801249257</v>
      </c>
      <c r="R66" s="60">
        <f t="shared" si="29"/>
        <v>-0.0002006686581517664</v>
      </c>
      <c r="S66" s="60">
        <f t="shared" si="30"/>
        <v>-0.020717912647073334</v>
      </c>
      <c r="T66" s="60">
        <f t="shared" si="31"/>
        <v>-0.046385542471352556</v>
      </c>
      <c r="U66" s="60">
        <f t="shared" si="31"/>
        <v>-0.10815943840796398</v>
      </c>
      <c r="V66" s="60">
        <f t="shared" si="31"/>
        <v>-0.07525672857926713</v>
      </c>
      <c r="W66" s="60">
        <f t="shared" si="31"/>
        <v>-0.056716991480618845</v>
      </c>
      <c r="X66" s="60">
        <f t="shared" si="31"/>
        <v>-0.03100846817129632</v>
      </c>
      <c r="Y66" s="60">
        <f t="shared" si="31"/>
        <v>-0.01766834306912097</v>
      </c>
      <c r="Z66" s="60">
        <f t="shared" si="31"/>
        <v>-0.008996945597792667</v>
      </c>
      <c r="AA66" s="60">
        <f t="shared" si="31"/>
        <v>-0.004903810281176081</v>
      </c>
      <c r="AB66" s="60">
        <f t="shared" si="31"/>
        <v>-18.85359812772973</v>
      </c>
    </row>
    <row r="67" spans="1:28" ht="12.75">
      <c r="A67" s="12" t="s">
        <v>75</v>
      </c>
      <c r="B67" s="1">
        <f>'DATOS MENSUALES'!E594</f>
        <v>0.198</v>
      </c>
      <c r="C67" s="1">
        <f>'DATOS MENSUALES'!E595</f>
        <v>0.341</v>
      </c>
      <c r="D67" s="1">
        <f>'DATOS MENSUALES'!E596</f>
        <v>1.83</v>
      </c>
      <c r="E67" s="1">
        <f>'DATOS MENSUALES'!E597</f>
        <v>1.226</v>
      </c>
      <c r="F67" s="1">
        <f>'DATOS MENSUALES'!E598</f>
        <v>1.113</v>
      </c>
      <c r="G67" s="1">
        <f>'DATOS MENSUALES'!E599</f>
        <v>0.931</v>
      </c>
      <c r="H67" s="1">
        <f>'DATOS MENSUALES'!E600</f>
        <v>0.805</v>
      </c>
      <c r="I67" s="1">
        <f>'DATOS MENSUALES'!E601</f>
        <v>0.727</v>
      </c>
      <c r="J67" s="1">
        <f>'DATOS MENSUALES'!E602</f>
        <v>0.645</v>
      </c>
      <c r="K67" s="1">
        <f>'DATOS MENSUALES'!E603</f>
        <v>0.558</v>
      </c>
      <c r="L67" s="1">
        <f>'DATOS MENSUALES'!E604</f>
        <v>0.484</v>
      </c>
      <c r="M67" s="1">
        <f>'DATOS MENSUALES'!E605</f>
        <v>0.42</v>
      </c>
      <c r="N67" s="1">
        <f t="shared" si="26"/>
        <v>9.278</v>
      </c>
      <c r="O67" s="10"/>
      <c r="P67" s="60">
        <f t="shared" si="27"/>
        <v>-0.006033086037283994</v>
      </c>
      <c r="Q67" s="60">
        <f t="shared" si="28"/>
        <v>-0.0006727098244392986</v>
      </c>
      <c r="R67" s="60">
        <f t="shared" si="29"/>
        <v>2.495834223862509</v>
      </c>
      <c r="S67" s="60">
        <f t="shared" si="30"/>
        <v>0.21529712740940055</v>
      </c>
      <c r="T67" s="60">
        <f t="shared" si="31"/>
        <v>0.08214097207961167</v>
      </c>
      <c r="U67" s="60">
        <f t="shared" si="31"/>
        <v>0.003691209616829451</v>
      </c>
      <c r="V67" s="60">
        <f t="shared" si="31"/>
        <v>0.0006540405274821258</v>
      </c>
      <c r="W67" s="60">
        <f t="shared" si="31"/>
        <v>4.210016951888035E-05</v>
      </c>
      <c r="X67" s="60">
        <f t="shared" si="31"/>
        <v>6.320332870370343E-05</v>
      </c>
      <c r="Y67" s="60">
        <f t="shared" si="31"/>
        <v>6.184288129226148E-05</v>
      </c>
      <c r="Z67" s="60">
        <f t="shared" si="31"/>
        <v>5.493766253791351E-05</v>
      </c>
      <c r="AA67" s="60">
        <f t="shared" si="31"/>
        <v>2.728737722611801E-05</v>
      </c>
      <c r="AB67" s="60">
        <f t="shared" si="31"/>
        <v>16.473726414020987</v>
      </c>
    </row>
    <row r="68" spans="1:28" ht="12.75">
      <c r="A68" s="12" t="s">
        <v>76</v>
      </c>
      <c r="B68" s="1">
        <f>'DATOS MENSUALES'!E606</f>
        <v>0.377</v>
      </c>
      <c r="C68" s="1">
        <f>'DATOS MENSUALES'!E607</f>
        <v>0.351</v>
      </c>
      <c r="D68" s="1">
        <f>'DATOS MENSUALES'!E608</f>
        <v>0.323</v>
      </c>
      <c r="E68" s="1">
        <f>'DATOS MENSUALES'!E609</f>
        <v>0.315</v>
      </c>
      <c r="F68" s="1">
        <f>'DATOS MENSUALES'!E610</f>
        <v>0.342</v>
      </c>
      <c r="G68" s="1">
        <f>'DATOS MENSUALES'!E611</f>
        <v>0.438</v>
      </c>
      <c r="H68" s="1">
        <f>'DATOS MENSUALES'!E612</f>
        <v>0.49</v>
      </c>
      <c r="I68" s="1">
        <f>'DATOS MENSUALES'!E613</f>
        <v>0.441</v>
      </c>
      <c r="J68" s="1">
        <f>'DATOS MENSUALES'!E614</f>
        <v>0.373</v>
      </c>
      <c r="K68" s="1">
        <f>'DATOS MENSUALES'!E615</f>
        <v>0.316</v>
      </c>
      <c r="L68" s="1">
        <f>'DATOS MENSUALES'!E616</f>
        <v>0.278</v>
      </c>
      <c r="M68" s="1">
        <f>'DATOS MENSUALES'!E617</f>
        <v>0.251</v>
      </c>
      <c r="N68" s="1">
        <f t="shared" si="26"/>
        <v>4.295000000000001</v>
      </c>
      <c r="O68" s="10"/>
      <c r="P68" s="60">
        <f t="shared" si="27"/>
        <v>-2.824596168294439E-08</v>
      </c>
      <c r="Q68" s="60">
        <f t="shared" si="28"/>
        <v>-0.0004676718836679491</v>
      </c>
      <c r="R68" s="60">
        <f t="shared" si="29"/>
        <v>-0.0034119522283997026</v>
      </c>
      <c r="S68" s="60">
        <f t="shared" si="30"/>
        <v>-0.03026967289982815</v>
      </c>
      <c r="T68" s="60">
        <f t="shared" si="31"/>
        <v>-0.03803578131708259</v>
      </c>
      <c r="U68" s="60">
        <f t="shared" si="31"/>
        <v>-0.03877046887077387</v>
      </c>
      <c r="V68" s="60">
        <f t="shared" si="31"/>
        <v>-0.011883096363013726</v>
      </c>
      <c r="W68" s="60">
        <f t="shared" si="31"/>
        <v>-0.015853376436541715</v>
      </c>
      <c r="X68" s="60">
        <f t="shared" si="31"/>
        <v>-0.012514099337962976</v>
      </c>
      <c r="Y68" s="60">
        <f t="shared" si="31"/>
        <v>-0.008298175118707743</v>
      </c>
      <c r="Z68" s="60">
        <f t="shared" si="31"/>
        <v>-0.00474034920660809</v>
      </c>
      <c r="AA68" s="60">
        <f t="shared" si="31"/>
        <v>-0.0026794760986691966</v>
      </c>
      <c r="AB68" s="60">
        <f t="shared" si="31"/>
        <v>-14.50054984445628</v>
      </c>
    </row>
    <row r="69" spans="1:28" ht="12.75">
      <c r="A69" s="12" t="s">
        <v>77</v>
      </c>
      <c r="B69" s="1">
        <f>'DATOS MENSUALES'!E618</f>
        <v>0.226</v>
      </c>
      <c r="C69" s="1">
        <f>'DATOS MENSUALES'!E619</f>
        <v>0.211</v>
      </c>
      <c r="D69" s="1">
        <f>'DATOS MENSUALES'!E620</f>
        <v>0.196</v>
      </c>
      <c r="E69" s="1">
        <f>'DATOS MENSUALES'!E621</f>
        <v>0.176</v>
      </c>
      <c r="F69" s="1">
        <f>'DATOS MENSUALES'!E622</f>
        <v>0.16</v>
      </c>
      <c r="G69" s="1">
        <f>'DATOS MENSUALES'!E623</f>
        <v>0.161</v>
      </c>
      <c r="H69" s="1">
        <f>'DATOS MENSUALES'!E624</f>
        <v>0.172</v>
      </c>
      <c r="I69" s="1">
        <f>'DATOS MENSUALES'!E625</f>
        <v>0.173</v>
      </c>
      <c r="J69" s="1">
        <f>'DATOS MENSUALES'!E626</f>
        <v>0.192</v>
      </c>
      <c r="K69" s="1">
        <f>'DATOS MENSUALES'!E627</f>
        <v>0.188</v>
      </c>
      <c r="L69" s="1">
        <f>'DATOS MENSUALES'!E628</f>
        <v>0.173</v>
      </c>
      <c r="M69" s="1">
        <f>'DATOS MENSUALES'!E629</f>
        <v>0.159</v>
      </c>
      <c r="N69" s="1">
        <f t="shared" si="26"/>
        <v>2.1869999999999994</v>
      </c>
      <c r="O69" s="10"/>
      <c r="P69" s="60">
        <f t="shared" si="27"/>
        <v>-0.0036554989546393668</v>
      </c>
      <c r="Q69" s="60">
        <f t="shared" si="28"/>
        <v>-0.010306321236285044</v>
      </c>
      <c r="R69" s="60">
        <f t="shared" si="29"/>
        <v>-0.02137973694740798</v>
      </c>
      <c r="S69" s="60">
        <f t="shared" si="30"/>
        <v>-0.09152136876828543</v>
      </c>
      <c r="T69" s="60">
        <f t="shared" si="31"/>
        <v>-0.1392359056366417</v>
      </c>
      <c r="U69" s="60">
        <f t="shared" si="31"/>
        <v>-0.23312451765589784</v>
      </c>
      <c r="V69" s="60">
        <f t="shared" si="31"/>
        <v>-0.1629475590117739</v>
      </c>
      <c r="W69" s="60">
        <f t="shared" si="31"/>
        <v>-0.13996984061285028</v>
      </c>
      <c r="X69" s="60">
        <f t="shared" si="31"/>
        <v>-0.07053031592129633</v>
      </c>
      <c r="Y69" s="60">
        <f t="shared" si="31"/>
        <v>-0.03608570463936891</v>
      </c>
      <c r="Z69" s="60">
        <f t="shared" si="31"/>
        <v>-0.02034302950619487</v>
      </c>
      <c r="AA69" s="60">
        <f t="shared" si="31"/>
        <v>-0.012309420294261478</v>
      </c>
      <c r="AB69" s="60">
        <f t="shared" si="31"/>
        <v>-93.9810450832635</v>
      </c>
    </row>
    <row r="70" spans="1:28" ht="12.75">
      <c r="A70" s="12" t="s">
        <v>78</v>
      </c>
      <c r="B70" s="1">
        <f>'DATOS MENSUALES'!E630</f>
        <v>0.241</v>
      </c>
      <c r="C70" s="1">
        <f>'DATOS MENSUALES'!E631</f>
        <v>0.204</v>
      </c>
      <c r="D70" s="1">
        <f>'DATOS MENSUALES'!E632</f>
        <v>0.201</v>
      </c>
      <c r="E70" s="1">
        <f>'DATOS MENSUALES'!E633</f>
        <v>0.194</v>
      </c>
      <c r="F70" s="1">
        <f>'DATOS MENSUALES'!E634</f>
        <v>0.179</v>
      </c>
      <c r="G70" s="1">
        <f>'DATOS MENSUALES'!E635</f>
        <v>0.171</v>
      </c>
      <c r="H70" s="1">
        <f>'DATOS MENSUALES'!E636</f>
        <v>0.172</v>
      </c>
      <c r="I70" s="1">
        <f>'DATOS MENSUALES'!E637</f>
        <v>0.236</v>
      </c>
      <c r="J70" s="1">
        <f>'DATOS MENSUALES'!E638</f>
        <v>0.265</v>
      </c>
      <c r="K70" s="1">
        <f>'DATOS MENSUALES'!E639</f>
        <v>0.239</v>
      </c>
      <c r="L70" s="1">
        <f>'DATOS MENSUALES'!E640</f>
        <v>0.208</v>
      </c>
      <c r="M70" s="1">
        <f>'DATOS MENSUALES'!E641</f>
        <v>0.191</v>
      </c>
      <c r="N70" s="1">
        <f t="shared" si="26"/>
        <v>2.501</v>
      </c>
      <c r="O70" s="10"/>
      <c r="P70" s="60">
        <f t="shared" si="27"/>
        <v>-0.002688254543482343</v>
      </c>
      <c r="Q70" s="60">
        <f t="shared" si="28"/>
        <v>-0.011333193385734082</v>
      </c>
      <c r="R70" s="60">
        <f t="shared" si="29"/>
        <v>-0.020244955666416237</v>
      </c>
      <c r="S70" s="60">
        <f t="shared" si="30"/>
        <v>-0.08098688348316146</v>
      </c>
      <c r="T70" s="60">
        <f t="shared" si="31"/>
        <v>-0.12447800103884558</v>
      </c>
      <c r="U70" s="60">
        <f t="shared" si="31"/>
        <v>-0.22194462509391438</v>
      </c>
      <c r="V70" s="60">
        <f t="shared" si="31"/>
        <v>-0.1629475590117739</v>
      </c>
      <c r="W70" s="60">
        <f t="shared" si="31"/>
        <v>-0.09495120047235438</v>
      </c>
      <c r="X70" s="60">
        <f t="shared" si="31"/>
        <v>-0.039361828337962985</v>
      </c>
      <c r="Y70" s="60">
        <f t="shared" si="31"/>
        <v>-0.02182395884598048</v>
      </c>
      <c r="Z70" s="60">
        <f t="shared" si="31"/>
        <v>-0.013478697436635642</v>
      </c>
      <c r="AA70" s="60">
        <f t="shared" si="31"/>
        <v>-0.007868005396189854</v>
      </c>
      <c r="AB70" s="60">
        <f t="shared" si="31"/>
        <v>-75.82287164035303</v>
      </c>
    </row>
    <row r="71" spans="1:28" ht="12.75">
      <c r="A71" s="12" t="s">
        <v>79</v>
      </c>
      <c r="B71" s="1">
        <f>'DATOS MENSUALES'!E642</f>
        <v>0.389</v>
      </c>
      <c r="C71" s="1">
        <f>'DATOS MENSUALES'!E643</f>
        <v>0.344</v>
      </c>
      <c r="D71" s="1">
        <f>'DATOS MENSUALES'!E644</f>
        <v>0.303</v>
      </c>
      <c r="E71" s="1">
        <f>'DATOS MENSUALES'!E645</f>
        <v>0.336</v>
      </c>
      <c r="F71" s="1">
        <f>'DATOS MENSUALES'!E646</f>
        <v>0.413</v>
      </c>
      <c r="G71" s="1">
        <f>'DATOS MENSUALES'!E647</f>
        <v>0.4</v>
      </c>
      <c r="H71" s="1">
        <f>'DATOS MENSUALES'!E648</f>
        <v>0.336</v>
      </c>
      <c r="I71" s="1">
        <f>'DATOS MENSUALES'!E649</f>
        <v>0.365</v>
      </c>
      <c r="J71" s="1">
        <f>'DATOS MENSUALES'!E650</f>
        <v>0.375</v>
      </c>
      <c r="K71" s="1">
        <f>'DATOS MENSUALES'!E651</f>
        <v>0.326</v>
      </c>
      <c r="L71" s="1">
        <f>'DATOS MENSUALES'!E652</f>
        <v>0.293</v>
      </c>
      <c r="M71" s="1">
        <f>'DATOS MENSUALES'!E653</f>
        <v>0.256</v>
      </c>
      <c r="N71" s="1">
        <f t="shared" si="26"/>
        <v>4.136</v>
      </c>
      <c r="O71" s="10"/>
      <c r="P71" s="60">
        <f t="shared" si="27"/>
        <v>7.180102366641715E-07</v>
      </c>
      <c r="Q71" s="60">
        <f t="shared" si="28"/>
        <v>-0.0006059513058442583</v>
      </c>
      <c r="R71" s="60">
        <f t="shared" si="29"/>
        <v>-0.004960442806912102</v>
      </c>
      <c r="S71" s="60">
        <f t="shared" si="30"/>
        <v>-0.024553746839910788</v>
      </c>
      <c r="T71" s="60">
        <f t="shared" si="31"/>
        <v>-0.01867353893967216</v>
      </c>
      <c r="U71" s="60">
        <f t="shared" si="31"/>
        <v>-0.05335039460631106</v>
      </c>
      <c r="V71" s="60">
        <f t="shared" si="31"/>
        <v>-0.055829240287256096</v>
      </c>
      <c r="W71" s="60">
        <f t="shared" si="31"/>
        <v>-0.03503387287731306</v>
      </c>
      <c r="X71" s="60">
        <f t="shared" si="31"/>
        <v>-0.012193469171296309</v>
      </c>
      <c r="Y71" s="60">
        <f t="shared" si="31"/>
        <v>-0.007128276193087908</v>
      </c>
      <c r="Z71" s="60">
        <f t="shared" si="31"/>
        <v>-0.003580513059913878</v>
      </c>
      <c r="AA71" s="60">
        <f t="shared" si="31"/>
        <v>-0.0024003952481182317</v>
      </c>
      <c r="AB71" s="60">
        <f t="shared" si="31"/>
        <v>-17.525962105735218</v>
      </c>
    </row>
    <row r="72" spans="1:28" ht="12.75">
      <c r="A72" s="12" t="s">
        <v>80</v>
      </c>
      <c r="B72" s="1">
        <f>'DATOS MENSUALES'!E654</f>
        <v>0.23</v>
      </c>
      <c r="C72" s="1">
        <f>'DATOS MENSUALES'!E655</f>
        <v>0.219</v>
      </c>
      <c r="D72" s="1">
        <f>'DATOS MENSUALES'!E656</f>
        <v>0.219</v>
      </c>
      <c r="E72" s="1">
        <f>'DATOS MENSUALES'!E657</f>
        <v>0.224</v>
      </c>
      <c r="F72" s="1">
        <f>'DATOS MENSUALES'!E658</f>
        <v>0.262</v>
      </c>
      <c r="G72" s="1">
        <f>'DATOS MENSUALES'!E659</f>
        <v>0.268</v>
      </c>
      <c r="H72" s="1">
        <f>'DATOS MENSUALES'!E660</f>
        <v>0.235</v>
      </c>
      <c r="I72" s="1">
        <f>'DATOS MENSUALES'!E661</f>
        <v>0.211</v>
      </c>
      <c r="J72" s="1">
        <f>'DATOS MENSUALES'!E662</f>
        <v>0.195</v>
      </c>
      <c r="K72" s="1">
        <f>'DATOS MENSUALES'!E663</f>
        <v>0.184</v>
      </c>
      <c r="L72" s="1">
        <f>'DATOS MENSUALES'!E664</f>
        <v>0.175</v>
      </c>
      <c r="M72" s="1">
        <f>'DATOS MENSUALES'!E665</f>
        <v>0.156</v>
      </c>
      <c r="N72" s="1">
        <f t="shared" si="26"/>
        <v>2.5780000000000003</v>
      </c>
      <c r="O72" s="10"/>
      <c r="P72" s="60">
        <f t="shared" si="27"/>
        <v>-0.0033780691116641597</v>
      </c>
      <c r="Q72" s="60">
        <f t="shared" si="28"/>
        <v>-0.00921097670184978</v>
      </c>
      <c r="R72" s="60">
        <f t="shared" si="29"/>
        <v>-0.016492862509391453</v>
      </c>
      <c r="S72" s="60">
        <f t="shared" si="30"/>
        <v>-0.06528118255340941</v>
      </c>
      <c r="T72" s="60">
        <f t="shared" si="31"/>
        <v>-0.07214873426474096</v>
      </c>
      <c r="U72" s="60">
        <f t="shared" si="31"/>
        <v>-0.1314487324244929</v>
      </c>
      <c r="V72" s="60">
        <f t="shared" si="31"/>
        <v>-0.112816495815493</v>
      </c>
      <c r="W72" s="60">
        <f t="shared" si="31"/>
        <v>-0.11143193566519186</v>
      </c>
      <c r="X72" s="60">
        <f t="shared" si="31"/>
        <v>-0.06900508417129633</v>
      </c>
      <c r="Y72" s="60">
        <f t="shared" si="31"/>
        <v>-0.03741203293688957</v>
      </c>
      <c r="Z72" s="60">
        <f t="shared" si="31"/>
        <v>-0.019899172959362915</v>
      </c>
      <c r="AA72" s="60">
        <f t="shared" si="31"/>
        <v>-0.012795489531864783</v>
      </c>
      <c r="AB72" s="60">
        <f t="shared" si="31"/>
        <v>-71.75949287489085</v>
      </c>
    </row>
    <row r="73" spans="1:28" ht="12.75">
      <c r="A73" s="12" t="s">
        <v>81</v>
      </c>
      <c r="B73" s="1">
        <f>'DATOS MENSUALES'!E666</f>
        <v>0.142</v>
      </c>
      <c r="C73" s="1">
        <f>'DATOS MENSUALES'!E667</f>
        <v>0.233</v>
      </c>
      <c r="D73" s="1">
        <f>'DATOS MENSUALES'!E668</f>
        <v>1.268</v>
      </c>
      <c r="E73" s="1">
        <f>'DATOS MENSUALES'!E669</f>
        <v>3.397</v>
      </c>
      <c r="F73" s="1">
        <f>'DATOS MENSUALES'!E670</f>
        <v>1.623</v>
      </c>
      <c r="G73" s="1">
        <f>'DATOS MENSUALES'!E671</f>
        <v>1.821</v>
      </c>
      <c r="H73" s="1">
        <f>'DATOS MENSUALES'!E672</f>
        <v>1.582</v>
      </c>
      <c r="I73" s="1">
        <f>'DATOS MENSUALES'!E673</f>
        <v>1.371</v>
      </c>
      <c r="J73" s="1">
        <f>'DATOS MENSUALES'!E674</f>
        <v>1.166</v>
      </c>
      <c r="K73" s="1">
        <f>'DATOS MENSUALES'!E675</f>
        <v>0.973</v>
      </c>
      <c r="L73" s="1">
        <f>'DATOS MENSUALES'!E676</f>
        <v>0.821</v>
      </c>
      <c r="M73" s="1">
        <f>'DATOS MENSUALES'!E677</f>
        <v>0.695</v>
      </c>
      <c r="N73" s="1">
        <f t="shared" si="26"/>
        <v>15.092000000000002</v>
      </c>
      <c r="O73" s="10"/>
      <c r="P73" s="60">
        <f t="shared" si="27"/>
        <v>-0.013488997657118706</v>
      </c>
      <c r="Q73" s="60">
        <f t="shared" si="28"/>
        <v>-0.007485965766588069</v>
      </c>
      <c r="R73" s="60">
        <f t="shared" si="29"/>
        <v>0.50142636169722</v>
      </c>
      <c r="S73" s="60">
        <f t="shared" si="30"/>
        <v>21.261955677404575</v>
      </c>
      <c r="T73" s="60">
        <f t="shared" si="31"/>
        <v>0.8430970443936617</v>
      </c>
      <c r="U73" s="60">
        <f t="shared" si="31"/>
        <v>1.139677647633358</v>
      </c>
      <c r="V73" s="60">
        <f t="shared" si="31"/>
        <v>0.6445315332816148</v>
      </c>
      <c r="W73" s="60">
        <f t="shared" si="31"/>
        <v>0.31275354091883023</v>
      </c>
      <c r="X73" s="60">
        <f t="shared" si="31"/>
        <v>0.17640116724537022</v>
      </c>
      <c r="Y73" s="60">
        <f t="shared" si="31"/>
        <v>0.09391435011269716</v>
      </c>
      <c r="Z73" s="60">
        <f t="shared" si="31"/>
        <v>0.052740767303722465</v>
      </c>
      <c r="AA73" s="60">
        <f t="shared" si="31"/>
        <v>0.028402234157529148</v>
      </c>
      <c r="AB73" s="60">
        <f t="shared" si="31"/>
        <v>583.956257929447</v>
      </c>
    </row>
    <row r="74" spans="1:28" s="24" customFormat="1" ht="12.75">
      <c r="A74" s="21" t="s">
        <v>82</v>
      </c>
      <c r="B74" s="22">
        <f>'DATOS MENSUALES'!E678</f>
        <v>0.591</v>
      </c>
      <c r="C74" s="22">
        <f>'DATOS MENSUALES'!E679</f>
        <v>0.513</v>
      </c>
      <c r="D74" s="22">
        <f>'DATOS MENSUALES'!E680</f>
        <v>0.82</v>
      </c>
      <c r="E74" s="22">
        <f>'DATOS MENSUALES'!E681</f>
        <v>0.981</v>
      </c>
      <c r="F74" s="22">
        <f>'DATOS MENSUALES'!E682</f>
        <v>0.851</v>
      </c>
      <c r="G74" s="22">
        <f>'DATOS MENSUALES'!E683</f>
        <v>0.712</v>
      </c>
      <c r="H74" s="22">
        <f>'DATOS MENSUALES'!E684</f>
        <v>0.602</v>
      </c>
      <c r="I74" s="22">
        <f>'DATOS MENSUALES'!E685</f>
        <v>0.684</v>
      </c>
      <c r="J74" s="22">
        <f>'DATOS MENSUALES'!E686</f>
        <v>0.565</v>
      </c>
      <c r="K74" s="22">
        <f>'DATOS MENSUALES'!E687</f>
        <v>0.525</v>
      </c>
      <c r="L74" s="22">
        <f>'DATOS MENSUALES'!E688</f>
        <v>0.456</v>
      </c>
      <c r="M74" s="22">
        <f>'DATOS MENSUALES'!E689</f>
        <v>0.401</v>
      </c>
      <c r="N74" s="22">
        <f t="shared" si="26"/>
        <v>7.701000000000001</v>
      </c>
      <c r="O74" s="23"/>
      <c r="P74" s="60">
        <f t="shared" si="27"/>
        <v>0.00938786126230278</v>
      </c>
      <c r="Q74" s="60">
        <f t="shared" si="28"/>
        <v>0.0006007583931915552</v>
      </c>
      <c r="R74" s="60">
        <f t="shared" si="29"/>
        <v>0.04158519964763332</v>
      </c>
      <c r="S74" s="60">
        <f t="shared" si="30"/>
        <v>0.044493005195213174</v>
      </c>
      <c r="T74" s="60">
        <f t="shared" si="31"/>
        <v>0.005150556448757566</v>
      </c>
      <c r="U74" s="60">
        <f t="shared" si="31"/>
        <v>-0.0002677692178812933</v>
      </c>
      <c r="V74" s="60">
        <f t="shared" si="31"/>
        <v>-0.001568860781746524</v>
      </c>
      <c r="W74" s="60">
        <f t="shared" si="31"/>
        <v>-5.538167070150344E-07</v>
      </c>
      <c r="X74" s="60">
        <f t="shared" si="31"/>
        <v>-6.480333796296359E-05</v>
      </c>
      <c r="Y74" s="60">
        <f t="shared" si="31"/>
        <v>2.80426746806909E-07</v>
      </c>
      <c r="Z74" s="60">
        <f t="shared" si="31"/>
        <v>1.0045523450761107E-06</v>
      </c>
      <c r="AA74" s="60">
        <f t="shared" si="31"/>
        <v>1.3698724051813148E-06</v>
      </c>
      <c r="AB74" s="60">
        <f t="shared" si="31"/>
        <v>0.905549328517538</v>
      </c>
    </row>
    <row r="75" spans="1:28" s="24" customFormat="1" ht="12.75">
      <c r="A75" s="21" t="s">
        <v>83</v>
      </c>
      <c r="B75" s="22">
        <f>'DATOS MENSUALES'!E690</f>
        <v>0.367</v>
      </c>
      <c r="C75" s="22">
        <f>'DATOS MENSUALES'!E691</f>
        <v>0.708</v>
      </c>
      <c r="D75" s="22">
        <f>'DATOS MENSUALES'!E692</f>
        <v>1.426</v>
      </c>
      <c r="E75" s="22">
        <f>'DATOS MENSUALES'!E693</f>
        <v>1.344</v>
      </c>
      <c r="F75" s="22">
        <f>'DATOS MENSUALES'!E694</f>
        <v>1.044</v>
      </c>
      <c r="G75" s="22">
        <f>'DATOS MENSUALES'!E695</f>
        <v>0.889</v>
      </c>
      <c r="H75" s="22">
        <f>'DATOS MENSUALES'!E696</f>
        <v>0.902</v>
      </c>
      <c r="I75" s="22">
        <f>'DATOS MENSUALES'!E697</f>
        <v>1.074</v>
      </c>
      <c r="J75" s="22">
        <f>'DATOS MENSUALES'!E698</f>
        <v>0.861</v>
      </c>
      <c r="K75" s="22">
        <f>'DATOS MENSUALES'!E699</f>
        <v>0.724</v>
      </c>
      <c r="L75" s="22">
        <f>'DATOS MENSUALES'!E700</f>
        <v>0.61</v>
      </c>
      <c r="M75" s="22">
        <f>'DATOS MENSUALES'!E701</f>
        <v>0.524</v>
      </c>
      <c r="N75" s="22">
        <f t="shared" si="26"/>
        <v>10.472999999999999</v>
      </c>
      <c r="O75" s="23"/>
      <c r="P75" s="60">
        <f t="shared" si="27"/>
        <v>-2.220126126972192E-06</v>
      </c>
      <c r="Q75" s="60">
        <f t="shared" si="28"/>
        <v>0.021806214829141933</v>
      </c>
      <c r="R75" s="60">
        <f t="shared" si="29"/>
        <v>0.8640378672674678</v>
      </c>
      <c r="S75" s="60">
        <f t="shared" si="30"/>
        <v>0.3691395309452134</v>
      </c>
      <c r="T75" s="60">
        <f t="shared" si="31"/>
        <v>0.048906218616801736</v>
      </c>
      <c r="U75" s="60">
        <f t="shared" si="31"/>
        <v>0.0014255546746806897</v>
      </c>
      <c r="V75" s="60">
        <f t="shared" si="31"/>
        <v>0.006209519590154315</v>
      </c>
      <c r="W75" s="60">
        <f t="shared" si="31"/>
        <v>0.05565015882792114</v>
      </c>
      <c r="X75" s="60">
        <f t="shared" si="31"/>
        <v>0.016744469328703687</v>
      </c>
      <c r="Y75" s="60">
        <f t="shared" si="31"/>
        <v>0.008684076319308781</v>
      </c>
      <c r="Z75" s="60">
        <f t="shared" si="31"/>
        <v>0.004412166658405681</v>
      </c>
      <c r="AA75" s="60">
        <f t="shared" si="31"/>
        <v>0.002411821795958904</v>
      </c>
      <c r="AB75" s="60">
        <f t="shared" si="31"/>
        <v>52.291374155153854</v>
      </c>
    </row>
    <row r="76" spans="1:28" s="24" customFormat="1" ht="12.75">
      <c r="A76" s="21" t="s">
        <v>84</v>
      </c>
      <c r="B76" s="22">
        <f>'DATOS MENSUALES'!E702</f>
        <v>0.45</v>
      </c>
      <c r="C76" s="22">
        <f>'DATOS MENSUALES'!E703</f>
        <v>0.389</v>
      </c>
      <c r="D76" s="22">
        <f>'DATOS MENSUALES'!E704</f>
        <v>0.342</v>
      </c>
      <c r="E76" s="22">
        <f>'DATOS MENSUALES'!E705</f>
        <v>0.308</v>
      </c>
      <c r="F76" s="22">
        <f>'DATOS MENSUALES'!E706</f>
        <v>0.28</v>
      </c>
      <c r="G76" s="22">
        <f>'DATOS MENSUALES'!E707</f>
        <v>0.26</v>
      </c>
      <c r="H76" s="22">
        <f>'DATOS MENSUALES'!E708</f>
        <v>0.25</v>
      </c>
      <c r="I76" s="22">
        <f>'DATOS MENSUALES'!E709</f>
        <v>0.246</v>
      </c>
      <c r="J76" s="22">
        <f>'DATOS MENSUALES'!E710</f>
        <v>0.231</v>
      </c>
      <c r="K76" s="22">
        <f>'DATOS MENSUALES'!E711</f>
        <v>0.213</v>
      </c>
      <c r="L76" s="22">
        <f>'DATOS MENSUALES'!E712</f>
        <v>0.196</v>
      </c>
      <c r="M76" s="22">
        <f>'DATOS MENSUALES'!E713</f>
        <v>0.192</v>
      </c>
      <c r="N76" s="22">
        <f t="shared" si="26"/>
        <v>3.357</v>
      </c>
      <c r="O76" s="23"/>
      <c r="P76" s="60">
        <f t="shared" si="27"/>
        <v>0.0003423322519722019</v>
      </c>
      <c r="Q76" s="60">
        <f t="shared" si="28"/>
        <v>-6.219898146409042E-05</v>
      </c>
      <c r="R76" s="60">
        <f t="shared" si="29"/>
        <v>-0.0022762897242674697</v>
      </c>
      <c r="S76" s="60">
        <f t="shared" si="30"/>
        <v>-0.03235548867737636</v>
      </c>
      <c r="T76" s="60">
        <f t="shared" si="31"/>
        <v>-0.06318890530606328</v>
      </c>
      <c r="U76" s="60">
        <f t="shared" si="31"/>
        <v>-0.1377514922922615</v>
      </c>
      <c r="V76" s="60">
        <f t="shared" si="31"/>
        <v>-0.10263270975144341</v>
      </c>
      <c r="W76" s="60">
        <f t="shared" si="31"/>
        <v>-0.08884317912249212</v>
      </c>
      <c r="X76" s="60">
        <f t="shared" si="31"/>
        <v>-0.05238359317129634</v>
      </c>
      <c r="Y76" s="60">
        <f t="shared" si="31"/>
        <v>-0.028499666416228423</v>
      </c>
      <c r="Z76" s="60">
        <f t="shared" si="31"/>
        <v>-0.01562215926308192</v>
      </c>
      <c r="AA76" s="60">
        <f t="shared" si="31"/>
        <v>-0.007749924680625115</v>
      </c>
      <c r="AB76" s="60">
        <f t="shared" si="31"/>
        <v>-38.4956764134494</v>
      </c>
    </row>
    <row r="77" spans="1:28" s="24" customFormat="1" ht="12.75">
      <c r="A77" s="21" t="s">
        <v>85</v>
      </c>
      <c r="B77" s="22">
        <f>'DATOS MENSUALES'!E714</f>
        <v>0.27</v>
      </c>
      <c r="C77" s="22">
        <f>'DATOS MENSUALES'!E715</f>
        <v>0.268</v>
      </c>
      <c r="D77" s="22">
        <f>'DATOS MENSUALES'!E716</f>
        <v>0.249</v>
      </c>
      <c r="E77" s="22">
        <f>'DATOS MENSUALES'!E717</f>
        <v>0.23</v>
      </c>
      <c r="F77" s="22">
        <f>'DATOS MENSUALES'!E718</f>
        <v>0.209</v>
      </c>
      <c r="G77" s="22">
        <f>'DATOS MENSUALES'!E719</f>
        <v>0.195</v>
      </c>
      <c r="H77" s="22">
        <f>'DATOS MENSUALES'!E720</f>
        <v>0.54</v>
      </c>
      <c r="I77" s="22">
        <f>'DATOS MENSUALES'!E721</f>
        <v>0.424</v>
      </c>
      <c r="J77" s="22">
        <f>'DATOS MENSUALES'!E722</f>
        <v>0.394</v>
      </c>
      <c r="K77" s="22">
        <f>'DATOS MENSUALES'!E723</f>
        <v>0.332</v>
      </c>
      <c r="L77" s="22">
        <f>'DATOS MENSUALES'!E724</f>
        <v>0.285</v>
      </c>
      <c r="M77" s="22">
        <f>'DATOS MENSUALES'!E725</f>
        <v>0.249</v>
      </c>
      <c r="N77" s="22">
        <f t="shared" si="26"/>
        <v>3.6450000000000005</v>
      </c>
      <c r="O77" s="23"/>
      <c r="P77" s="60">
        <f t="shared" si="27"/>
        <v>-0.0013326506819120946</v>
      </c>
      <c r="Q77" s="60">
        <f t="shared" si="28"/>
        <v>-0.004143894564797431</v>
      </c>
      <c r="R77" s="60">
        <f t="shared" si="29"/>
        <v>-0.011321730277986487</v>
      </c>
      <c r="S77" s="60">
        <f t="shared" si="30"/>
        <v>-0.06240614454927718</v>
      </c>
      <c r="T77" s="60">
        <f t="shared" si="31"/>
        <v>-0.10336180277438282</v>
      </c>
      <c r="U77" s="60">
        <f t="shared" si="31"/>
        <v>-0.19658361167242674</v>
      </c>
      <c r="V77" s="60">
        <f t="shared" si="31"/>
        <v>-0.005658495088909046</v>
      </c>
      <c r="W77" s="60">
        <f t="shared" si="31"/>
        <v>-0.019294574367671194</v>
      </c>
      <c r="X77" s="60">
        <f t="shared" si="31"/>
        <v>-0.00941620908796297</v>
      </c>
      <c r="Y77" s="60">
        <f t="shared" si="31"/>
        <v>-0.006482147746806915</v>
      </c>
      <c r="Z77" s="60">
        <f t="shared" si="31"/>
        <v>-0.004172102883605339</v>
      </c>
      <c r="AA77" s="60">
        <f t="shared" si="31"/>
        <v>-0.0027968999843441273</v>
      </c>
      <c r="AB77" s="60">
        <f t="shared" si="31"/>
        <v>-29.46155057920146</v>
      </c>
    </row>
    <row r="78" spans="1:28" s="24" customFormat="1" ht="12.75">
      <c r="A78" s="21" t="s">
        <v>86</v>
      </c>
      <c r="B78" s="22">
        <f>'DATOS MENSUALES'!E726</f>
        <v>0.225</v>
      </c>
      <c r="C78" s="22">
        <f>'DATOS MENSUALES'!E727</f>
        <v>0.424</v>
      </c>
      <c r="D78" s="22">
        <f>'DATOS MENSUALES'!E728</f>
        <v>0.738</v>
      </c>
      <c r="E78" s="22">
        <f>'DATOS MENSUALES'!E729</f>
        <v>2.417</v>
      </c>
      <c r="F78" s="22">
        <f>'DATOS MENSUALES'!E730</f>
        <v>1.675</v>
      </c>
      <c r="G78" s="22">
        <f>'DATOS MENSUALES'!E731</f>
        <v>2.941</v>
      </c>
      <c r="H78" s="22">
        <f>'DATOS MENSUALES'!E732</f>
        <v>1.999</v>
      </c>
      <c r="I78" s="22">
        <f>'DATOS MENSUALES'!E733</f>
        <v>1.62</v>
      </c>
      <c r="J78" s="22">
        <f>'DATOS MENSUALES'!E734</f>
        <v>1.331</v>
      </c>
      <c r="K78" s="22">
        <f>'DATOS MENSUALES'!E735</f>
        <v>1.099</v>
      </c>
      <c r="L78" s="22">
        <f>'DATOS MENSUALES'!E736</f>
        <v>0.925</v>
      </c>
      <c r="M78" s="22">
        <f>'DATOS MENSUALES'!E737</f>
        <v>0.781</v>
      </c>
      <c r="N78" s="22">
        <f t="shared" si="26"/>
        <v>16.175</v>
      </c>
      <c r="O78" s="23"/>
      <c r="P78" s="60">
        <f t="shared" si="27"/>
        <v>-0.00372715209720135</v>
      </c>
      <c r="Q78" s="60">
        <f t="shared" si="28"/>
        <v>-9.868876436542539E-08</v>
      </c>
      <c r="R78" s="60">
        <f t="shared" si="29"/>
        <v>0.01849494773027797</v>
      </c>
      <c r="S78" s="60">
        <f t="shared" si="30"/>
        <v>5.738689393093284</v>
      </c>
      <c r="T78" s="60">
        <f t="shared" si="31"/>
        <v>0.9901236030823671</v>
      </c>
      <c r="U78" s="60">
        <f t="shared" si="31"/>
        <v>10.141451796393683</v>
      </c>
      <c r="V78" s="60">
        <f t="shared" si="31"/>
        <v>2.101101531316739</v>
      </c>
      <c r="W78" s="60">
        <f t="shared" si="31"/>
        <v>0.7986308510758554</v>
      </c>
      <c r="X78" s="60">
        <f t="shared" si="31"/>
        <v>0.38239369849537025</v>
      </c>
      <c r="Y78" s="60">
        <f t="shared" si="31"/>
        <v>0.19566299057550707</v>
      </c>
      <c r="Z78" s="60">
        <f t="shared" si="31"/>
        <v>0.10991266846625695</v>
      </c>
      <c r="AA78" s="60">
        <f t="shared" si="31"/>
        <v>0.05982512815064213</v>
      </c>
      <c r="AB78" s="60">
        <f t="shared" si="31"/>
        <v>841.6253551382712</v>
      </c>
    </row>
    <row r="79" spans="1:28" s="24" customFormat="1" ht="12.75">
      <c r="A79" s="21" t="s">
        <v>87</v>
      </c>
      <c r="B79" s="22">
        <f>'DATOS MENSUALES'!E738</f>
        <v>0.662</v>
      </c>
      <c r="C79" s="22">
        <f>'DATOS MENSUALES'!E739</f>
        <v>0.576</v>
      </c>
      <c r="D79" s="22">
        <f>'DATOS MENSUALES'!E740</f>
        <v>0.497</v>
      </c>
      <c r="E79" s="22">
        <f>'DATOS MENSUALES'!E741</f>
        <v>0.439</v>
      </c>
      <c r="F79" s="22">
        <f>'DATOS MENSUALES'!E742</f>
        <v>0.393</v>
      </c>
      <c r="G79" s="22">
        <f>'DATOS MENSUALES'!E743</f>
        <v>0.365</v>
      </c>
      <c r="H79" s="22">
        <f>'DATOS MENSUALES'!E744</f>
        <v>0.341</v>
      </c>
      <c r="I79" s="22">
        <f>'DATOS MENSUALES'!E745</f>
        <v>0.31</v>
      </c>
      <c r="J79" s="22">
        <f>'DATOS MENSUALES'!E746</f>
        <v>0.284</v>
      </c>
      <c r="K79" s="22">
        <f>'DATOS MENSUALES'!E747</f>
        <v>0.261</v>
      </c>
      <c r="L79" s="22">
        <f>'DATOS MENSUALES'!E748</f>
        <v>0.242</v>
      </c>
      <c r="M79" s="22">
        <f>'DATOS MENSUALES'!E749</f>
        <v>0.23</v>
      </c>
      <c r="N79" s="22">
        <f t="shared" si="26"/>
        <v>4.6000000000000005</v>
      </c>
      <c r="O79" s="23"/>
      <c r="P79" s="60">
        <f t="shared" si="27"/>
        <v>0.0224149255660218</v>
      </c>
      <c r="Q79" s="60">
        <f t="shared" si="28"/>
        <v>0.0032011420109601422</v>
      </c>
      <c r="R79" s="60">
        <f t="shared" si="29"/>
        <v>1.2902713749060756E-05</v>
      </c>
      <c r="S79" s="60">
        <f t="shared" si="30"/>
        <v>-0.006607789905337804</v>
      </c>
      <c r="T79" s="60">
        <f t="shared" si="31"/>
        <v>-0.023223044449314015</v>
      </c>
      <c r="U79" s="60">
        <f t="shared" si="31"/>
        <v>-0.06965713266416232</v>
      </c>
      <c r="V79" s="60">
        <f t="shared" si="31"/>
        <v>-0.05366666220530018</v>
      </c>
      <c r="W79" s="60">
        <f aca="true" t="shared" si="32" ref="W79:AB82">(I79-I$6)^3</f>
        <v>-0.05583588030155548</v>
      </c>
      <c r="X79" s="60">
        <f t="shared" si="32"/>
        <v>-0.03312770825462966</v>
      </c>
      <c r="Y79" s="60">
        <f t="shared" si="32"/>
        <v>-0.017064819209616836</v>
      </c>
      <c r="Z79" s="60">
        <f t="shared" si="32"/>
        <v>-0.008487772504128754</v>
      </c>
      <c r="AA79" s="60">
        <f t="shared" si="32"/>
        <v>-0.004087859943710517</v>
      </c>
      <c r="AB79" s="60">
        <f t="shared" si="32"/>
        <v>-9.71172657827516</v>
      </c>
    </row>
    <row r="80" spans="1:28" s="24" customFormat="1" ht="12.75">
      <c r="A80" s="21" t="s">
        <v>88</v>
      </c>
      <c r="B80" s="22">
        <f>'DATOS MENSUALES'!E750</f>
        <v>0.24</v>
      </c>
      <c r="C80" s="22">
        <f>'DATOS MENSUALES'!E751</f>
        <v>0.287</v>
      </c>
      <c r="D80" s="22">
        <f>'DATOS MENSUALES'!E752</f>
        <v>0.626</v>
      </c>
      <c r="E80" s="22">
        <f>'DATOS MENSUALES'!E753</f>
        <v>1.446</v>
      </c>
      <c r="F80" s="22">
        <f>'DATOS MENSUALES'!E754</f>
        <v>1.779</v>
      </c>
      <c r="G80" s="22">
        <f>'DATOS MENSUALES'!E755</f>
        <v>1.37</v>
      </c>
      <c r="H80" s="22">
        <f>'DATOS MENSUALES'!E756</f>
        <v>1.312</v>
      </c>
      <c r="I80" s="22">
        <f>'DATOS MENSUALES'!E757</f>
        <v>1.195</v>
      </c>
      <c r="J80" s="22">
        <f>'DATOS MENSUALES'!E758</f>
        <v>0.991</v>
      </c>
      <c r="K80" s="22">
        <f>'DATOS MENSUALES'!E759</f>
        <v>0.832</v>
      </c>
      <c r="L80" s="22">
        <f>'DATOS MENSUALES'!E760</f>
        <v>0.706</v>
      </c>
      <c r="M80" s="22">
        <f>'DATOS MENSUALES'!E761</f>
        <v>0.602</v>
      </c>
      <c r="N80" s="22">
        <f t="shared" si="26"/>
        <v>11.386000000000001</v>
      </c>
      <c r="O80" s="23"/>
      <c r="P80" s="60">
        <f t="shared" si="27"/>
        <v>-0.0027466735951352356</v>
      </c>
      <c r="Q80" s="60">
        <f t="shared" si="28"/>
        <v>-0.0028404354318773213</v>
      </c>
      <c r="R80" s="60">
        <f t="shared" si="29"/>
        <v>0.003543407763335834</v>
      </c>
      <c r="S80" s="60">
        <f t="shared" si="30"/>
        <v>0.5500548075609157</v>
      </c>
      <c r="T80" s="60">
        <f aca="true" t="shared" si="33" ref="T80:V83">(F80-F$6)^3</f>
        <v>1.3335316033688687</v>
      </c>
      <c r="U80" s="60">
        <f t="shared" si="33"/>
        <v>0.20910381208790388</v>
      </c>
      <c r="V80" s="60">
        <f t="shared" si="33"/>
        <v>0.209376159128722</v>
      </c>
      <c r="W80" s="60">
        <f t="shared" si="32"/>
        <v>0.1271025891612545</v>
      </c>
      <c r="X80" s="60">
        <f t="shared" si="32"/>
        <v>0.057437990162036996</v>
      </c>
      <c r="Y80" s="60">
        <f t="shared" si="32"/>
        <v>0.03082488944327571</v>
      </c>
      <c r="Z80" s="60">
        <f t="shared" si="32"/>
        <v>0.01757907290633956</v>
      </c>
      <c r="AA80" s="60">
        <f t="shared" si="32"/>
        <v>0.009542435519099399</v>
      </c>
      <c r="AB80" s="60">
        <f t="shared" si="32"/>
        <v>100.70491316991911</v>
      </c>
    </row>
    <row r="81" spans="1:28" s="24" customFormat="1" ht="12.75">
      <c r="A81" s="21" t="s">
        <v>89</v>
      </c>
      <c r="B81" s="22">
        <f>'DATOS MENSUALES'!E762</f>
        <v>0.725</v>
      </c>
      <c r="C81" s="22">
        <f>'DATOS MENSUALES'!E763</f>
        <v>0.722</v>
      </c>
      <c r="D81" s="22">
        <f>'DATOS MENSUALES'!E764</f>
        <v>0.678</v>
      </c>
      <c r="E81" s="22">
        <f>'DATOS MENSUALES'!E765</f>
        <v>0.624</v>
      </c>
      <c r="F81" s="22">
        <f>'DATOS MENSUALES'!E766</f>
        <v>0.582</v>
      </c>
      <c r="G81" s="22">
        <f>'DATOS MENSUALES'!E767</f>
        <v>0.6</v>
      </c>
      <c r="H81" s="22">
        <f>'DATOS MENSUALES'!E768</f>
        <v>0.589</v>
      </c>
      <c r="I81" s="22">
        <f>'DATOS MENSUALES'!E769</f>
        <v>0.522</v>
      </c>
      <c r="J81" s="22">
        <f>'DATOS MENSUALES'!E770</f>
        <v>0.453</v>
      </c>
      <c r="K81" s="22">
        <f>'DATOS MENSUALES'!E771</f>
        <v>0.389</v>
      </c>
      <c r="L81" s="22">
        <f>'DATOS MENSUALES'!E772</f>
        <v>0.343</v>
      </c>
      <c r="M81" s="22">
        <f>'DATOS MENSUALES'!E773</f>
        <v>0.301</v>
      </c>
      <c r="N81" s="22">
        <f t="shared" si="26"/>
        <v>6.5280000000000005</v>
      </c>
      <c r="O81" s="23"/>
      <c r="P81" s="60">
        <f t="shared" si="27"/>
        <v>0.04104739645651766</v>
      </c>
      <c r="Q81" s="60">
        <f t="shared" si="28"/>
        <v>0.025251438855312735</v>
      </c>
      <c r="R81" s="60">
        <f t="shared" si="29"/>
        <v>0.008546539631104431</v>
      </c>
      <c r="S81" s="60">
        <f t="shared" si="30"/>
        <v>-1.864156370871078E-08</v>
      </c>
      <c r="T81" s="60">
        <f t="shared" si="33"/>
        <v>-0.0008931406559256424</v>
      </c>
      <c r="U81" s="60">
        <f t="shared" si="33"/>
        <v>-0.005494125184823448</v>
      </c>
      <c r="V81" s="60">
        <f t="shared" si="33"/>
        <v>-0.002156537340286468</v>
      </c>
      <c r="W81" s="60">
        <f t="shared" si="32"/>
        <v>-0.004931413866293787</v>
      </c>
      <c r="X81" s="60">
        <f t="shared" si="32"/>
        <v>-0.0035233726712963005</v>
      </c>
      <c r="Y81" s="60">
        <f t="shared" si="32"/>
        <v>-0.0021694613253193107</v>
      </c>
      <c r="Z81" s="60">
        <f t="shared" si="32"/>
        <v>-0.0010922448436604326</v>
      </c>
      <c r="AA81" s="60">
        <f t="shared" si="32"/>
        <v>-0.0007024516840686471</v>
      </c>
      <c r="AB81" s="60">
        <f t="shared" si="32"/>
        <v>-0.00868215605477984</v>
      </c>
    </row>
    <row r="82" spans="1:28" s="24" customFormat="1" ht="12.75">
      <c r="A82" s="21" t="s">
        <v>90</v>
      </c>
      <c r="B82" s="22">
        <f>'DATOS MENSUALES'!E774</f>
        <v>0.278</v>
      </c>
      <c r="C82" s="22">
        <f>'DATOS MENSUALES'!E775</f>
        <v>0.26</v>
      </c>
      <c r="D82" s="22">
        <f>'DATOS MENSUALES'!E776</f>
        <v>0.245</v>
      </c>
      <c r="E82" s="22">
        <f>'DATOS MENSUALES'!E777</f>
        <v>0.23</v>
      </c>
      <c r="F82" s="22">
        <f>'DATOS MENSUALES'!E778</f>
        <v>0.21</v>
      </c>
      <c r="G82" s="22">
        <f>'DATOS MENSUALES'!E779</f>
        <v>0.202</v>
      </c>
      <c r="H82" s="22">
        <f>'DATOS MENSUALES'!E780</f>
        <v>0.209</v>
      </c>
      <c r="I82" s="22">
        <f>'DATOS MENSUALES'!E781</f>
        <v>0.206</v>
      </c>
      <c r="J82" s="22">
        <f>'DATOS MENSUALES'!E782</f>
        <v>0.191</v>
      </c>
      <c r="K82" s="22">
        <f>'DATOS MENSUALES'!E783</f>
        <v>0.18</v>
      </c>
      <c r="L82" s="22">
        <f>'DATOS MENSUALES'!E784</f>
        <v>0.167</v>
      </c>
      <c r="M82" s="22">
        <f>'DATOS MENSUALES'!E785</f>
        <v>0.152</v>
      </c>
      <c r="N82" s="22">
        <f>SUM(B82:M82)</f>
        <v>2.5300000000000002</v>
      </c>
      <c r="O82" s="23"/>
      <c r="P82" s="60">
        <f t="shared" si="27"/>
        <v>-0.001062627359598045</v>
      </c>
      <c r="Q82" s="60">
        <f t="shared" si="28"/>
        <v>-0.004794426008323603</v>
      </c>
      <c r="R82" s="60">
        <f t="shared" si="29"/>
        <v>-0.011937620393688965</v>
      </c>
      <c r="S82" s="60">
        <f t="shared" si="30"/>
        <v>-0.06240614454927718</v>
      </c>
      <c r="T82" s="60">
        <f t="shared" si="33"/>
        <v>-0.10270247368071891</v>
      </c>
      <c r="U82" s="60">
        <f t="shared" si="33"/>
        <v>-0.18956886533358386</v>
      </c>
      <c r="V82" s="60">
        <f t="shared" si="33"/>
        <v>-0.1320253815689365</v>
      </c>
      <c r="W82" s="60">
        <f t="shared" si="32"/>
        <v>-0.1149416281583048</v>
      </c>
      <c r="X82" s="60">
        <f t="shared" si="32"/>
        <v>-0.07104367650462967</v>
      </c>
      <c r="Y82" s="60">
        <f t="shared" si="32"/>
        <v>-0.03877046887077387</v>
      </c>
      <c r="Z82" s="60">
        <f t="shared" si="32"/>
        <v>-0.02171410096487256</v>
      </c>
      <c r="AA82" s="60">
        <f t="shared" si="32"/>
        <v>-0.013463256939578281</v>
      </c>
      <c r="AB82" s="60">
        <f t="shared" si="32"/>
        <v>-74.27498071465946</v>
      </c>
    </row>
    <row r="83" spans="1:28" s="24" customFormat="1" ht="12.75">
      <c r="A83" s="21" t="s">
        <v>91</v>
      </c>
      <c r="B83" s="22">
        <f>'DATOS MENSUALES'!E786</f>
        <v>0.311</v>
      </c>
      <c r="C83" s="22">
        <f>'DATOS MENSUALES'!E787</f>
        <v>0.331</v>
      </c>
      <c r="D83" s="22">
        <f>'DATOS MENSUALES'!E788</f>
        <v>0.301</v>
      </c>
      <c r="E83" s="22">
        <f>'DATOS MENSUALES'!E789</f>
        <v>0.28</v>
      </c>
      <c r="F83" s="22">
        <f>'DATOS MENSUALES'!E790</f>
        <v>0.312</v>
      </c>
      <c r="G83" s="22">
        <f>'DATOS MENSUALES'!E791</f>
        <v>0.395</v>
      </c>
      <c r="H83" s="22">
        <f>'DATOS MENSUALES'!E792</f>
        <v>0.434</v>
      </c>
      <c r="I83" s="22">
        <f>'DATOS MENSUALES'!E793</f>
        <v>0.402</v>
      </c>
      <c r="J83" s="22">
        <f>'DATOS MENSUALES'!E794</f>
        <v>0.35</v>
      </c>
      <c r="K83" s="22">
        <f>'DATOS MENSUALES'!E795</f>
        <v>0.309</v>
      </c>
      <c r="L83" s="22">
        <f>'DATOS MENSUALES'!E796</f>
        <v>0.267</v>
      </c>
      <c r="M83" s="22">
        <f>'DATOS MENSUALES'!E797</f>
        <v>0.231</v>
      </c>
      <c r="N83" s="22">
        <f>SUM(B83:M83)</f>
        <v>3.9230000000000005</v>
      </c>
      <c r="O83" s="23"/>
      <c r="P83" s="60">
        <f t="shared" si="27"/>
        <v>-0.00032915865505259167</v>
      </c>
      <c r="Q83" s="60">
        <f t="shared" si="28"/>
        <v>-0.0009303204924833766</v>
      </c>
      <c r="R83" s="60">
        <f t="shared" si="29"/>
        <v>-0.005137011864763342</v>
      </c>
      <c r="S83" s="60">
        <f t="shared" si="30"/>
        <v>-0.041656167242114635</v>
      </c>
      <c r="T83" s="60">
        <f t="shared" si="33"/>
        <v>-0.04914977503609085</v>
      </c>
      <c r="U83" s="60">
        <f t="shared" si="33"/>
        <v>-0.05550452406912097</v>
      </c>
      <c r="V83" s="60">
        <f t="shared" si="33"/>
        <v>-0.022953997426374592</v>
      </c>
      <c r="W83" s="60">
        <f aca="true" t="shared" si="34" ref="W83:AB83">(I83-I$6)^3</f>
        <v>-0.024442557337368154</v>
      </c>
      <c r="X83" s="60">
        <f t="shared" si="34"/>
        <v>-0.01661390875462965</v>
      </c>
      <c r="Y83" s="60">
        <f t="shared" si="34"/>
        <v>-0.009189023639368903</v>
      </c>
      <c r="Z83" s="60">
        <f t="shared" si="34"/>
        <v>-0.0057338827141838475</v>
      </c>
      <c r="AA83" s="60">
        <f t="shared" si="34"/>
        <v>-0.004011640409963961</v>
      </c>
      <c r="AB83" s="60">
        <f t="shared" si="34"/>
        <v>-22.200605348117442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2.0661860919669417</v>
      </c>
      <c r="Q84" s="61">
        <f t="shared" si="35"/>
        <v>10.36090802914417</v>
      </c>
      <c r="R84" s="61">
        <f t="shared" si="35"/>
        <v>5.253313625603302</v>
      </c>
      <c r="S84" s="61">
        <f t="shared" si="35"/>
        <v>31.853471072913678</v>
      </c>
      <c r="T84" s="61">
        <f t="shared" si="35"/>
        <v>18.705020859491288</v>
      </c>
      <c r="U84" s="61">
        <f t="shared" si="35"/>
        <v>47.00565677221487</v>
      </c>
      <c r="V84" s="61">
        <f t="shared" si="35"/>
        <v>15.524945937054188</v>
      </c>
      <c r="W84" s="61">
        <f t="shared" si="35"/>
        <v>9.641167366714416</v>
      </c>
      <c r="X84" s="61">
        <f t="shared" si="35"/>
        <v>3.548148945111108</v>
      </c>
      <c r="Y84" s="61">
        <f t="shared" si="35"/>
        <v>1.773707431487602</v>
      </c>
      <c r="Z84" s="61">
        <f t="shared" si="35"/>
        <v>0.9557270583177228</v>
      </c>
      <c r="AA84" s="61">
        <f t="shared" si="35"/>
        <v>0.5256783547061529</v>
      </c>
      <c r="AB84" s="61">
        <f t="shared" si="35"/>
        <v>5123.903260700913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262 - Río Pisuerga desde confluencia con río Carrión hasta aguas abajo de la confluencia con arroyo del Prado.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0.142</v>
      </c>
      <c r="C4" s="1">
        <f t="shared" si="0"/>
        <v>0.162</v>
      </c>
      <c r="D4" s="1">
        <f t="shared" si="0"/>
        <v>0.196</v>
      </c>
      <c r="E4" s="1">
        <f t="shared" si="0"/>
        <v>0.176</v>
      </c>
      <c r="F4" s="1">
        <f t="shared" si="0"/>
        <v>0.16</v>
      </c>
      <c r="G4" s="1">
        <f t="shared" si="0"/>
        <v>0.161</v>
      </c>
      <c r="H4" s="1">
        <f t="shared" si="0"/>
        <v>0.172</v>
      </c>
      <c r="I4" s="1">
        <f t="shared" si="0"/>
        <v>0.173</v>
      </c>
      <c r="J4" s="1">
        <f t="shared" si="0"/>
        <v>0.191</v>
      </c>
      <c r="K4" s="1">
        <f t="shared" si="0"/>
        <v>0.18</v>
      </c>
      <c r="L4" s="1">
        <f t="shared" si="0"/>
        <v>0.167</v>
      </c>
      <c r="M4" s="1">
        <f t="shared" si="0"/>
        <v>0.152</v>
      </c>
      <c r="N4" s="1">
        <f>MIN(N18:N43)</f>
        <v>2.1869999999999994</v>
      </c>
    </row>
    <row r="5" spans="1:14" ht="12.75">
      <c r="A5" s="13" t="s">
        <v>92</v>
      </c>
      <c r="B5" s="1">
        <f aca="true" t="shared" si="1" ref="B5:M5">MAX(B18:B43)</f>
        <v>0.725</v>
      </c>
      <c r="C5" s="1">
        <f t="shared" si="1"/>
        <v>1.271</v>
      </c>
      <c r="D5" s="1">
        <f t="shared" si="1"/>
        <v>1.83</v>
      </c>
      <c r="E5" s="1">
        <f t="shared" si="1"/>
        <v>3.397</v>
      </c>
      <c r="F5" s="1">
        <f t="shared" si="1"/>
        <v>1.779</v>
      </c>
      <c r="G5" s="1">
        <f t="shared" si="1"/>
        <v>2.941</v>
      </c>
      <c r="H5" s="1">
        <f t="shared" si="1"/>
        <v>1.999</v>
      </c>
      <c r="I5" s="1">
        <f t="shared" si="1"/>
        <v>1.62</v>
      </c>
      <c r="J5" s="1">
        <f t="shared" si="1"/>
        <v>1.331</v>
      </c>
      <c r="K5" s="1">
        <f t="shared" si="1"/>
        <v>1.099</v>
      </c>
      <c r="L5" s="1">
        <f t="shared" si="1"/>
        <v>0.925</v>
      </c>
      <c r="M5" s="1">
        <f t="shared" si="1"/>
        <v>0.781</v>
      </c>
      <c r="N5" s="1">
        <f>MAX(N18:N43)</f>
        <v>16.175</v>
      </c>
    </row>
    <row r="6" spans="1:14" ht="12.75">
      <c r="A6" s="13" t="s">
        <v>14</v>
      </c>
      <c r="B6" s="1">
        <f aca="true" t="shared" si="2" ref="B6:M6">AVERAGE(B18:B43)</f>
        <v>0.3365000000000001</v>
      </c>
      <c r="C6" s="1">
        <f t="shared" si="2"/>
        <v>0.3866153846153846</v>
      </c>
      <c r="D6" s="1">
        <f t="shared" si="2"/>
        <v>0.5197307692307692</v>
      </c>
      <c r="E6" s="1">
        <f t="shared" si="2"/>
        <v>0.6756153846153847</v>
      </c>
      <c r="F6" s="1">
        <f t="shared" si="2"/>
        <v>0.5953461538461539</v>
      </c>
      <c r="G6" s="1">
        <f t="shared" si="2"/>
        <v>0.6218846153846153</v>
      </c>
      <c r="H6" s="1">
        <f t="shared" si="2"/>
        <v>0.595576923076923</v>
      </c>
      <c r="I6" s="1">
        <f t="shared" si="2"/>
        <v>0.5673076923076923</v>
      </c>
      <c r="J6" s="1">
        <f t="shared" si="2"/>
        <v>0.515</v>
      </c>
      <c r="K6" s="1">
        <f t="shared" si="2"/>
        <v>0.4409615384615384</v>
      </c>
      <c r="L6" s="1">
        <f t="shared" si="2"/>
        <v>0.38203846153846144</v>
      </c>
      <c r="M6" s="1">
        <f t="shared" si="2"/>
        <v>0.3352307692307692</v>
      </c>
      <c r="N6" s="1">
        <f>SUM(B6:M6)</f>
        <v>5.971807692307691</v>
      </c>
    </row>
    <row r="7" spans="1:14" ht="12.75">
      <c r="A7" s="13" t="s">
        <v>15</v>
      </c>
      <c r="B7" s="1">
        <f aca="true" t="shared" si="3" ref="B7:M7">PERCENTILE(B18:B43,0.1)</f>
        <v>0.1855</v>
      </c>
      <c r="C7" s="1">
        <f t="shared" si="3"/>
        <v>0.2075</v>
      </c>
      <c r="D7" s="1">
        <f t="shared" si="3"/>
        <v>0.223</v>
      </c>
      <c r="E7" s="1">
        <f t="shared" si="3"/>
        <v>0.227</v>
      </c>
      <c r="F7" s="1">
        <f t="shared" si="3"/>
        <v>0.2095</v>
      </c>
      <c r="G7" s="1">
        <f t="shared" si="3"/>
        <v>0.1985</v>
      </c>
      <c r="H7" s="1">
        <f t="shared" si="3"/>
        <v>0.22199999999999998</v>
      </c>
      <c r="I7" s="1">
        <f t="shared" si="3"/>
        <v>0.22349999999999998</v>
      </c>
      <c r="J7" s="1">
        <f t="shared" si="3"/>
        <v>0.20750000000000002</v>
      </c>
      <c r="K7" s="1">
        <f t="shared" si="3"/>
        <v>0.1935</v>
      </c>
      <c r="L7" s="1">
        <f t="shared" si="3"/>
        <v>0.178</v>
      </c>
      <c r="M7" s="1">
        <f t="shared" si="3"/>
        <v>0.16699999999999998</v>
      </c>
      <c r="N7" s="1">
        <f>PERCENTILE(N18:N43,0.1)</f>
        <v>2.5540000000000003</v>
      </c>
    </row>
    <row r="8" spans="1:14" ht="12.75">
      <c r="A8" s="13" t="s">
        <v>16</v>
      </c>
      <c r="B8" s="1">
        <f aca="true" t="shared" si="4" ref="B8:M8">PERCENTILE(B18:B43,0.25)</f>
        <v>0.228</v>
      </c>
      <c r="C8" s="1">
        <f t="shared" si="4"/>
        <v>0.23750000000000002</v>
      </c>
      <c r="D8" s="1">
        <f t="shared" si="4"/>
        <v>0.2545</v>
      </c>
      <c r="E8" s="1">
        <f t="shared" si="4"/>
        <v>0.2465</v>
      </c>
      <c r="F8" s="1">
        <f t="shared" si="4"/>
        <v>0.2665</v>
      </c>
      <c r="G8" s="1">
        <f t="shared" si="4"/>
        <v>0.262</v>
      </c>
      <c r="H8" s="1">
        <f t="shared" si="4"/>
        <v>0.2705</v>
      </c>
      <c r="I8" s="1">
        <f t="shared" si="4"/>
        <v>0.2615</v>
      </c>
      <c r="J8" s="1">
        <f t="shared" si="4"/>
        <v>0.26975</v>
      </c>
      <c r="K8" s="1">
        <f t="shared" si="4"/>
        <v>0.24375</v>
      </c>
      <c r="L8" s="1">
        <f t="shared" si="4"/>
        <v>0.2155</v>
      </c>
      <c r="M8" s="1">
        <f t="shared" si="4"/>
        <v>0.199</v>
      </c>
      <c r="N8" s="1">
        <f>PERCENTILE(N18:N43,0.25)</f>
        <v>3.32025</v>
      </c>
    </row>
    <row r="9" spans="1:14" ht="12.75">
      <c r="A9" s="13" t="s">
        <v>17</v>
      </c>
      <c r="B9" s="1">
        <f aca="true" t="shared" si="5" ref="B9:M9">PERCENTILE(B18:B43,0.5)</f>
        <v>0.28049999999999997</v>
      </c>
      <c r="C9" s="1">
        <f t="shared" si="5"/>
        <v>0.331</v>
      </c>
      <c r="D9" s="1">
        <f t="shared" si="5"/>
        <v>0.3265</v>
      </c>
      <c r="E9" s="1">
        <f t="shared" si="5"/>
        <v>0.338</v>
      </c>
      <c r="F9" s="1">
        <f t="shared" si="5"/>
        <v>0.3335</v>
      </c>
      <c r="G9" s="1">
        <f t="shared" si="5"/>
        <v>0.38</v>
      </c>
      <c r="H9" s="1">
        <f t="shared" si="5"/>
        <v>0.401</v>
      </c>
      <c r="I9" s="1">
        <f t="shared" si="5"/>
        <v>0.403</v>
      </c>
      <c r="J9" s="1">
        <f t="shared" si="5"/>
        <v>0.374</v>
      </c>
      <c r="K9" s="1">
        <f t="shared" si="5"/>
        <v>0.3265</v>
      </c>
      <c r="L9" s="1">
        <f t="shared" si="5"/>
        <v>0.2855</v>
      </c>
      <c r="M9" s="1">
        <f t="shared" si="5"/>
        <v>0.25</v>
      </c>
      <c r="N9" s="1">
        <f>PERCENTILE(N18:N43,0.5)</f>
        <v>4.103999999999999</v>
      </c>
    </row>
    <row r="10" spans="1:14" ht="12.75">
      <c r="A10" s="13" t="s">
        <v>18</v>
      </c>
      <c r="B10" s="1">
        <f aca="true" t="shared" si="6" ref="B10:M10">PERCENTILE(B18:B43,0.75)</f>
        <v>0.386</v>
      </c>
      <c r="C10" s="1">
        <f t="shared" si="6"/>
        <v>0.43525</v>
      </c>
      <c r="D10" s="1">
        <f t="shared" si="6"/>
        <v>0.665</v>
      </c>
      <c r="E10" s="1">
        <f t="shared" si="6"/>
        <v>0.7132499999999999</v>
      </c>
      <c r="F10" s="1">
        <f t="shared" si="6"/>
        <v>0.7885</v>
      </c>
      <c r="G10" s="1">
        <f t="shared" si="6"/>
        <v>0.6839999999999999</v>
      </c>
      <c r="H10" s="1">
        <f t="shared" si="6"/>
        <v>0.73325</v>
      </c>
      <c r="I10" s="1">
        <f t="shared" si="6"/>
        <v>0.71625</v>
      </c>
      <c r="J10" s="1">
        <f t="shared" si="6"/>
        <v>0.625</v>
      </c>
      <c r="K10" s="1">
        <f t="shared" si="6"/>
        <v>0.5497500000000001</v>
      </c>
      <c r="L10" s="1">
        <f t="shared" si="6"/>
        <v>0.477</v>
      </c>
      <c r="M10" s="1">
        <f t="shared" si="6"/>
        <v>0.41525</v>
      </c>
      <c r="N10" s="1">
        <f>PERCENTILE(N18:N43,0.75)</f>
        <v>8.01</v>
      </c>
    </row>
    <row r="11" spans="1:14" ht="12.75">
      <c r="A11" s="13" t="s">
        <v>19</v>
      </c>
      <c r="B11" s="1">
        <f aca="true" t="shared" si="7" ref="B11:M11">PERCENTILE(B18:B43,0.9)</f>
        <v>0.5865</v>
      </c>
      <c r="C11" s="1">
        <f t="shared" si="7"/>
        <v>0.6419999999999999</v>
      </c>
      <c r="D11" s="1">
        <f t="shared" si="7"/>
        <v>1.044</v>
      </c>
      <c r="E11" s="1">
        <f t="shared" si="7"/>
        <v>1.395</v>
      </c>
      <c r="F11" s="1">
        <f t="shared" si="7"/>
        <v>1.3815</v>
      </c>
      <c r="G11" s="1">
        <f t="shared" si="7"/>
        <v>1.255</v>
      </c>
      <c r="H11" s="1">
        <f t="shared" si="7"/>
        <v>1.3315000000000001</v>
      </c>
      <c r="I11" s="1">
        <f t="shared" si="7"/>
        <v>1.191</v>
      </c>
      <c r="J11" s="1">
        <f t="shared" si="7"/>
        <v>1.104</v>
      </c>
      <c r="K11" s="1">
        <f t="shared" si="7"/>
        <v>0.913</v>
      </c>
      <c r="L11" s="1">
        <f t="shared" si="7"/>
        <v>0.7685</v>
      </c>
      <c r="M11" s="1">
        <f t="shared" si="7"/>
        <v>0.6505</v>
      </c>
      <c r="N11" s="1">
        <f>PERCENTILE(N18:N43,0.9)</f>
        <v>11.198</v>
      </c>
    </row>
    <row r="12" spans="1:14" ht="12.75">
      <c r="A12" s="13" t="s">
        <v>23</v>
      </c>
      <c r="B12" s="1">
        <f aca="true" t="shared" si="8" ref="B12:M12">STDEV(B18:B43)</f>
        <v>0.15929048935827883</v>
      </c>
      <c r="C12" s="1">
        <f t="shared" si="8"/>
        <v>0.23428855318569466</v>
      </c>
      <c r="D12" s="1">
        <f t="shared" si="8"/>
        <v>0.41497166724414397</v>
      </c>
      <c r="E12" s="1">
        <f t="shared" si="8"/>
        <v>0.7632780922795085</v>
      </c>
      <c r="F12" s="1">
        <f t="shared" si="8"/>
        <v>0.49434214405067184</v>
      </c>
      <c r="G12" s="1">
        <f t="shared" si="8"/>
        <v>0.6230719590495517</v>
      </c>
      <c r="H12" s="1">
        <f t="shared" si="8"/>
        <v>0.4747691795453386</v>
      </c>
      <c r="I12" s="1">
        <f t="shared" si="8"/>
        <v>0.40840604983087814</v>
      </c>
      <c r="J12" s="1">
        <f t="shared" si="8"/>
        <v>0.35863719829376317</v>
      </c>
      <c r="K12" s="1">
        <f t="shared" si="8"/>
        <v>0.28675431725004336</v>
      </c>
      <c r="L12" s="1">
        <f t="shared" si="8"/>
        <v>0.2349388823961213</v>
      </c>
      <c r="M12" s="1">
        <f t="shared" si="8"/>
        <v>0.1916875181522904</v>
      </c>
      <c r="N12" s="1">
        <f>STDEV(N18:N43)</f>
        <v>3.9805523437757317</v>
      </c>
    </row>
    <row r="13" spans="1:14" ht="12.75">
      <c r="A13" s="13" t="s">
        <v>125</v>
      </c>
      <c r="B13" s="1">
        <f>ROUND(B12/B6,2)</f>
        <v>0.47</v>
      </c>
      <c r="C13" s="1">
        <f aca="true" t="shared" si="9" ref="C13:N13">ROUND(C12/C6,2)</f>
        <v>0.61</v>
      </c>
      <c r="D13" s="1">
        <f t="shared" si="9"/>
        <v>0.8</v>
      </c>
      <c r="E13" s="1">
        <f t="shared" si="9"/>
        <v>1.13</v>
      </c>
      <c r="F13" s="1">
        <f t="shared" si="9"/>
        <v>0.83</v>
      </c>
      <c r="G13" s="1">
        <f t="shared" si="9"/>
        <v>1</v>
      </c>
      <c r="H13" s="1">
        <f t="shared" si="9"/>
        <v>0.8</v>
      </c>
      <c r="I13" s="1">
        <f t="shared" si="9"/>
        <v>0.72</v>
      </c>
      <c r="J13" s="1">
        <f t="shared" si="9"/>
        <v>0.7</v>
      </c>
      <c r="K13" s="1">
        <f t="shared" si="9"/>
        <v>0.65</v>
      </c>
      <c r="L13" s="1">
        <f t="shared" si="9"/>
        <v>0.61</v>
      </c>
      <c r="M13" s="1">
        <f t="shared" si="9"/>
        <v>0.57</v>
      </c>
      <c r="N13" s="1">
        <f t="shared" si="9"/>
        <v>0.67</v>
      </c>
    </row>
    <row r="14" spans="1:14" ht="12.75">
      <c r="A14" s="13" t="s">
        <v>124</v>
      </c>
      <c r="B14" s="53">
        <f>26*P44/(25*24*B12^3)</f>
        <v>1.1047633574018667</v>
      </c>
      <c r="C14" s="53">
        <f aca="true" t="shared" si="10" ref="C14:N14">26*Q44/(25*24*C12^3)</f>
        <v>2.431482837841874</v>
      </c>
      <c r="D14" s="53">
        <f t="shared" si="10"/>
        <v>1.943110894641124</v>
      </c>
      <c r="E14" s="53">
        <f t="shared" si="10"/>
        <v>2.463925788390134</v>
      </c>
      <c r="F14" s="53">
        <f t="shared" si="10"/>
        <v>1.377843390960026</v>
      </c>
      <c r="G14" s="53">
        <f t="shared" si="10"/>
        <v>2.5272503825275994</v>
      </c>
      <c r="H14" s="53">
        <f t="shared" si="10"/>
        <v>1.6512479000015063</v>
      </c>
      <c r="I14" s="53">
        <f t="shared" si="10"/>
        <v>1.2714191281368783</v>
      </c>
      <c r="J14" s="53">
        <f t="shared" si="10"/>
        <v>1.2373777774249275</v>
      </c>
      <c r="K14" s="53">
        <f t="shared" si="10"/>
        <v>1.1946552940210242</v>
      </c>
      <c r="L14" s="53">
        <f t="shared" si="10"/>
        <v>1.1893009905780545</v>
      </c>
      <c r="M14" s="53">
        <f t="shared" si="10"/>
        <v>1.1627723869397095</v>
      </c>
      <c r="N14" s="53">
        <f t="shared" si="10"/>
        <v>1.3143659916380777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-0.07573132921884282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0.37</v>
      </c>
      <c r="C18" s="1">
        <f>'DATOS MENSUALES'!E487</f>
        <v>0.331</v>
      </c>
      <c r="D18" s="1">
        <f>'DATOS MENSUALES'!E488</f>
        <v>0.294</v>
      </c>
      <c r="E18" s="1">
        <f>'DATOS MENSUALES'!E489</f>
        <v>0.266</v>
      </c>
      <c r="F18" s="1">
        <f>'DATOS MENSUALES'!E490</f>
        <v>0.246</v>
      </c>
      <c r="G18" s="1">
        <f>'DATOS MENSUALES'!E491</f>
        <v>0.242</v>
      </c>
      <c r="H18" s="1">
        <f>'DATOS MENSUALES'!E492</f>
        <v>0.246</v>
      </c>
      <c r="I18" s="1">
        <f>'DATOS MENSUALES'!E493</f>
        <v>0.245</v>
      </c>
      <c r="J18" s="1">
        <f>'DATOS MENSUALES'!E494</f>
        <v>0.231</v>
      </c>
      <c r="K18" s="1">
        <f>'DATOS MENSUALES'!E495</f>
        <v>0.207</v>
      </c>
      <c r="L18" s="1">
        <f>'DATOS MENSUALES'!E496</f>
        <v>0.188</v>
      </c>
      <c r="M18" s="1">
        <f>'DATOS MENSUALES'!E497</f>
        <v>0.175</v>
      </c>
      <c r="N18" s="1">
        <f aca="true" t="shared" si="11" ref="N18:N41">SUM(B18:M18)</f>
        <v>3.041</v>
      </c>
      <c r="O18" s="10"/>
      <c r="P18" s="60">
        <f aca="true" t="shared" si="12" ref="P18:P43">(B18-B$6)^3</f>
        <v>3.759537499999973E-05</v>
      </c>
      <c r="Q18" s="60">
        <f aca="true" t="shared" si="13" ref="Q18:AB33">(C18-C$6)^3</f>
        <v>-0.00017202233363677698</v>
      </c>
      <c r="R18" s="60">
        <f t="shared" si="13"/>
        <v>-0.011501971433147474</v>
      </c>
      <c r="S18" s="60">
        <f t="shared" si="13"/>
        <v>-0.06872722035730547</v>
      </c>
      <c r="T18" s="60">
        <f t="shared" si="13"/>
        <v>-0.04263516014946518</v>
      </c>
      <c r="U18" s="60">
        <f t="shared" si="13"/>
        <v>-0.05482203056059394</v>
      </c>
      <c r="V18" s="60">
        <f t="shared" si="13"/>
        <v>-0.04271970709882792</v>
      </c>
      <c r="W18" s="60">
        <f t="shared" si="13"/>
        <v>-0.033482047792444236</v>
      </c>
      <c r="X18" s="60">
        <f t="shared" si="13"/>
        <v>-0.02290630400000001</v>
      </c>
      <c r="Y18" s="60">
        <f t="shared" si="13"/>
        <v>-0.012806587038404635</v>
      </c>
      <c r="Z18" s="60">
        <f t="shared" si="13"/>
        <v>-0.007305727476388245</v>
      </c>
      <c r="AA18" s="60">
        <f t="shared" si="13"/>
        <v>-0.0041137486513427406</v>
      </c>
      <c r="AB18" s="60">
        <f t="shared" si="13"/>
        <v>-25.17456460790854</v>
      </c>
    </row>
    <row r="19" spans="1:28" ht="12.75">
      <c r="A19" s="12" t="s">
        <v>67</v>
      </c>
      <c r="B19" s="1">
        <f>'DATOS MENSUALES'!E498</f>
        <v>0.169</v>
      </c>
      <c r="C19" s="1">
        <f>'DATOS MENSUALES'!E499</f>
        <v>0.162</v>
      </c>
      <c r="D19" s="1">
        <f>'DATOS MENSUALES'!E500</f>
        <v>0.322</v>
      </c>
      <c r="E19" s="1">
        <f>'DATOS MENSUALES'!E501</f>
        <v>0.34</v>
      </c>
      <c r="F19" s="1">
        <f>'DATOS MENSUALES'!E502</f>
        <v>0.325</v>
      </c>
      <c r="G19" s="1">
        <f>'DATOS MENSUALES'!E503</f>
        <v>0.301</v>
      </c>
      <c r="H19" s="1">
        <f>'DATOS MENSUALES'!E504</f>
        <v>0.262</v>
      </c>
      <c r="I19" s="1">
        <f>'DATOS MENSUALES'!E505</f>
        <v>0.24</v>
      </c>
      <c r="J19" s="1">
        <f>'DATOS MENSUALES'!E506</f>
        <v>0.22</v>
      </c>
      <c r="K19" s="1">
        <f>'DATOS MENSUALES'!E507</f>
        <v>0.199</v>
      </c>
      <c r="L19" s="1">
        <f>'DATOS MENSUALES'!E508</f>
        <v>0.181</v>
      </c>
      <c r="M19" s="1">
        <f>'DATOS MENSUALES'!E509</f>
        <v>0.179</v>
      </c>
      <c r="N19" s="1">
        <f t="shared" si="11"/>
        <v>2.9</v>
      </c>
      <c r="O19" s="10"/>
      <c r="P19" s="60">
        <f t="shared" si="12"/>
        <v>-0.004699421875000005</v>
      </c>
      <c r="Q19" s="60">
        <f t="shared" si="13"/>
        <v>-0.011332311333636772</v>
      </c>
      <c r="R19" s="60">
        <f t="shared" si="13"/>
        <v>-0.007730770267466999</v>
      </c>
      <c r="S19" s="60">
        <f t="shared" si="13"/>
        <v>-0.037802940440145684</v>
      </c>
      <c r="T19" s="60">
        <f t="shared" si="13"/>
        <v>-0.019758800943843878</v>
      </c>
      <c r="U19" s="60">
        <f t="shared" si="13"/>
        <v>-0.03304050578100816</v>
      </c>
      <c r="V19" s="60">
        <f t="shared" si="13"/>
        <v>-0.03711829296865041</v>
      </c>
      <c r="W19" s="60">
        <f t="shared" si="13"/>
        <v>-0.035064579597177965</v>
      </c>
      <c r="X19" s="60">
        <f t="shared" si="13"/>
        <v>-0.025672375000000008</v>
      </c>
      <c r="Y19" s="60">
        <f t="shared" si="13"/>
        <v>-0.014165731689292204</v>
      </c>
      <c r="Z19" s="60">
        <f t="shared" si="13"/>
        <v>-0.008125263545914871</v>
      </c>
      <c r="AA19" s="60">
        <f t="shared" si="13"/>
        <v>-0.0038132889353664086</v>
      </c>
      <c r="AB19" s="60">
        <f t="shared" si="13"/>
        <v>-28.985585059590495</v>
      </c>
    </row>
    <row r="20" spans="1:28" ht="12.75">
      <c r="A20" s="12" t="s">
        <v>68</v>
      </c>
      <c r="B20" s="1">
        <f>'DATOS MENSUALES'!E510</f>
        <v>0.173</v>
      </c>
      <c r="C20" s="1">
        <f>'DATOS MENSUALES'!E511</f>
        <v>0.193</v>
      </c>
      <c r="D20" s="1">
        <f>'DATOS MENSUALES'!E512</f>
        <v>0.23</v>
      </c>
      <c r="E20" s="1">
        <f>'DATOS MENSUALES'!E513</f>
        <v>0.234</v>
      </c>
      <c r="F20" s="1">
        <f>'DATOS MENSUALES'!E514</f>
        <v>0.236</v>
      </c>
      <c r="G20" s="1">
        <f>'DATOS MENSUALES'!E515</f>
        <v>0.245</v>
      </c>
      <c r="H20" s="1">
        <f>'DATOS MENSUALES'!E516</f>
        <v>0.333</v>
      </c>
      <c r="I20" s="1">
        <f>'DATOS MENSUALES'!E517</f>
        <v>0.404</v>
      </c>
      <c r="J20" s="1">
        <f>'DATOS MENSUALES'!E518</f>
        <v>0.365</v>
      </c>
      <c r="K20" s="1">
        <f>'DATOS MENSUALES'!E519</f>
        <v>0.327</v>
      </c>
      <c r="L20" s="1">
        <f>'DATOS MENSUALES'!E520</f>
        <v>0.301</v>
      </c>
      <c r="M20" s="1">
        <f>'DATOS MENSUALES'!E521</f>
        <v>0.267</v>
      </c>
      <c r="N20" s="1">
        <f t="shared" si="11"/>
        <v>3.3080000000000003</v>
      </c>
      <c r="O20" s="10"/>
      <c r="P20" s="60">
        <f t="shared" si="12"/>
        <v>-0.004370722875000007</v>
      </c>
      <c r="Q20" s="60">
        <f t="shared" si="13"/>
        <v>-0.0072580438839326316</v>
      </c>
      <c r="R20" s="60">
        <f t="shared" si="13"/>
        <v>-0.024321136119538008</v>
      </c>
      <c r="S20" s="60">
        <f t="shared" si="13"/>
        <v>-0.08612566409695047</v>
      </c>
      <c r="T20" s="60">
        <f t="shared" si="13"/>
        <v>-0.04640224605183205</v>
      </c>
      <c r="U20" s="60">
        <f t="shared" si="13"/>
        <v>-0.05353344955615607</v>
      </c>
      <c r="V20" s="60">
        <f t="shared" si="13"/>
        <v>-0.018103796727526152</v>
      </c>
      <c r="W20" s="60">
        <f t="shared" si="13"/>
        <v>-0.004355318555757848</v>
      </c>
      <c r="X20" s="60">
        <f t="shared" si="13"/>
        <v>-0.0033750000000000013</v>
      </c>
      <c r="Y20" s="60">
        <f t="shared" si="13"/>
        <v>-0.001480044967398723</v>
      </c>
      <c r="Z20" s="60">
        <f t="shared" si="13"/>
        <v>-0.0005321983979858881</v>
      </c>
      <c r="AA20" s="60">
        <f t="shared" si="13"/>
        <v>-0.00031764410696404153</v>
      </c>
      <c r="AB20" s="60">
        <f t="shared" si="13"/>
        <v>-18.902036876478068</v>
      </c>
    </row>
    <row r="21" spans="1:28" ht="12.75">
      <c r="A21" s="12" t="s">
        <v>69</v>
      </c>
      <c r="B21" s="1">
        <f>'DATOS MENSUALES'!E522</f>
        <v>0.228</v>
      </c>
      <c r="C21" s="1">
        <f>'DATOS MENSUALES'!E523</f>
        <v>0.22</v>
      </c>
      <c r="D21" s="1">
        <f>'DATOS MENSUALES'!E524</f>
        <v>0.271</v>
      </c>
      <c r="E21" s="1">
        <f>'DATOS MENSUALES'!E525</f>
        <v>0.294</v>
      </c>
      <c r="F21" s="1">
        <f>'DATOS MENSUALES'!E526</f>
        <v>0.296</v>
      </c>
      <c r="G21" s="1">
        <f>'DATOS MENSUALES'!E527</f>
        <v>0.333</v>
      </c>
      <c r="H21" s="1">
        <f>'DATOS MENSUALES'!E528</f>
        <v>0.352</v>
      </c>
      <c r="I21" s="1">
        <f>'DATOS MENSUALES'!E529</f>
        <v>0.376</v>
      </c>
      <c r="J21" s="1">
        <f>'DATOS MENSUALES'!E530</f>
        <v>0.398</v>
      </c>
      <c r="K21" s="1">
        <f>'DATOS MENSUALES'!E531</f>
        <v>0.35</v>
      </c>
      <c r="L21" s="1">
        <f>'DATOS MENSUALES'!E532</f>
        <v>0.286</v>
      </c>
      <c r="M21" s="1">
        <f>'DATOS MENSUALES'!E533</f>
        <v>0.238</v>
      </c>
      <c r="N21" s="1">
        <f t="shared" si="11"/>
        <v>3.6420000000000003</v>
      </c>
      <c r="O21" s="10"/>
      <c r="P21" s="60">
        <f t="shared" si="12"/>
        <v>-0.0012772891250000026</v>
      </c>
      <c r="Q21" s="60">
        <f t="shared" si="13"/>
        <v>-0.00462535744014565</v>
      </c>
      <c r="R21" s="60">
        <f t="shared" si="13"/>
        <v>-0.01538822539616522</v>
      </c>
      <c r="S21" s="60">
        <f t="shared" si="13"/>
        <v>-0.05557476362357766</v>
      </c>
      <c r="T21" s="60">
        <f t="shared" si="13"/>
        <v>-0.026823846022246252</v>
      </c>
      <c r="U21" s="60">
        <f t="shared" si="13"/>
        <v>-0.024108669425978568</v>
      </c>
      <c r="V21" s="60">
        <f t="shared" si="13"/>
        <v>-0.01445135002486344</v>
      </c>
      <c r="W21" s="60">
        <f t="shared" si="13"/>
        <v>-0.00700160004688211</v>
      </c>
      <c r="X21" s="60">
        <f t="shared" si="13"/>
        <v>-0.0016016129999999998</v>
      </c>
      <c r="Y21" s="60">
        <f t="shared" si="13"/>
        <v>-0.0007526159037892572</v>
      </c>
      <c r="Z21" s="60">
        <f t="shared" si="13"/>
        <v>-0.0008857998107077811</v>
      </c>
      <c r="AA21" s="60">
        <f t="shared" si="13"/>
        <v>-0.0009192024324078289</v>
      </c>
      <c r="AB21" s="60">
        <f t="shared" si="13"/>
        <v>-12.646205200806476</v>
      </c>
    </row>
    <row r="22" spans="1:28" ht="12.75">
      <c r="A22" s="12" t="s">
        <v>70</v>
      </c>
      <c r="B22" s="1">
        <f>'DATOS MENSUALES'!E534</f>
        <v>0.228</v>
      </c>
      <c r="C22" s="1">
        <f>'DATOS MENSUALES'!E535</f>
        <v>1.271</v>
      </c>
      <c r="D22" s="1">
        <f>'DATOS MENSUALES'!E536</f>
        <v>0.732</v>
      </c>
      <c r="E22" s="1">
        <f>'DATOS MENSUALES'!E537</f>
        <v>0.743</v>
      </c>
      <c r="F22" s="1">
        <f>'DATOS MENSUALES'!E538</f>
        <v>1.14</v>
      </c>
      <c r="G22" s="1">
        <f>'DATOS MENSUALES'!E539</f>
        <v>1.14</v>
      </c>
      <c r="H22" s="1">
        <f>'DATOS MENSUALES'!E540</f>
        <v>1.351</v>
      </c>
      <c r="I22" s="1">
        <f>'DATOS MENSUALES'!E541</f>
        <v>1.187</v>
      </c>
      <c r="J22" s="1">
        <f>'DATOS MENSUALES'!E542</f>
        <v>1.042</v>
      </c>
      <c r="K22" s="1">
        <f>'DATOS MENSUALES'!E543</f>
        <v>0.853</v>
      </c>
      <c r="L22" s="1">
        <f>'DATOS MENSUALES'!E544</f>
        <v>0.716</v>
      </c>
      <c r="M22" s="1">
        <f>'DATOS MENSUALES'!E545</f>
        <v>0.607</v>
      </c>
      <c r="N22" s="1">
        <f t="shared" si="11"/>
        <v>11.009999999999998</v>
      </c>
      <c r="O22" s="10"/>
      <c r="P22" s="60">
        <f t="shared" si="12"/>
        <v>-0.0012772891250000026</v>
      </c>
      <c r="Q22" s="60">
        <f t="shared" si="13"/>
        <v>0.691709176364588</v>
      </c>
      <c r="R22" s="60">
        <f t="shared" si="13"/>
        <v>0.009564475043183886</v>
      </c>
      <c r="S22" s="60">
        <f t="shared" si="13"/>
        <v>0.00030597240600819137</v>
      </c>
      <c r="T22" s="60">
        <f t="shared" si="13"/>
        <v>0.16157037182982464</v>
      </c>
      <c r="U22" s="60">
        <f t="shared" si="13"/>
        <v>0.1390847340755007</v>
      </c>
      <c r="V22" s="60">
        <f t="shared" si="13"/>
        <v>0.4310927737665567</v>
      </c>
      <c r="W22" s="60">
        <f t="shared" si="13"/>
        <v>0.23797334529631323</v>
      </c>
      <c r="X22" s="60">
        <f t="shared" si="13"/>
        <v>0.146363183</v>
      </c>
      <c r="Y22" s="60">
        <f t="shared" si="13"/>
        <v>0.06995411567461313</v>
      </c>
      <c r="Z22" s="60">
        <f t="shared" si="13"/>
        <v>0.0372468336360378</v>
      </c>
      <c r="AA22" s="60">
        <f t="shared" si="13"/>
        <v>0.02007247175102412</v>
      </c>
      <c r="AB22" s="60">
        <f t="shared" si="13"/>
        <v>127.88635857172596</v>
      </c>
    </row>
    <row r="23" spans="1:28" ht="12.75">
      <c r="A23" s="12" t="s">
        <v>71</v>
      </c>
      <c r="B23" s="1">
        <f>'DATOS MENSUALES'!E546</f>
        <v>0.508</v>
      </c>
      <c r="C23" s="1">
        <f>'DATOS MENSUALES'!E547</f>
        <v>0.439</v>
      </c>
      <c r="D23" s="1">
        <f>'DATOS MENSUALES'!E548</f>
        <v>0.43</v>
      </c>
      <c r="E23" s="1">
        <f>'DATOS MENSUALES'!E549</f>
        <v>0.427</v>
      </c>
      <c r="F23" s="1">
        <f>'DATOS MENSUALES'!E550</f>
        <v>0.566</v>
      </c>
      <c r="G23" s="1">
        <f>'DATOS MENSUALES'!E551</f>
        <v>0.597</v>
      </c>
      <c r="H23" s="1">
        <f>'DATOS MENSUALES'!E552</f>
        <v>0.53</v>
      </c>
      <c r="I23" s="1">
        <f>'DATOS MENSUALES'!E553</f>
        <v>0.471</v>
      </c>
      <c r="J23" s="1">
        <f>'DATOS MENSUALES'!E554</f>
        <v>0.401</v>
      </c>
      <c r="K23" s="1">
        <f>'DATOS MENSUALES'!E555</f>
        <v>0.342</v>
      </c>
      <c r="L23" s="1">
        <f>'DATOS MENSUALES'!E556</f>
        <v>0.304</v>
      </c>
      <c r="M23" s="1">
        <f>'DATOS MENSUALES'!E557</f>
        <v>0.306</v>
      </c>
      <c r="N23" s="1">
        <f t="shared" si="11"/>
        <v>5.321</v>
      </c>
      <c r="O23" s="10"/>
      <c r="P23" s="60">
        <f t="shared" si="12"/>
        <v>0.005044200874999994</v>
      </c>
      <c r="Q23" s="60">
        <f t="shared" si="13"/>
        <v>0.00014375113381884415</v>
      </c>
      <c r="R23" s="60">
        <f t="shared" si="13"/>
        <v>-0.0007224772437983613</v>
      </c>
      <c r="S23" s="60">
        <f t="shared" si="13"/>
        <v>-0.01536681983067822</v>
      </c>
      <c r="T23" s="60">
        <f t="shared" si="13"/>
        <v>-2.527281218707345E-05</v>
      </c>
      <c r="U23" s="60">
        <f t="shared" si="13"/>
        <v>-1.540965083067801E-05</v>
      </c>
      <c r="V23" s="60">
        <f t="shared" si="13"/>
        <v>-0.000282002595869366</v>
      </c>
      <c r="W23" s="60">
        <f t="shared" si="13"/>
        <v>-0.0008932703723258992</v>
      </c>
      <c r="X23" s="60">
        <f t="shared" si="13"/>
        <v>-0.0014815439999999996</v>
      </c>
      <c r="Y23" s="60">
        <f t="shared" si="13"/>
        <v>-0.0009691685546768296</v>
      </c>
      <c r="Z23" s="60">
        <f t="shared" si="13"/>
        <v>-0.00047525434621074024</v>
      </c>
      <c r="AA23" s="60">
        <f t="shared" si="13"/>
        <v>-2.4975876194811097E-05</v>
      </c>
      <c r="AB23" s="60">
        <f t="shared" si="13"/>
        <v>-0.2756500226422953</v>
      </c>
    </row>
    <row r="24" spans="1:28" ht="12.75">
      <c r="A24" s="12" t="s">
        <v>72</v>
      </c>
      <c r="B24" s="1">
        <f>'DATOS MENSUALES'!E558</f>
        <v>0.286</v>
      </c>
      <c r="C24" s="1">
        <f>'DATOS MENSUALES'!E559</f>
        <v>0.251</v>
      </c>
      <c r="D24" s="1">
        <f>'DATOS MENSUALES'!E560</f>
        <v>0.227</v>
      </c>
      <c r="E24" s="1">
        <f>'DATOS MENSUALES'!E561</f>
        <v>0.24</v>
      </c>
      <c r="F24" s="1">
        <f>'DATOS MENSUALES'!E562</f>
        <v>0.323</v>
      </c>
      <c r="G24" s="1">
        <f>'DATOS MENSUALES'!E563</f>
        <v>0.357</v>
      </c>
      <c r="H24" s="1">
        <f>'DATOS MENSUALES'!E564</f>
        <v>0.368</v>
      </c>
      <c r="I24" s="1">
        <f>'DATOS MENSUALES'!E565</f>
        <v>0.359</v>
      </c>
      <c r="J24" s="1">
        <f>'DATOS MENSUALES'!E566</f>
        <v>0.305</v>
      </c>
      <c r="K24" s="1">
        <f>'DATOS MENSUALES'!E567</f>
        <v>0.27</v>
      </c>
      <c r="L24" s="1">
        <f>'DATOS MENSUALES'!E568</f>
        <v>0.25</v>
      </c>
      <c r="M24" s="1">
        <f>'DATOS MENSUALES'!E569</f>
        <v>0.239</v>
      </c>
      <c r="N24" s="1">
        <f t="shared" si="11"/>
        <v>3.475</v>
      </c>
      <c r="O24" s="10"/>
      <c r="P24" s="60">
        <f t="shared" si="12"/>
        <v>-0.00012878762500000075</v>
      </c>
      <c r="Q24" s="60">
        <f t="shared" si="13"/>
        <v>-0.0024941747596722787</v>
      </c>
      <c r="R24" s="60">
        <f t="shared" si="13"/>
        <v>-0.025084481118058718</v>
      </c>
      <c r="S24" s="60">
        <f t="shared" si="13"/>
        <v>-0.08266270789576703</v>
      </c>
      <c r="T24" s="60">
        <f t="shared" si="13"/>
        <v>-0.020200575355086483</v>
      </c>
      <c r="U24" s="60">
        <f t="shared" si="13"/>
        <v>-0.018585326928937166</v>
      </c>
      <c r="V24" s="60">
        <f t="shared" si="13"/>
        <v>-0.011786494663916694</v>
      </c>
      <c r="W24" s="60">
        <f t="shared" si="13"/>
        <v>-0.009038907106053708</v>
      </c>
      <c r="X24" s="60">
        <f t="shared" si="13"/>
        <v>-0.009261000000000002</v>
      </c>
      <c r="Y24" s="60">
        <f t="shared" si="13"/>
        <v>-0.004996837797280376</v>
      </c>
      <c r="Z24" s="60">
        <f t="shared" si="13"/>
        <v>-0.002301979047394169</v>
      </c>
      <c r="AA24" s="60">
        <f t="shared" si="13"/>
        <v>-0.0008911316572598999</v>
      </c>
      <c r="AB24" s="60">
        <f t="shared" si="13"/>
        <v>-15.565220629449966</v>
      </c>
    </row>
    <row r="25" spans="1:28" ht="12.75">
      <c r="A25" s="12" t="s">
        <v>73</v>
      </c>
      <c r="B25" s="1">
        <f>'DATOS MENSUALES'!E570</f>
        <v>0.283</v>
      </c>
      <c r="C25" s="1">
        <f>'DATOS MENSUALES'!E571</f>
        <v>0.311</v>
      </c>
      <c r="D25" s="1">
        <f>'DATOS MENSUALES'!E572</f>
        <v>0.33</v>
      </c>
      <c r="E25" s="1">
        <f>'DATOS MENSUALES'!E573</f>
        <v>0.503</v>
      </c>
      <c r="F25" s="1">
        <f>'DATOS MENSUALES'!E574</f>
        <v>0.601</v>
      </c>
      <c r="G25" s="1">
        <f>'DATOS MENSUALES'!E575</f>
        <v>0.535</v>
      </c>
      <c r="H25" s="1">
        <f>'DATOS MENSUALES'!E576</f>
        <v>0.777</v>
      </c>
      <c r="I25" s="1">
        <f>'DATOS MENSUALES'!E577</f>
        <v>0.953</v>
      </c>
      <c r="J25" s="1">
        <f>'DATOS MENSUALES'!E578</f>
        <v>1.275</v>
      </c>
      <c r="K25" s="1">
        <f>'DATOS MENSUALES'!E579</f>
        <v>1.011</v>
      </c>
      <c r="L25" s="1">
        <f>'DATOS MENSUALES'!E580</f>
        <v>0.84</v>
      </c>
      <c r="M25" s="1">
        <f>'DATOS MENSUALES'!E581</f>
        <v>0.694</v>
      </c>
      <c r="N25" s="1">
        <f t="shared" si="11"/>
        <v>8.113</v>
      </c>
      <c r="O25" s="10"/>
      <c r="P25" s="60">
        <f t="shared" si="12"/>
        <v>-0.00015313037500000088</v>
      </c>
      <c r="Q25" s="60">
        <f t="shared" si="13"/>
        <v>-0.00043234505553026804</v>
      </c>
      <c r="R25" s="60">
        <f t="shared" si="13"/>
        <v>-0.006829883604745105</v>
      </c>
      <c r="S25" s="60">
        <f t="shared" si="13"/>
        <v>-0.00514326025671371</v>
      </c>
      <c r="T25" s="60">
        <f t="shared" si="13"/>
        <v>1.8073071233499906E-07</v>
      </c>
      <c r="U25" s="60">
        <f t="shared" si="13"/>
        <v>-0.0006558864348543432</v>
      </c>
      <c r="V25" s="60">
        <f t="shared" si="13"/>
        <v>0.005971419538746027</v>
      </c>
      <c r="W25" s="60">
        <f t="shared" si="13"/>
        <v>0.05737503083477468</v>
      </c>
      <c r="X25" s="60">
        <f t="shared" si="13"/>
        <v>0.43897599999999987</v>
      </c>
      <c r="Y25" s="60">
        <f t="shared" si="13"/>
        <v>0.1852304909911811</v>
      </c>
      <c r="Z25" s="60">
        <f t="shared" si="13"/>
        <v>0.096047710494026</v>
      </c>
      <c r="AA25" s="60">
        <f t="shared" si="13"/>
        <v>0.04617911103504778</v>
      </c>
      <c r="AB25" s="60">
        <f t="shared" si="13"/>
        <v>9.81673400527487</v>
      </c>
    </row>
    <row r="26" spans="1:28" ht="12.75">
      <c r="A26" s="12" t="s">
        <v>74</v>
      </c>
      <c r="B26" s="1">
        <f>'DATOS MENSUALES'!E582</f>
        <v>0.582</v>
      </c>
      <c r="C26" s="1">
        <f>'DATOS MENSUALES'!E583</f>
        <v>0.493</v>
      </c>
      <c r="D26" s="1">
        <f>'DATOS MENSUALES'!E584</f>
        <v>0.415</v>
      </c>
      <c r="E26" s="1">
        <f>'DATOS MENSUALES'!E585</f>
        <v>0.352</v>
      </c>
      <c r="F26" s="1">
        <f>'DATOS MENSUALES'!E586</f>
        <v>0.319</v>
      </c>
      <c r="G26" s="1">
        <f>'DATOS MENSUALES'!E587</f>
        <v>0.3</v>
      </c>
      <c r="H26" s="1">
        <f>'DATOS MENSUALES'!E588</f>
        <v>0.296</v>
      </c>
      <c r="I26" s="1">
        <f>'DATOS MENSUALES'!E589</f>
        <v>0.308</v>
      </c>
      <c r="J26" s="1">
        <f>'DATOS MENSUALES'!E590</f>
        <v>0.291</v>
      </c>
      <c r="K26" s="1">
        <f>'DATOS MENSUALES'!E591</f>
        <v>0.258</v>
      </c>
      <c r="L26" s="1">
        <f>'DATOS MENSUALES'!E592</f>
        <v>0.238</v>
      </c>
      <c r="M26" s="1">
        <f>'DATOS MENSUALES'!E593</f>
        <v>0.22</v>
      </c>
      <c r="N26" s="1">
        <f t="shared" si="11"/>
        <v>4.071999999999999</v>
      </c>
      <c r="O26" s="10"/>
      <c r="P26" s="60">
        <f t="shared" si="12"/>
        <v>0.01479634637499998</v>
      </c>
      <c r="Q26" s="60">
        <f t="shared" si="13"/>
        <v>0.0012040277137005016</v>
      </c>
      <c r="R26" s="60">
        <f t="shared" si="13"/>
        <v>-0.0011487430056326812</v>
      </c>
      <c r="S26" s="60">
        <f t="shared" si="13"/>
        <v>-0.03389124157624037</v>
      </c>
      <c r="T26" s="60">
        <f t="shared" si="13"/>
        <v>-0.021103781100648613</v>
      </c>
      <c r="U26" s="60">
        <f t="shared" si="13"/>
        <v>-0.03335037024402591</v>
      </c>
      <c r="V26" s="60">
        <f t="shared" si="13"/>
        <v>-0.026885930249715508</v>
      </c>
      <c r="W26" s="60">
        <f t="shared" si="13"/>
        <v>-0.017435973514337733</v>
      </c>
      <c r="X26" s="60">
        <f t="shared" si="13"/>
        <v>-0.011239424000000005</v>
      </c>
      <c r="Y26" s="60">
        <f t="shared" si="13"/>
        <v>-0.00612462369668866</v>
      </c>
      <c r="Z26" s="60">
        <f t="shared" si="13"/>
        <v>-0.00298837725449476</v>
      </c>
      <c r="AA26" s="60">
        <f t="shared" si="13"/>
        <v>-0.0015300491543013195</v>
      </c>
      <c r="AB26" s="60">
        <f t="shared" si="13"/>
        <v>-6.8569175184840105</v>
      </c>
    </row>
    <row r="27" spans="1:28" ht="12.75">
      <c r="A27" s="12" t="s">
        <v>75</v>
      </c>
      <c r="B27" s="1">
        <f>'DATOS MENSUALES'!E594</f>
        <v>0.198</v>
      </c>
      <c r="C27" s="1">
        <f>'DATOS MENSUALES'!E595</f>
        <v>0.341</v>
      </c>
      <c r="D27" s="1">
        <f>'DATOS MENSUALES'!E596</f>
        <v>1.83</v>
      </c>
      <c r="E27" s="1">
        <f>'DATOS MENSUALES'!E597</f>
        <v>1.226</v>
      </c>
      <c r="F27" s="1">
        <f>'DATOS MENSUALES'!E598</f>
        <v>1.113</v>
      </c>
      <c r="G27" s="1">
        <f>'DATOS MENSUALES'!E599</f>
        <v>0.931</v>
      </c>
      <c r="H27" s="1">
        <f>'DATOS MENSUALES'!E600</f>
        <v>0.805</v>
      </c>
      <c r="I27" s="1">
        <f>'DATOS MENSUALES'!E601</f>
        <v>0.727</v>
      </c>
      <c r="J27" s="1">
        <f>'DATOS MENSUALES'!E602</f>
        <v>0.645</v>
      </c>
      <c r="K27" s="1">
        <f>'DATOS MENSUALES'!E603</f>
        <v>0.558</v>
      </c>
      <c r="L27" s="1">
        <f>'DATOS MENSUALES'!E604</f>
        <v>0.484</v>
      </c>
      <c r="M27" s="1">
        <f>'DATOS MENSUALES'!E605</f>
        <v>0.42</v>
      </c>
      <c r="N27" s="1">
        <f t="shared" si="11"/>
        <v>9.278</v>
      </c>
      <c r="O27" s="10"/>
      <c r="P27" s="60">
        <f t="shared" si="12"/>
        <v>-0.002656741625000004</v>
      </c>
      <c r="Q27" s="60">
        <f t="shared" si="13"/>
        <v>-9.491481884387765E-05</v>
      </c>
      <c r="R27" s="60">
        <f t="shared" si="13"/>
        <v>2.24947736565561</v>
      </c>
      <c r="S27" s="60">
        <f t="shared" si="13"/>
        <v>0.16672428260127434</v>
      </c>
      <c r="T27" s="60">
        <f t="shared" si="13"/>
        <v>0.13871337400881883</v>
      </c>
      <c r="U27" s="60">
        <f t="shared" si="13"/>
        <v>0.029536692458636826</v>
      </c>
      <c r="V27" s="60">
        <f t="shared" si="13"/>
        <v>0.009184882574248992</v>
      </c>
      <c r="W27" s="60">
        <f t="shared" si="13"/>
        <v>0.00407241464542558</v>
      </c>
      <c r="X27" s="60">
        <f t="shared" si="13"/>
        <v>0.002197</v>
      </c>
      <c r="Y27" s="60">
        <f t="shared" si="13"/>
        <v>0.0016031930192876695</v>
      </c>
      <c r="Z27" s="60">
        <f t="shared" si="13"/>
        <v>0.0010600079910673672</v>
      </c>
      <c r="AA27" s="60">
        <f t="shared" si="13"/>
        <v>0.000609136644515248</v>
      </c>
      <c r="AB27" s="60">
        <f t="shared" si="13"/>
        <v>36.13968254202787</v>
      </c>
    </row>
    <row r="28" spans="1:28" ht="12.75">
      <c r="A28" s="12" t="s">
        <v>76</v>
      </c>
      <c r="B28" s="1">
        <f>'DATOS MENSUALES'!E606</f>
        <v>0.377</v>
      </c>
      <c r="C28" s="1">
        <f>'DATOS MENSUALES'!E607</f>
        <v>0.351</v>
      </c>
      <c r="D28" s="1">
        <f>'DATOS MENSUALES'!E608</f>
        <v>0.323</v>
      </c>
      <c r="E28" s="1">
        <f>'DATOS MENSUALES'!E609</f>
        <v>0.315</v>
      </c>
      <c r="F28" s="1">
        <f>'DATOS MENSUALES'!E610</f>
        <v>0.342</v>
      </c>
      <c r="G28" s="1">
        <f>'DATOS MENSUALES'!E611</f>
        <v>0.438</v>
      </c>
      <c r="H28" s="1">
        <f>'DATOS MENSUALES'!E612</f>
        <v>0.49</v>
      </c>
      <c r="I28" s="1">
        <f>'DATOS MENSUALES'!E613</f>
        <v>0.441</v>
      </c>
      <c r="J28" s="1">
        <f>'DATOS MENSUALES'!E614</f>
        <v>0.373</v>
      </c>
      <c r="K28" s="1">
        <f>'DATOS MENSUALES'!E615</f>
        <v>0.316</v>
      </c>
      <c r="L28" s="1">
        <f>'DATOS MENSUALES'!E616</f>
        <v>0.278</v>
      </c>
      <c r="M28" s="1">
        <f>'DATOS MENSUALES'!E617</f>
        <v>0.251</v>
      </c>
      <c r="N28" s="1">
        <f t="shared" si="11"/>
        <v>4.295000000000001</v>
      </c>
      <c r="O28" s="10"/>
      <c r="P28" s="60">
        <f t="shared" si="12"/>
        <v>6.643012499999964E-05</v>
      </c>
      <c r="Q28" s="60">
        <f t="shared" si="13"/>
        <v>-4.5176534820209335E-05</v>
      </c>
      <c r="R28" s="60">
        <f t="shared" si="13"/>
        <v>-0.0076140700884729145</v>
      </c>
      <c r="S28" s="60">
        <f t="shared" si="13"/>
        <v>-0.04689567076558948</v>
      </c>
      <c r="T28" s="60">
        <f t="shared" si="13"/>
        <v>-0.01626083887135867</v>
      </c>
      <c r="U28" s="60">
        <f t="shared" si="13"/>
        <v>-0.006217791962960842</v>
      </c>
      <c r="V28" s="60">
        <f t="shared" si="13"/>
        <v>-0.0011768117674669984</v>
      </c>
      <c r="W28" s="60">
        <f t="shared" si="13"/>
        <v>-0.0020150665853436492</v>
      </c>
      <c r="X28" s="60">
        <f t="shared" si="13"/>
        <v>-0.002863288000000001</v>
      </c>
      <c r="Y28" s="60">
        <f t="shared" si="13"/>
        <v>-0.0019513226700614446</v>
      </c>
      <c r="Z28" s="60">
        <f t="shared" si="13"/>
        <v>-0.0011261124615953532</v>
      </c>
      <c r="AA28" s="60">
        <f t="shared" si="13"/>
        <v>-0.0005976023554847517</v>
      </c>
      <c r="AB28" s="60">
        <f t="shared" si="13"/>
        <v>-4.714653421550564</v>
      </c>
    </row>
    <row r="29" spans="1:28" ht="12.75">
      <c r="A29" s="12" t="s">
        <v>77</v>
      </c>
      <c r="B29" s="1">
        <f>'DATOS MENSUALES'!E618</f>
        <v>0.226</v>
      </c>
      <c r="C29" s="1">
        <f>'DATOS MENSUALES'!E619</f>
        <v>0.211</v>
      </c>
      <c r="D29" s="1">
        <f>'DATOS MENSUALES'!E620</f>
        <v>0.196</v>
      </c>
      <c r="E29" s="1">
        <f>'DATOS MENSUALES'!E621</f>
        <v>0.176</v>
      </c>
      <c r="F29" s="1">
        <f>'DATOS MENSUALES'!E622</f>
        <v>0.16</v>
      </c>
      <c r="G29" s="1">
        <f>'DATOS MENSUALES'!E623</f>
        <v>0.161</v>
      </c>
      <c r="H29" s="1">
        <f>'DATOS MENSUALES'!E624</f>
        <v>0.172</v>
      </c>
      <c r="I29" s="1">
        <f>'DATOS MENSUALES'!E625</f>
        <v>0.173</v>
      </c>
      <c r="J29" s="1">
        <f>'DATOS MENSUALES'!E626</f>
        <v>0.192</v>
      </c>
      <c r="K29" s="1">
        <f>'DATOS MENSUALES'!E627</f>
        <v>0.188</v>
      </c>
      <c r="L29" s="1">
        <f>'DATOS MENSUALES'!E628</f>
        <v>0.173</v>
      </c>
      <c r="M29" s="1">
        <f>'DATOS MENSUALES'!E629</f>
        <v>0.159</v>
      </c>
      <c r="N29" s="1">
        <f t="shared" si="11"/>
        <v>2.1869999999999994</v>
      </c>
      <c r="O29" s="10"/>
      <c r="P29" s="60">
        <f t="shared" si="12"/>
        <v>-0.0013492326250000026</v>
      </c>
      <c r="Q29" s="60">
        <f t="shared" si="13"/>
        <v>-0.005416112511151568</v>
      </c>
      <c r="R29" s="60">
        <f t="shared" si="13"/>
        <v>-0.03392750612841374</v>
      </c>
      <c r="S29" s="60">
        <f t="shared" si="13"/>
        <v>-0.12471176029813391</v>
      </c>
      <c r="T29" s="60">
        <f t="shared" si="13"/>
        <v>-0.08250953429443558</v>
      </c>
      <c r="U29" s="60">
        <f t="shared" si="13"/>
        <v>-0.09789863444964714</v>
      </c>
      <c r="V29" s="60">
        <f t="shared" si="13"/>
        <v>-0.07599707437397583</v>
      </c>
      <c r="W29" s="60">
        <f t="shared" si="13"/>
        <v>-0.06130639070368685</v>
      </c>
      <c r="X29" s="60">
        <f t="shared" si="13"/>
        <v>-0.033698267000000004</v>
      </c>
      <c r="Y29" s="60">
        <f t="shared" si="13"/>
        <v>-0.016186892468878004</v>
      </c>
      <c r="Z29" s="60">
        <f t="shared" si="13"/>
        <v>-0.009134370042956292</v>
      </c>
      <c r="AA29" s="60">
        <f t="shared" si="13"/>
        <v>-0.005473249053709603</v>
      </c>
      <c r="AB29" s="60">
        <f t="shared" si="13"/>
        <v>-54.21649691511861</v>
      </c>
    </row>
    <row r="30" spans="1:28" ht="12.75">
      <c r="A30" s="12" t="s">
        <v>78</v>
      </c>
      <c r="B30" s="1">
        <f>'DATOS MENSUALES'!E630</f>
        <v>0.241</v>
      </c>
      <c r="C30" s="1">
        <f>'DATOS MENSUALES'!E631</f>
        <v>0.204</v>
      </c>
      <c r="D30" s="1">
        <f>'DATOS MENSUALES'!E632</f>
        <v>0.201</v>
      </c>
      <c r="E30" s="1">
        <f>'DATOS MENSUALES'!E633</f>
        <v>0.194</v>
      </c>
      <c r="F30" s="1">
        <f>'DATOS MENSUALES'!E634</f>
        <v>0.179</v>
      </c>
      <c r="G30" s="1">
        <f>'DATOS MENSUALES'!E635</f>
        <v>0.171</v>
      </c>
      <c r="H30" s="1">
        <f>'DATOS MENSUALES'!E636</f>
        <v>0.172</v>
      </c>
      <c r="I30" s="1">
        <f>'DATOS MENSUALES'!E637</f>
        <v>0.236</v>
      </c>
      <c r="J30" s="1">
        <f>'DATOS MENSUALES'!E638</f>
        <v>0.265</v>
      </c>
      <c r="K30" s="1">
        <f>'DATOS MENSUALES'!E639</f>
        <v>0.239</v>
      </c>
      <c r="L30" s="1">
        <f>'DATOS MENSUALES'!E640</f>
        <v>0.208</v>
      </c>
      <c r="M30" s="1">
        <f>'DATOS MENSUALES'!E641</f>
        <v>0.191</v>
      </c>
      <c r="N30" s="1">
        <f t="shared" si="11"/>
        <v>2.501</v>
      </c>
      <c r="O30" s="10"/>
      <c r="P30" s="60">
        <f t="shared" si="12"/>
        <v>-0.0008709838750000022</v>
      </c>
      <c r="Q30" s="60">
        <f t="shared" si="13"/>
        <v>-0.006089927002275828</v>
      </c>
      <c r="R30" s="60">
        <f t="shared" si="13"/>
        <v>-0.03237963677190486</v>
      </c>
      <c r="S30" s="60">
        <f t="shared" si="13"/>
        <v>-0.1117123156945836</v>
      </c>
      <c r="T30" s="60">
        <f t="shared" si="13"/>
        <v>-0.07217115757993856</v>
      </c>
      <c r="U30" s="60">
        <f t="shared" si="13"/>
        <v>-0.09166346097331578</v>
      </c>
      <c r="V30" s="60">
        <f t="shared" si="13"/>
        <v>-0.07599707437397583</v>
      </c>
      <c r="W30" s="60">
        <f t="shared" si="13"/>
        <v>-0.03636591827173418</v>
      </c>
      <c r="X30" s="60">
        <f t="shared" si="13"/>
        <v>-0.015625</v>
      </c>
      <c r="Y30" s="60">
        <f t="shared" si="13"/>
        <v>-0.008237700742546648</v>
      </c>
      <c r="Z30" s="60">
        <f t="shared" si="13"/>
        <v>-0.005271518156861621</v>
      </c>
      <c r="AA30" s="60">
        <f t="shared" si="13"/>
        <v>-0.003000362710514337</v>
      </c>
      <c r="AB30" s="60">
        <f t="shared" si="13"/>
        <v>-41.811105818589006</v>
      </c>
    </row>
    <row r="31" spans="1:28" ht="12.75">
      <c r="A31" s="12" t="s">
        <v>79</v>
      </c>
      <c r="B31" s="1">
        <f>'DATOS MENSUALES'!E642</f>
        <v>0.389</v>
      </c>
      <c r="C31" s="1">
        <f>'DATOS MENSUALES'!E643</f>
        <v>0.344</v>
      </c>
      <c r="D31" s="1">
        <f>'DATOS MENSUALES'!E644</f>
        <v>0.303</v>
      </c>
      <c r="E31" s="1">
        <f>'DATOS MENSUALES'!E645</f>
        <v>0.336</v>
      </c>
      <c r="F31" s="1">
        <f>'DATOS MENSUALES'!E646</f>
        <v>0.413</v>
      </c>
      <c r="G31" s="1">
        <f>'DATOS MENSUALES'!E647</f>
        <v>0.4</v>
      </c>
      <c r="H31" s="1">
        <f>'DATOS MENSUALES'!E648</f>
        <v>0.336</v>
      </c>
      <c r="I31" s="1">
        <f>'DATOS MENSUALES'!E649</f>
        <v>0.365</v>
      </c>
      <c r="J31" s="1">
        <f>'DATOS MENSUALES'!E650</f>
        <v>0.375</v>
      </c>
      <c r="K31" s="1">
        <f>'DATOS MENSUALES'!E651</f>
        <v>0.326</v>
      </c>
      <c r="L31" s="1">
        <f>'DATOS MENSUALES'!E652</f>
        <v>0.293</v>
      </c>
      <c r="M31" s="1">
        <f>'DATOS MENSUALES'!E653</f>
        <v>0.256</v>
      </c>
      <c r="N31" s="1">
        <f t="shared" si="11"/>
        <v>4.136</v>
      </c>
      <c r="O31" s="10"/>
      <c r="P31" s="60">
        <f t="shared" si="12"/>
        <v>0.00014470312499999946</v>
      </c>
      <c r="Q31" s="60">
        <f t="shared" si="13"/>
        <v>-7.739256440600817E-05</v>
      </c>
      <c r="R31" s="60">
        <f t="shared" si="13"/>
        <v>-0.01018032674527765</v>
      </c>
      <c r="S31" s="60">
        <f t="shared" si="13"/>
        <v>-0.03917076621529361</v>
      </c>
      <c r="T31" s="60">
        <f t="shared" si="13"/>
        <v>-0.00606303146455394</v>
      </c>
      <c r="U31" s="60">
        <f t="shared" si="13"/>
        <v>-0.010923997019173853</v>
      </c>
      <c r="V31" s="60">
        <f t="shared" si="13"/>
        <v>-0.01749033953965633</v>
      </c>
      <c r="W31" s="60">
        <f t="shared" si="13"/>
        <v>-0.008280130632680927</v>
      </c>
      <c r="X31" s="60">
        <f t="shared" si="13"/>
        <v>-0.0027440000000000008</v>
      </c>
      <c r="Y31" s="60">
        <f t="shared" si="13"/>
        <v>-0.0015193495487596696</v>
      </c>
      <c r="Z31" s="60">
        <f t="shared" si="13"/>
        <v>-0.0007058833565657696</v>
      </c>
      <c r="AA31" s="60">
        <f t="shared" si="13"/>
        <v>-0.0004973723258989528</v>
      </c>
      <c r="AB31" s="60">
        <f t="shared" si="13"/>
        <v>-6.187020511998793</v>
      </c>
    </row>
    <row r="32" spans="1:28" ht="12.75">
      <c r="A32" s="12" t="s">
        <v>80</v>
      </c>
      <c r="B32" s="1">
        <f>'DATOS MENSUALES'!E654</f>
        <v>0.23</v>
      </c>
      <c r="C32" s="1">
        <f>'DATOS MENSUALES'!E655</f>
        <v>0.219</v>
      </c>
      <c r="D32" s="1">
        <f>'DATOS MENSUALES'!E656</f>
        <v>0.219</v>
      </c>
      <c r="E32" s="1">
        <f>'DATOS MENSUALES'!E657</f>
        <v>0.224</v>
      </c>
      <c r="F32" s="1">
        <f>'DATOS MENSUALES'!E658</f>
        <v>0.262</v>
      </c>
      <c r="G32" s="1">
        <f>'DATOS MENSUALES'!E659</f>
        <v>0.268</v>
      </c>
      <c r="H32" s="1">
        <f>'DATOS MENSUALES'!E660</f>
        <v>0.235</v>
      </c>
      <c r="I32" s="1">
        <f>'DATOS MENSUALES'!E661</f>
        <v>0.211</v>
      </c>
      <c r="J32" s="1">
        <f>'DATOS MENSUALES'!E662</f>
        <v>0.195</v>
      </c>
      <c r="K32" s="1">
        <f>'DATOS MENSUALES'!E663</f>
        <v>0.184</v>
      </c>
      <c r="L32" s="1">
        <f>'DATOS MENSUALES'!E664</f>
        <v>0.175</v>
      </c>
      <c r="M32" s="1">
        <f>'DATOS MENSUALES'!E665</f>
        <v>0.156</v>
      </c>
      <c r="N32" s="1">
        <f t="shared" si="11"/>
        <v>2.5780000000000003</v>
      </c>
      <c r="O32" s="10"/>
      <c r="P32" s="60">
        <f t="shared" si="12"/>
        <v>-0.0012079496250000023</v>
      </c>
      <c r="Q32" s="60">
        <f t="shared" si="13"/>
        <v>-0.004709140345471094</v>
      </c>
      <c r="R32" s="60">
        <f t="shared" si="13"/>
        <v>-0.027197788703857535</v>
      </c>
      <c r="S32" s="60">
        <f t="shared" si="13"/>
        <v>-0.09210987315020491</v>
      </c>
      <c r="T32" s="60">
        <f t="shared" si="13"/>
        <v>-0.0370413107056782</v>
      </c>
      <c r="U32" s="60">
        <f t="shared" si="13"/>
        <v>-0.0443184995221324</v>
      </c>
      <c r="V32" s="60">
        <f t="shared" si="13"/>
        <v>-0.046880667351786504</v>
      </c>
      <c r="W32" s="60">
        <f t="shared" si="13"/>
        <v>-0.045235104218479746</v>
      </c>
      <c r="X32" s="60">
        <f t="shared" si="13"/>
        <v>-0.032768000000000005</v>
      </c>
      <c r="Y32" s="60">
        <f t="shared" si="13"/>
        <v>-0.0169669731020141</v>
      </c>
      <c r="Z32" s="60">
        <f t="shared" si="13"/>
        <v>-0.008874688034080553</v>
      </c>
      <c r="AA32" s="60">
        <f t="shared" si="13"/>
        <v>-0.005757549840691851</v>
      </c>
      <c r="AB32" s="60">
        <f t="shared" si="13"/>
        <v>-39.08964164746917</v>
      </c>
    </row>
    <row r="33" spans="1:28" ht="12.75">
      <c r="A33" s="12" t="s">
        <v>81</v>
      </c>
      <c r="B33" s="1">
        <f>'DATOS MENSUALES'!E666</f>
        <v>0.142</v>
      </c>
      <c r="C33" s="1">
        <f>'DATOS MENSUALES'!E667</f>
        <v>0.233</v>
      </c>
      <c r="D33" s="1">
        <f>'DATOS MENSUALES'!E668</f>
        <v>1.268</v>
      </c>
      <c r="E33" s="1">
        <f>'DATOS MENSUALES'!E669</f>
        <v>3.397</v>
      </c>
      <c r="F33" s="1">
        <f>'DATOS MENSUALES'!E670</f>
        <v>1.623</v>
      </c>
      <c r="G33" s="1">
        <f>'DATOS MENSUALES'!E671</f>
        <v>1.821</v>
      </c>
      <c r="H33" s="1">
        <f>'DATOS MENSUALES'!E672</f>
        <v>1.582</v>
      </c>
      <c r="I33" s="1">
        <f>'DATOS MENSUALES'!E673</f>
        <v>1.371</v>
      </c>
      <c r="J33" s="1">
        <f>'DATOS MENSUALES'!E674</f>
        <v>1.166</v>
      </c>
      <c r="K33" s="1">
        <f>'DATOS MENSUALES'!E675</f>
        <v>0.973</v>
      </c>
      <c r="L33" s="1">
        <f>'DATOS MENSUALES'!E676</f>
        <v>0.821</v>
      </c>
      <c r="M33" s="1">
        <f>'DATOS MENSUALES'!E677</f>
        <v>0.695</v>
      </c>
      <c r="N33" s="1">
        <f t="shared" si="11"/>
        <v>15.092000000000002</v>
      </c>
      <c r="O33" s="10"/>
      <c r="P33" s="60">
        <f t="shared" si="12"/>
        <v>-0.00735798362500001</v>
      </c>
      <c r="Q33" s="60">
        <f t="shared" si="13"/>
        <v>-0.0036249676709148807</v>
      </c>
      <c r="R33" s="60">
        <f t="shared" si="13"/>
        <v>0.4189610617532431</v>
      </c>
      <c r="S33" s="60">
        <f t="shared" si="13"/>
        <v>20.1543954620628</v>
      </c>
      <c r="T33" s="60">
        <f t="shared" si="13"/>
        <v>1.0852768919526055</v>
      </c>
      <c r="U33" s="60">
        <f t="shared" si="13"/>
        <v>1.7241812780059746</v>
      </c>
      <c r="V33" s="60">
        <f t="shared" si="13"/>
        <v>0.9598197266171488</v>
      </c>
      <c r="W33" s="60">
        <f t="shared" si="13"/>
        <v>0.5191220006335913</v>
      </c>
      <c r="X33" s="60">
        <f t="shared" si="13"/>
        <v>0.2758944509999999</v>
      </c>
      <c r="Y33" s="60">
        <f t="shared" si="13"/>
        <v>0.1506014269763883</v>
      </c>
      <c r="Z33" s="60">
        <f t="shared" si="13"/>
        <v>0.08458228390970644</v>
      </c>
      <c r="AA33" s="60">
        <f t="shared" si="13"/>
        <v>0.04656633442558033</v>
      </c>
      <c r="AB33" s="60">
        <f t="shared" si="13"/>
        <v>758.5985142426113</v>
      </c>
    </row>
    <row r="34" spans="1:28" s="24" customFormat="1" ht="12.75">
      <c r="A34" s="21" t="s">
        <v>82</v>
      </c>
      <c r="B34" s="22">
        <f>'DATOS MENSUALES'!E678</f>
        <v>0.591</v>
      </c>
      <c r="C34" s="22">
        <f>'DATOS MENSUALES'!E679</f>
        <v>0.513</v>
      </c>
      <c r="D34" s="22">
        <f>'DATOS MENSUALES'!E680</f>
        <v>0.82</v>
      </c>
      <c r="E34" s="22">
        <f>'DATOS MENSUALES'!E681</f>
        <v>0.981</v>
      </c>
      <c r="F34" s="22">
        <f>'DATOS MENSUALES'!E682</f>
        <v>0.851</v>
      </c>
      <c r="G34" s="22">
        <f>'DATOS MENSUALES'!E683</f>
        <v>0.712</v>
      </c>
      <c r="H34" s="22">
        <f>'DATOS MENSUALES'!E684</f>
        <v>0.602</v>
      </c>
      <c r="I34" s="22">
        <f>'DATOS MENSUALES'!E685</f>
        <v>0.684</v>
      </c>
      <c r="J34" s="22">
        <f>'DATOS MENSUALES'!E686</f>
        <v>0.565</v>
      </c>
      <c r="K34" s="22">
        <f>'DATOS MENSUALES'!E687</f>
        <v>0.525</v>
      </c>
      <c r="L34" s="22">
        <f>'DATOS MENSUALES'!E688</f>
        <v>0.456</v>
      </c>
      <c r="M34" s="22">
        <f>'DATOS MENSUALES'!E689</f>
        <v>0.401</v>
      </c>
      <c r="N34" s="22">
        <f t="shared" si="11"/>
        <v>7.701000000000001</v>
      </c>
      <c r="O34" s="23"/>
      <c r="P34" s="60">
        <f t="shared" si="12"/>
        <v>0.01648402862499998</v>
      </c>
      <c r="Q34" s="60">
        <f aca="true" t="shared" si="14" ref="Q34:Q43">(C34-C$6)^3</f>
        <v>0.002018750435593994</v>
      </c>
      <c r="R34" s="60">
        <f aca="true" t="shared" si="15" ref="R34:R43">(D34-D$6)^3</f>
        <v>0.027072757563893938</v>
      </c>
      <c r="S34" s="60">
        <f aca="true" t="shared" si="16" ref="S34:S43">(E34-E$6)^3</f>
        <v>0.028480096950386852</v>
      </c>
      <c r="T34" s="60">
        <f aca="true" t="shared" si="17" ref="T34:T43">(F34-F$6)^3</f>
        <v>0.016709251366807003</v>
      </c>
      <c r="U34" s="60">
        <f aca="true" t="shared" si="18" ref="U34:U43">(G34-G$6)^3</f>
        <v>0.0007318074423645904</v>
      </c>
      <c r="V34" s="60">
        <f aca="true" t="shared" si="19" ref="V34:V43">(H34-H$6)^3</f>
        <v>2.6498992944925553E-07</v>
      </c>
      <c r="W34" s="60">
        <f aca="true" t="shared" si="20" ref="W34:W43">(I34-I$6)^3</f>
        <v>0.001589010201638601</v>
      </c>
      <c r="X34" s="60">
        <f aca="true" t="shared" si="21" ref="X34:X43">(J34-J$6)^3</f>
        <v>0.00012499999999999951</v>
      </c>
      <c r="Y34" s="60">
        <f aca="true" t="shared" si="22" ref="Y34:Y43">(K34-K$6)^3</f>
        <v>0.0005935185266841164</v>
      </c>
      <c r="Z34" s="60">
        <f aca="true" t="shared" si="23" ref="Z34:Z43">(L34-L$6)^3</f>
        <v>0.00040459248219162686</v>
      </c>
      <c r="AA34" s="60">
        <f aca="true" t="shared" si="24" ref="AA34:AA43">(M34-M$6)^3</f>
        <v>0.00028449083978152067</v>
      </c>
      <c r="AB34" s="60">
        <f aca="true" t="shared" si="25" ref="AB34:AB43">(N34-N$6)^3</f>
        <v>5.170468358334057</v>
      </c>
    </row>
    <row r="35" spans="1:28" s="24" customFormat="1" ht="12.75">
      <c r="A35" s="21" t="s">
        <v>83</v>
      </c>
      <c r="B35" s="22">
        <f>'DATOS MENSUALES'!E690</f>
        <v>0.367</v>
      </c>
      <c r="C35" s="22">
        <f>'DATOS MENSUALES'!E691</f>
        <v>0.708</v>
      </c>
      <c r="D35" s="22">
        <f>'DATOS MENSUALES'!E692</f>
        <v>1.426</v>
      </c>
      <c r="E35" s="22">
        <f>'DATOS MENSUALES'!E693</f>
        <v>1.344</v>
      </c>
      <c r="F35" s="22">
        <f>'DATOS MENSUALES'!E694</f>
        <v>1.044</v>
      </c>
      <c r="G35" s="22">
        <f>'DATOS MENSUALES'!E695</f>
        <v>0.889</v>
      </c>
      <c r="H35" s="22">
        <f>'DATOS MENSUALES'!E696</f>
        <v>0.902</v>
      </c>
      <c r="I35" s="22">
        <f>'DATOS MENSUALES'!E697</f>
        <v>1.074</v>
      </c>
      <c r="J35" s="22">
        <f>'DATOS MENSUALES'!E698</f>
        <v>0.861</v>
      </c>
      <c r="K35" s="22">
        <f>'DATOS MENSUALES'!E699</f>
        <v>0.724</v>
      </c>
      <c r="L35" s="22">
        <f>'DATOS MENSUALES'!E700</f>
        <v>0.61</v>
      </c>
      <c r="M35" s="22">
        <f>'DATOS MENSUALES'!E701</f>
        <v>0.524</v>
      </c>
      <c r="N35" s="22">
        <f t="shared" si="11"/>
        <v>10.472999999999999</v>
      </c>
      <c r="O35" s="23"/>
      <c r="P35" s="60">
        <f t="shared" si="12"/>
        <v>2.8372624999999765E-05</v>
      </c>
      <c r="Q35" s="60">
        <f t="shared" si="14"/>
        <v>0.03319519697405553</v>
      </c>
      <c r="R35" s="60">
        <f t="shared" si="15"/>
        <v>0.744340595957385</v>
      </c>
      <c r="S35" s="60">
        <f t="shared" si="16"/>
        <v>0.2985928023527537</v>
      </c>
      <c r="T35" s="60">
        <f t="shared" si="17"/>
        <v>0.09030965547479519</v>
      </c>
      <c r="U35" s="60">
        <f t="shared" si="18"/>
        <v>0.01905885062727586</v>
      </c>
      <c r="V35" s="60">
        <f t="shared" si="19"/>
        <v>0.02877162608460403</v>
      </c>
      <c r="W35" s="60">
        <f t="shared" si="20"/>
        <v>0.13008671097086943</v>
      </c>
      <c r="X35" s="60">
        <f t="shared" si="21"/>
        <v>0.041421735999999994</v>
      </c>
      <c r="Y35" s="60">
        <f t="shared" si="22"/>
        <v>0.0226744292944356</v>
      </c>
      <c r="Z35" s="60">
        <f t="shared" si="23"/>
        <v>0.011846354857931283</v>
      </c>
      <c r="AA35" s="60">
        <f t="shared" si="24"/>
        <v>0.006726569259899867</v>
      </c>
      <c r="AB35" s="60">
        <f t="shared" si="25"/>
        <v>91.19745188557073</v>
      </c>
    </row>
    <row r="36" spans="1:28" s="24" customFormat="1" ht="12.75">
      <c r="A36" s="21" t="s">
        <v>84</v>
      </c>
      <c r="B36" s="22">
        <f>'DATOS MENSUALES'!E702</f>
        <v>0.45</v>
      </c>
      <c r="C36" s="22">
        <f>'DATOS MENSUALES'!E703</f>
        <v>0.389</v>
      </c>
      <c r="D36" s="22">
        <f>'DATOS MENSUALES'!E704</f>
        <v>0.342</v>
      </c>
      <c r="E36" s="22">
        <f>'DATOS MENSUALES'!E705</f>
        <v>0.308</v>
      </c>
      <c r="F36" s="22">
        <f>'DATOS MENSUALES'!E706</f>
        <v>0.28</v>
      </c>
      <c r="G36" s="22">
        <f>'DATOS MENSUALES'!E707</f>
        <v>0.26</v>
      </c>
      <c r="H36" s="22">
        <f>'DATOS MENSUALES'!E708</f>
        <v>0.25</v>
      </c>
      <c r="I36" s="22">
        <f>'DATOS MENSUALES'!E709</f>
        <v>0.246</v>
      </c>
      <c r="J36" s="22">
        <f>'DATOS MENSUALES'!E710</f>
        <v>0.231</v>
      </c>
      <c r="K36" s="22">
        <f>'DATOS MENSUALES'!E711</f>
        <v>0.213</v>
      </c>
      <c r="L36" s="22">
        <f>'DATOS MENSUALES'!E712</f>
        <v>0.196</v>
      </c>
      <c r="M36" s="22">
        <f>'DATOS MENSUALES'!E713</f>
        <v>0.192</v>
      </c>
      <c r="N36" s="22">
        <f t="shared" si="11"/>
        <v>3.357</v>
      </c>
      <c r="O36" s="23"/>
      <c r="P36" s="60">
        <f t="shared" si="12"/>
        <v>0.0014621353749999975</v>
      </c>
      <c r="Q36" s="60">
        <f t="shared" si="14"/>
        <v>1.355985434683736E-08</v>
      </c>
      <c r="R36" s="60">
        <f t="shared" si="15"/>
        <v>-0.005614199764508418</v>
      </c>
      <c r="S36" s="60">
        <f t="shared" si="16"/>
        <v>-0.04967993679517529</v>
      </c>
      <c r="T36" s="60">
        <f t="shared" si="17"/>
        <v>-0.03135902961987938</v>
      </c>
      <c r="U36" s="60">
        <f t="shared" si="18"/>
        <v>-0.04739258107242826</v>
      </c>
      <c r="V36" s="60">
        <f t="shared" si="19"/>
        <v>-0.04126997448936046</v>
      </c>
      <c r="W36" s="60">
        <f t="shared" si="20"/>
        <v>-0.03317136696995903</v>
      </c>
      <c r="X36" s="60">
        <f t="shared" si="21"/>
        <v>-0.02290630400000001</v>
      </c>
      <c r="Y36" s="60">
        <f t="shared" si="22"/>
        <v>-0.011846354857931262</v>
      </c>
      <c r="Z36" s="60">
        <f t="shared" si="23"/>
        <v>-0.006438848671654518</v>
      </c>
      <c r="AA36" s="60">
        <f t="shared" si="24"/>
        <v>-0.002938386858443331</v>
      </c>
      <c r="AB36" s="60">
        <f t="shared" si="25"/>
        <v>-17.87801353531091</v>
      </c>
    </row>
    <row r="37" spans="1:28" s="24" customFormat="1" ht="12.75">
      <c r="A37" s="21" t="s">
        <v>85</v>
      </c>
      <c r="B37" s="22">
        <f>'DATOS MENSUALES'!E714</f>
        <v>0.27</v>
      </c>
      <c r="C37" s="22">
        <f>'DATOS MENSUALES'!E715</f>
        <v>0.268</v>
      </c>
      <c r="D37" s="22">
        <f>'DATOS MENSUALES'!E716</f>
        <v>0.249</v>
      </c>
      <c r="E37" s="22">
        <f>'DATOS MENSUALES'!E717</f>
        <v>0.23</v>
      </c>
      <c r="F37" s="22">
        <f>'DATOS MENSUALES'!E718</f>
        <v>0.209</v>
      </c>
      <c r="G37" s="22">
        <f>'DATOS MENSUALES'!E719</f>
        <v>0.195</v>
      </c>
      <c r="H37" s="22">
        <f>'DATOS MENSUALES'!E720</f>
        <v>0.54</v>
      </c>
      <c r="I37" s="22">
        <f>'DATOS MENSUALES'!E721</f>
        <v>0.424</v>
      </c>
      <c r="J37" s="22">
        <f>'DATOS MENSUALES'!E722</f>
        <v>0.394</v>
      </c>
      <c r="K37" s="22">
        <f>'DATOS MENSUALES'!E723</f>
        <v>0.332</v>
      </c>
      <c r="L37" s="22">
        <f>'DATOS MENSUALES'!E724</f>
        <v>0.285</v>
      </c>
      <c r="M37" s="22">
        <f>'DATOS MENSUALES'!E725</f>
        <v>0.249</v>
      </c>
      <c r="N37" s="22">
        <f t="shared" si="11"/>
        <v>3.6450000000000005</v>
      </c>
      <c r="O37" s="23"/>
      <c r="P37" s="60">
        <f t="shared" si="12"/>
        <v>-0.0002940796250000008</v>
      </c>
      <c r="Q37" s="60">
        <f t="shared" si="14"/>
        <v>-0.001668872138370503</v>
      </c>
      <c r="R37" s="60">
        <f t="shared" si="15"/>
        <v>-0.019843252180188894</v>
      </c>
      <c r="S37" s="60">
        <f t="shared" si="16"/>
        <v>-0.08848721541055994</v>
      </c>
      <c r="T37" s="60">
        <f t="shared" si="17"/>
        <v>-0.05766732141129952</v>
      </c>
      <c r="U37" s="60">
        <f t="shared" si="18"/>
        <v>-0.07779138616858208</v>
      </c>
      <c r="V37" s="60">
        <f t="shared" si="19"/>
        <v>-0.00017166568758534263</v>
      </c>
      <c r="W37" s="60">
        <f t="shared" si="20"/>
        <v>-0.0029431236445152478</v>
      </c>
      <c r="X37" s="60">
        <f t="shared" si="21"/>
        <v>-0.0017715609999999998</v>
      </c>
      <c r="Y37" s="60">
        <f t="shared" si="22"/>
        <v>-0.0012936585990555277</v>
      </c>
      <c r="Z37" s="60">
        <f t="shared" si="23"/>
        <v>-0.0009137590843764203</v>
      </c>
      <c r="AA37" s="60">
        <f t="shared" si="24"/>
        <v>-0.0006411900596267636</v>
      </c>
      <c r="AB37" s="60">
        <f t="shared" si="25"/>
        <v>-12.59741604366594</v>
      </c>
    </row>
    <row r="38" spans="1:28" s="24" customFormat="1" ht="12.75">
      <c r="A38" s="21" t="s">
        <v>86</v>
      </c>
      <c r="B38" s="22">
        <f>'DATOS MENSUALES'!E726</f>
        <v>0.225</v>
      </c>
      <c r="C38" s="22">
        <f>'DATOS MENSUALES'!E727</f>
        <v>0.424</v>
      </c>
      <c r="D38" s="22">
        <f>'DATOS MENSUALES'!E728</f>
        <v>0.738</v>
      </c>
      <c r="E38" s="22">
        <f>'DATOS MENSUALES'!E729</f>
        <v>2.417</v>
      </c>
      <c r="F38" s="22">
        <f>'DATOS MENSUALES'!E730</f>
        <v>1.675</v>
      </c>
      <c r="G38" s="22">
        <f>'DATOS MENSUALES'!E731</f>
        <v>2.941</v>
      </c>
      <c r="H38" s="22">
        <f>'DATOS MENSUALES'!E732</f>
        <v>1.999</v>
      </c>
      <c r="I38" s="22">
        <f>'DATOS MENSUALES'!E733</f>
        <v>1.62</v>
      </c>
      <c r="J38" s="22">
        <f>'DATOS MENSUALES'!E734</f>
        <v>1.331</v>
      </c>
      <c r="K38" s="22">
        <f>'DATOS MENSUALES'!E735</f>
        <v>1.099</v>
      </c>
      <c r="L38" s="22">
        <f>'DATOS MENSUALES'!E736</f>
        <v>0.925</v>
      </c>
      <c r="M38" s="22">
        <f>'DATOS MENSUALES'!E737</f>
        <v>0.781</v>
      </c>
      <c r="N38" s="22">
        <f t="shared" si="11"/>
        <v>16.175</v>
      </c>
      <c r="O38" s="23"/>
      <c r="P38" s="60">
        <f t="shared" si="12"/>
        <v>-0.0013861958750000028</v>
      </c>
      <c r="Q38" s="60">
        <f t="shared" si="14"/>
        <v>5.224909239872562E-05</v>
      </c>
      <c r="R38" s="60">
        <f t="shared" si="15"/>
        <v>0.01039866419407146</v>
      </c>
      <c r="S38" s="60">
        <f t="shared" si="16"/>
        <v>5.2806101948438755</v>
      </c>
      <c r="T38" s="60">
        <f t="shared" si="17"/>
        <v>1.2585011266449133</v>
      </c>
      <c r="U38" s="60">
        <f t="shared" si="18"/>
        <v>12.47288938427816</v>
      </c>
      <c r="V38" s="60">
        <f t="shared" si="19"/>
        <v>2.7641769457310548</v>
      </c>
      <c r="W38" s="60">
        <f t="shared" si="20"/>
        <v>1.1665526600477927</v>
      </c>
      <c r="X38" s="60">
        <f t="shared" si="21"/>
        <v>0.5433384959999998</v>
      </c>
      <c r="Y38" s="60">
        <f t="shared" si="22"/>
        <v>0.28494027230479063</v>
      </c>
      <c r="Z38" s="60">
        <f t="shared" si="23"/>
        <v>0.160068988371245</v>
      </c>
      <c r="AA38" s="60">
        <f t="shared" si="24"/>
        <v>0.08857889616522534</v>
      </c>
      <c r="AB38" s="60">
        <f t="shared" si="25"/>
        <v>1062.2046949488047</v>
      </c>
    </row>
    <row r="39" spans="1:28" s="24" customFormat="1" ht="12.75">
      <c r="A39" s="21" t="s">
        <v>87</v>
      </c>
      <c r="B39" s="22">
        <f>'DATOS MENSUALES'!E738</f>
        <v>0.662</v>
      </c>
      <c r="C39" s="22">
        <f>'DATOS MENSUALES'!E739</f>
        <v>0.576</v>
      </c>
      <c r="D39" s="22">
        <f>'DATOS MENSUALES'!E740</f>
        <v>0.497</v>
      </c>
      <c r="E39" s="22">
        <f>'DATOS MENSUALES'!E741</f>
        <v>0.439</v>
      </c>
      <c r="F39" s="22">
        <f>'DATOS MENSUALES'!E742</f>
        <v>0.393</v>
      </c>
      <c r="G39" s="22">
        <f>'DATOS MENSUALES'!E743</f>
        <v>0.365</v>
      </c>
      <c r="H39" s="22">
        <f>'DATOS MENSUALES'!E744</f>
        <v>0.341</v>
      </c>
      <c r="I39" s="22">
        <f>'DATOS MENSUALES'!E745</f>
        <v>0.31</v>
      </c>
      <c r="J39" s="22">
        <f>'DATOS MENSUALES'!E746</f>
        <v>0.284</v>
      </c>
      <c r="K39" s="22">
        <f>'DATOS MENSUALES'!E747</f>
        <v>0.261</v>
      </c>
      <c r="L39" s="22">
        <f>'DATOS MENSUALES'!E748</f>
        <v>0.242</v>
      </c>
      <c r="M39" s="22">
        <f>'DATOS MENSUALES'!E749</f>
        <v>0.23</v>
      </c>
      <c r="N39" s="22">
        <f t="shared" si="11"/>
        <v>4.6000000000000005</v>
      </c>
      <c r="O39" s="23"/>
      <c r="P39" s="60">
        <f t="shared" si="12"/>
        <v>0.034486806374999984</v>
      </c>
      <c r="Q39" s="60">
        <f t="shared" si="14"/>
        <v>0.00679256947109695</v>
      </c>
      <c r="R39" s="60">
        <f t="shared" si="15"/>
        <v>-1.174471273327263E-05</v>
      </c>
      <c r="S39" s="60">
        <f t="shared" si="16"/>
        <v>-0.01324734773600366</v>
      </c>
      <c r="T39" s="60">
        <f t="shared" si="17"/>
        <v>-0.008284854038518434</v>
      </c>
      <c r="U39" s="60">
        <f t="shared" si="18"/>
        <v>-0.016951740147872076</v>
      </c>
      <c r="V39" s="60">
        <f t="shared" si="19"/>
        <v>-0.016498980123975857</v>
      </c>
      <c r="W39" s="60">
        <f t="shared" si="20"/>
        <v>-0.01703563433090578</v>
      </c>
      <c r="X39" s="60">
        <f t="shared" si="21"/>
        <v>-0.012326391000000006</v>
      </c>
      <c r="Y39" s="60">
        <f t="shared" si="22"/>
        <v>-0.005828262337221204</v>
      </c>
      <c r="Z39" s="60">
        <f t="shared" si="23"/>
        <v>-0.002746262159820204</v>
      </c>
      <c r="AA39" s="60">
        <f t="shared" si="24"/>
        <v>-0.0011652744797451063</v>
      </c>
      <c r="AB39" s="60">
        <f t="shared" si="25"/>
        <v>-2.5815450094425834</v>
      </c>
    </row>
    <row r="40" spans="1:28" s="24" customFormat="1" ht="12.75">
      <c r="A40" s="21" t="s">
        <v>88</v>
      </c>
      <c r="B40" s="22">
        <f>'DATOS MENSUALES'!E750</f>
        <v>0.24</v>
      </c>
      <c r="C40" s="22">
        <f>'DATOS MENSUALES'!E751</f>
        <v>0.287</v>
      </c>
      <c r="D40" s="22">
        <f>'DATOS MENSUALES'!E752</f>
        <v>0.626</v>
      </c>
      <c r="E40" s="22">
        <f>'DATOS MENSUALES'!E753</f>
        <v>1.446</v>
      </c>
      <c r="F40" s="22">
        <f>'DATOS MENSUALES'!E754</f>
        <v>1.779</v>
      </c>
      <c r="G40" s="22">
        <f>'DATOS MENSUALES'!E755</f>
        <v>1.37</v>
      </c>
      <c r="H40" s="22">
        <f>'DATOS MENSUALES'!E756</f>
        <v>1.312</v>
      </c>
      <c r="I40" s="22">
        <f>'DATOS MENSUALES'!E757</f>
        <v>1.195</v>
      </c>
      <c r="J40" s="22">
        <f>'DATOS MENSUALES'!E758</f>
        <v>0.991</v>
      </c>
      <c r="K40" s="22">
        <f>'DATOS MENSUALES'!E759</f>
        <v>0.832</v>
      </c>
      <c r="L40" s="22">
        <f>'DATOS MENSUALES'!E760</f>
        <v>0.706</v>
      </c>
      <c r="M40" s="22">
        <f>'DATOS MENSUALES'!E761</f>
        <v>0.602</v>
      </c>
      <c r="N40" s="22">
        <f t="shared" si="11"/>
        <v>11.386000000000001</v>
      </c>
      <c r="O40" s="23"/>
      <c r="P40" s="60">
        <f t="shared" si="12"/>
        <v>-0.0008986321250000024</v>
      </c>
      <c r="Q40" s="60">
        <f t="shared" si="14"/>
        <v>-0.000988505860263996</v>
      </c>
      <c r="R40" s="60">
        <f t="shared" si="15"/>
        <v>0.0012001143005803373</v>
      </c>
      <c r="S40" s="60">
        <f t="shared" si="16"/>
        <v>0.4572174571574872</v>
      </c>
      <c r="T40" s="60">
        <f t="shared" si="17"/>
        <v>1.6583421560295288</v>
      </c>
      <c r="U40" s="60">
        <f t="shared" si="18"/>
        <v>0.4187026963388147</v>
      </c>
      <c r="V40" s="60">
        <f t="shared" si="19"/>
        <v>0.3677127593242492</v>
      </c>
      <c r="W40" s="60">
        <f t="shared" si="20"/>
        <v>0.2473092835685026</v>
      </c>
      <c r="X40" s="60">
        <f t="shared" si="21"/>
        <v>0.10785017599999998</v>
      </c>
      <c r="Y40" s="60">
        <f t="shared" si="22"/>
        <v>0.05979411285064862</v>
      </c>
      <c r="Z40" s="60">
        <f t="shared" si="23"/>
        <v>0.03400011282242833</v>
      </c>
      <c r="AA40" s="60">
        <f t="shared" si="24"/>
        <v>0.018984851721438323</v>
      </c>
      <c r="AB40" s="60">
        <f t="shared" si="25"/>
        <v>158.70880896544222</v>
      </c>
    </row>
    <row r="41" spans="1:28" s="24" customFormat="1" ht="12.75">
      <c r="A41" s="21" t="s">
        <v>89</v>
      </c>
      <c r="B41" s="22">
        <f>'DATOS MENSUALES'!E762</f>
        <v>0.725</v>
      </c>
      <c r="C41" s="22">
        <f>'DATOS MENSUALES'!E763</f>
        <v>0.722</v>
      </c>
      <c r="D41" s="22">
        <f>'DATOS MENSUALES'!E764</f>
        <v>0.678</v>
      </c>
      <c r="E41" s="22">
        <f>'DATOS MENSUALES'!E765</f>
        <v>0.624</v>
      </c>
      <c r="F41" s="22">
        <f>'DATOS MENSUALES'!E766</f>
        <v>0.582</v>
      </c>
      <c r="G41" s="22">
        <f>'DATOS MENSUALES'!E767</f>
        <v>0.6</v>
      </c>
      <c r="H41" s="22">
        <f>'DATOS MENSUALES'!E768</f>
        <v>0.589</v>
      </c>
      <c r="I41" s="22">
        <f>'DATOS MENSUALES'!E769</f>
        <v>0.522</v>
      </c>
      <c r="J41" s="22">
        <f>'DATOS MENSUALES'!E770</f>
        <v>0.453</v>
      </c>
      <c r="K41" s="22">
        <f>'DATOS MENSUALES'!E771</f>
        <v>0.389</v>
      </c>
      <c r="L41" s="22">
        <f>'DATOS MENSUALES'!E772</f>
        <v>0.343</v>
      </c>
      <c r="M41" s="22">
        <f>'DATOS MENSUALES'!E773</f>
        <v>0.301</v>
      </c>
      <c r="N41" s="22">
        <f t="shared" si="11"/>
        <v>6.5280000000000005</v>
      </c>
      <c r="O41" s="23"/>
      <c r="P41" s="60">
        <f t="shared" si="12"/>
        <v>0.05863717912499996</v>
      </c>
      <c r="Q41" s="60">
        <f t="shared" si="14"/>
        <v>0.03772501411015021</v>
      </c>
      <c r="R41" s="60">
        <f t="shared" si="15"/>
        <v>0.003964509608272649</v>
      </c>
      <c r="S41" s="60">
        <f t="shared" si="16"/>
        <v>-0.00013751102002731088</v>
      </c>
      <c r="T41" s="60">
        <f t="shared" si="17"/>
        <v>-2.3772145539372136E-06</v>
      </c>
      <c r="U41" s="60">
        <f t="shared" si="18"/>
        <v>-1.0481338700500533E-05</v>
      </c>
      <c r="V41" s="60">
        <f t="shared" si="19"/>
        <v>-2.8449083978151495E-07</v>
      </c>
      <c r="W41" s="60">
        <f t="shared" si="20"/>
        <v>-9.300704096495198E-05</v>
      </c>
      <c r="X41" s="60">
        <f t="shared" si="21"/>
        <v>-0.00023832799999999997</v>
      </c>
      <c r="Y41" s="60">
        <f t="shared" si="22"/>
        <v>-0.00014029623071233445</v>
      </c>
      <c r="Z41" s="60">
        <f t="shared" si="23"/>
        <v>-5.949467313381827E-05</v>
      </c>
      <c r="AA41" s="60">
        <f t="shared" si="24"/>
        <v>-4.010975193445608E-05</v>
      </c>
      <c r="AB41" s="60">
        <f t="shared" si="25"/>
        <v>0.1720580253858116</v>
      </c>
    </row>
    <row r="42" spans="1:28" s="24" customFormat="1" ht="12.75">
      <c r="A42" s="21" t="s">
        <v>90</v>
      </c>
      <c r="B42" s="22">
        <f>'DATOS MENSUALES'!E774</f>
        <v>0.278</v>
      </c>
      <c r="C42" s="22">
        <f>'DATOS MENSUALES'!E775</f>
        <v>0.26</v>
      </c>
      <c r="D42" s="22">
        <f>'DATOS MENSUALES'!E776</f>
        <v>0.245</v>
      </c>
      <c r="E42" s="22">
        <f>'DATOS MENSUALES'!E777</f>
        <v>0.23</v>
      </c>
      <c r="F42" s="22">
        <f>'DATOS MENSUALES'!E778</f>
        <v>0.21</v>
      </c>
      <c r="G42" s="22">
        <f>'DATOS MENSUALES'!E779</f>
        <v>0.202</v>
      </c>
      <c r="H42" s="22">
        <f>'DATOS MENSUALES'!E780</f>
        <v>0.209</v>
      </c>
      <c r="I42" s="22">
        <f>'DATOS MENSUALES'!E781</f>
        <v>0.206</v>
      </c>
      <c r="J42" s="22">
        <f>'DATOS MENSUALES'!E782</f>
        <v>0.191</v>
      </c>
      <c r="K42" s="22">
        <f>'DATOS MENSUALES'!E783</f>
        <v>0.18</v>
      </c>
      <c r="L42" s="22">
        <f>'DATOS MENSUALES'!E784</f>
        <v>0.167</v>
      </c>
      <c r="M42" s="22">
        <f>'DATOS MENSUALES'!E785</f>
        <v>0.152</v>
      </c>
      <c r="N42" s="22">
        <f>SUM(B42:M42)</f>
        <v>2.5300000000000002</v>
      </c>
      <c r="O42" s="23"/>
      <c r="P42" s="60">
        <f t="shared" si="12"/>
        <v>-0.00020020162500000054</v>
      </c>
      <c r="Q42" s="60">
        <f t="shared" si="14"/>
        <v>-0.002029828919435592</v>
      </c>
      <c r="R42" s="60">
        <f t="shared" si="15"/>
        <v>-0.020735853050011376</v>
      </c>
      <c r="S42" s="60">
        <f t="shared" si="16"/>
        <v>-0.08848721541055994</v>
      </c>
      <c r="T42" s="60">
        <f t="shared" si="17"/>
        <v>-0.057220689397985906</v>
      </c>
      <c r="U42" s="60">
        <f t="shared" si="18"/>
        <v>-0.07402695523515013</v>
      </c>
      <c r="V42" s="60">
        <f t="shared" si="19"/>
        <v>-0.05777071931332497</v>
      </c>
      <c r="W42" s="60">
        <f t="shared" si="20"/>
        <v>-0.047166279869367334</v>
      </c>
      <c r="X42" s="60">
        <f t="shared" si="21"/>
        <v>-0.034012224</v>
      </c>
      <c r="Y42" s="60">
        <f t="shared" si="22"/>
        <v>-0.0177717220428425</v>
      </c>
      <c r="Z42" s="60">
        <f t="shared" si="23"/>
        <v>-0.009943709608045047</v>
      </c>
      <c r="AA42" s="60">
        <f t="shared" si="24"/>
        <v>-0.006151700941283568</v>
      </c>
      <c r="AB42" s="60">
        <f t="shared" si="25"/>
        <v>-40.77179225217923</v>
      </c>
    </row>
    <row r="43" spans="1:28" s="24" customFormat="1" ht="12.75">
      <c r="A43" s="21" t="s">
        <v>91</v>
      </c>
      <c r="B43" s="22">
        <f>'DATOS MENSUALES'!E786</f>
        <v>0.311</v>
      </c>
      <c r="C43" s="22">
        <f>'DATOS MENSUALES'!E787</f>
        <v>0.331</v>
      </c>
      <c r="D43" s="22">
        <f>'DATOS MENSUALES'!E788</f>
        <v>0.301</v>
      </c>
      <c r="E43" s="22">
        <f>'DATOS MENSUALES'!E789</f>
        <v>0.28</v>
      </c>
      <c r="F43" s="22">
        <f>'DATOS MENSUALES'!E790</f>
        <v>0.312</v>
      </c>
      <c r="G43" s="22">
        <f>'DATOS MENSUALES'!E791</f>
        <v>0.395</v>
      </c>
      <c r="H43" s="22">
        <f>'DATOS MENSUALES'!E792</f>
        <v>0.434</v>
      </c>
      <c r="I43" s="22">
        <f>'DATOS MENSUALES'!E793</f>
        <v>0.402</v>
      </c>
      <c r="J43" s="22">
        <f>'DATOS MENSUALES'!E794</f>
        <v>0.35</v>
      </c>
      <c r="K43" s="22">
        <f>'DATOS MENSUALES'!E795</f>
        <v>0.309</v>
      </c>
      <c r="L43" s="22">
        <f>'DATOS MENSUALES'!E796</f>
        <v>0.267</v>
      </c>
      <c r="M43" s="22">
        <f>'DATOS MENSUALES'!E797</f>
        <v>0.231</v>
      </c>
      <c r="N43" s="22">
        <f>SUM(B43:M43)</f>
        <v>3.9230000000000005</v>
      </c>
      <c r="O43" s="23"/>
      <c r="P43" s="60">
        <f t="shared" si="12"/>
        <v>-1.6581375000000154E-05</v>
      </c>
      <c r="Q43" s="60">
        <f t="shared" si="14"/>
        <v>-0.00017202233363677698</v>
      </c>
      <c r="R43" s="60">
        <f t="shared" si="15"/>
        <v>-0.010464768872496586</v>
      </c>
      <c r="S43" s="60">
        <f t="shared" si="16"/>
        <v>-0.06191837014428771</v>
      </c>
      <c r="T43" s="60">
        <f t="shared" si="17"/>
        <v>-0.022748458116920802</v>
      </c>
      <c r="U43" s="60">
        <f t="shared" si="18"/>
        <v>-0.011679255103493378</v>
      </c>
      <c r="V43" s="60">
        <f t="shared" si="19"/>
        <v>-0.004218305223088297</v>
      </c>
      <c r="W43" s="60">
        <f t="shared" si="20"/>
        <v>-0.004517302662266724</v>
      </c>
      <c r="X43" s="60">
        <f t="shared" si="21"/>
        <v>-0.004492125000000003</v>
      </c>
      <c r="Y43" s="60">
        <f t="shared" si="22"/>
        <v>-0.0022979581242034567</v>
      </c>
      <c r="Z43" s="60">
        <f t="shared" si="23"/>
        <v>-0.0015224014719503823</v>
      </c>
      <c r="AA43" s="60">
        <f t="shared" si="24"/>
        <v>-0.0011323686276741003</v>
      </c>
      <c r="AB43" s="60">
        <f t="shared" si="25"/>
        <v>-8.600101721899673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0.10304257499999984</v>
      </c>
      <c r="Q44" s="61">
        <f aca="true" t="shared" si="26" ref="Q44:AB44">SUM(Q18:Q43)</f>
        <v>0.7216096333491123</v>
      </c>
      <c r="R44" s="61">
        <f t="shared" si="26"/>
        <v>3.204282708869823</v>
      </c>
      <c r="S44" s="61">
        <f t="shared" si="26"/>
        <v>25.284473667656783</v>
      </c>
      <c r="T44" s="61">
        <f t="shared" si="26"/>
        <v>3.8411447228875732</v>
      </c>
      <c r="U44" s="61">
        <f t="shared" si="26"/>
        <v>14.107199011650886</v>
      </c>
      <c r="V44" s="61">
        <f t="shared" si="26"/>
        <v>4.077910927562132</v>
      </c>
      <c r="W44" s="61">
        <f t="shared" si="26"/>
        <v>1.9986794342840244</v>
      </c>
      <c r="X44" s="61">
        <f t="shared" si="26"/>
        <v>1.3171832939999992</v>
      </c>
      <c r="Y44" s="61">
        <f t="shared" si="26"/>
        <v>0.6500554592662723</v>
      </c>
      <c r="Z44" s="61">
        <f t="shared" si="26"/>
        <v>0.3559052369644975</v>
      </c>
      <c r="AA44" s="61">
        <f t="shared" si="26"/>
        <v>0.18899665402366864</v>
      </c>
      <c r="AB44" s="61">
        <f t="shared" si="26"/>
        <v>1913.0408047525932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2009-04-14T09:56:52Z</dcterms:modified>
  <cp:category/>
  <cp:version/>
  <cp:contentType/>
  <cp:contentStatus/>
</cp:coreProperties>
</file>