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<sst xmlns="http://schemas.openxmlformats.org/spreadsheetml/2006/main" count="1362" uniqueCount="135">
  <si>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</si>
  <si>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</si>
  <si>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</si>
  <si>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</si>
  <si>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</si>
  <si>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</si>
  <si>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</si>
  <si>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</si>
  <si>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</si>
  <si>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</si>
  <si>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</si>
  <si>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</si>
  <si>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</si>
  <si>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</si>
  <si>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</si>
  <si>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</si>
  <si>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</si>
  <si>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</si>
  <si>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</si>
  <si>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</si>
  <si>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</si>
  <si>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</si>
  <si>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</si>
  <si>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</si>
  <si>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</si>
  <si>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</si>
  <si>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</si>
  <si>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</si>
  <si>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</si>
  <si>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</si>
  <si>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</si>
  <si>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</si>
  <si>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</si>
  <si>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</si>
  <si>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</si>
  <si>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</si>
  <si>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</si>
  <si>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</si>
  <si>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</si>
  <si>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</si>
  <si>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</si>
  <si>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</si>
  <si>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</si>
  <si>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</si>
  <si>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</si>
  <si>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</si>
  <si>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</si>
  <si>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</si>
  <si>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</si>
  <si>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</si>
  <si>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</si>
  <si>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</si>
  <si>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</si>
  <si>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</si>
  <si>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</si>
  <si>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</si>
  <si>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</si>
  <si>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</si>
  <si>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</si>
  <si>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</si>
  <si>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</si>
  <si>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</si>
  <si>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</si>
  <si>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</si>
  <si>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</si>
  <si>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</si>
  <si>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</si>
  <si>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</si>
  <si>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</si>
  <si>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</si>
  <si>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</si>
  <si>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</si>
  <si>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</si>
  <si>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</si>
  <si>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</si>
  <si>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</si>
  <si>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</si>
  <si>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</si>
  <si>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</si>
  <si>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</si>
  <si>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</si>
  <si>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</si>
  <si>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</si>
  <si>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</si>
  <si>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</si>
  <si>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</si>
  <si>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</si>
  <si>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</si>
  <si>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</si>
  <si>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</si>
  <si>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</si>
  <si>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</si>
  <si>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</si>
  <si>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</si>
  <si>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</si>
  <si>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</si>
  <si>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</si>
  <si>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</si>
  <si>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</si>
  <si>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</si>
  <si>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</si>
  <si>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</si>
  <si>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</si>
  <si>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</si>
  <si>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</si>
  <si>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</si>
  <si>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</si>
  <si>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</si>
  <si>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</si>
  <si>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</si>
  <si>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</si>
  <si>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</si>
  <si>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</si>
  <si>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</si>
  <si>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</si>
  <si>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</si>
  <si>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</si>
  <si>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</si>
  <si>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</si>
  <si>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</si>
  <si>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</si>
  <si>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</si>
  <si>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</si>
  <si>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</si>
  <si>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</si>
  <si>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</si>
  <si>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</si>
  <si>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</si>
  <si>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</si>
  <si>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</si>
  <si>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</si>
  <si>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</si>
  <si>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</si>
  <si>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228</t>
  </si>
  <si>
    <t xml:space="preserve"> Río Arlanza desde confluencia con río Zumel hasta confluencia con río Abejón, y río Bañuelos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</si>
</sst>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626346"/>
        <c:axId val="37528251"/>
      </c:lineChart>
      <c:dateAx>
        <c:axId val="1162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 val="autoZero"/>
        <c:auto val="0"/>
        <c:majorUnit val="1"/>
        <c:majorTimeUnit val="years"/>
        <c:noMultiLvlLbl val="0"/>
      </c:dateAx>
      <c:valAx>
        <c:axId val="37528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65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209940"/>
        <c:axId val="19889461"/>
      </c:lineChart>
      <c:catAx>
        <c:axId val="220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89461"/>
        <c:crosses val="autoZero"/>
        <c:auto val="1"/>
        <c:lblOffset val="100"/>
        <c:noMultiLvlLbl val="0"/>
      </c:catAx>
      <c:valAx>
        <c:axId val="198894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787422"/>
        <c:axId val="433615"/>
      </c:lineChart>
      <c:dateAx>
        <c:axId val="4478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 val="autoZero"/>
        <c:auto val="0"/>
        <c:majorUnit val="1"/>
        <c:majorTimeUnit val="years"/>
        <c:noMultiLvlLbl val="0"/>
      </c:dateAx>
      <c:valAx>
        <c:axId val="43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367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2154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4657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</v>
      </c>
      <c r="C2" s="5">
        <v>1940</v>
      </c>
      <c r="D2" s="5">
        <v>10</v>
      </c>
      <c r="E2" s="28">
        <v>2.015</v>
      </c>
      <c r="F2" s="28">
        <v>5.161</v>
      </c>
      <c r="H2" t="s">
        <v>128</v>
      </c>
      <c r="I2" t="s">
        <v>131</v>
      </c>
    </row>
    <row r="3" spans="1:9" ht="12.75">
      <c r="A3" s="30" t="s">
        <v>133</v>
      </c>
      <c r="B3" s="30">
        <v>3</v>
      </c>
      <c r="C3" s="5">
        <v>1940</v>
      </c>
      <c r="D3" s="5">
        <v>11</v>
      </c>
      <c r="E3" s="28">
        <v>2.846</v>
      </c>
      <c r="F3" s="28">
        <v>7.736000000000001</v>
      </c>
      <c r="H3" t="s">
        <v>129</v>
      </c>
      <c r="I3" t="s">
        <v>130</v>
      </c>
    </row>
    <row r="4" spans="1:14" ht="12.75">
      <c r="A4" s="30" t="s">
        <v>133</v>
      </c>
      <c r="B4" s="30">
        <v>3</v>
      </c>
      <c r="C4" s="5">
        <v>1940</v>
      </c>
      <c r="D4" s="5">
        <v>12</v>
      </c>
      <c r="E4" s="28">
        <v>1.155</v>
      </c>
      <c r="F4" s="28">
        <v>3.0730000000000004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</v>
      </c>
      <c r="C5" s="5">
        <v>1941</v>
      </c>
      <c r="D5" s="5">
        <v>1</v>
      </c>
      <c r="E5" s="28">
        <v>1.048</v>
      </c>
      <c r="F5" s="28">
        <v>2.917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</v>
      </c>
      <c r="C6" s="5">
        <v>1941</v>
      </c>
      <c r="D6" s="5">
        <v>2</v>
      </c>
      <c r="E6" s="28">
        <v>9.847</v>
      </c>
      <c r="F6" s="28">
        <v>25.723999999999997</v>
      </c>
      <c r="I6" s="26"/>
      <c r="J6" s="36">
        <f>AVERAGE(E2:E793)*12</f>
        <v>20.717818181818178</v>
      </c>
      <c r="K6" s="36">
        <f>AVERAGE(F2:F793)*12</f>
        <v>52.55221212121211</v>
      </c>
      <c r="L6" t="s">
        <v>102</v>
      </c>
    </row>
    <row r="7" spans="1:12" ht="12.75">
      <c r="A7" s="30" t="s">
        <v>133</v>
      </c>
      <c r="B7" s="30">
        <v>3</v>
      </c>
      <c r="C7" s="5">
        <v>1941</v>
      </c>
      <c r="D7" s="5">
        <v>3</v>
      </c>
      <c r="E7" s="28">
        <v>8.833</v>
      </c>
      <c r="F7" s="28">
        <v>23.07</v>
      </c>
      <c r="J7" s="36">
        <f>AVERAGE(E482:E793)*12</f>
        <v>18.08057692307693</v>
      </c>
      <c r="K7" s="36">
        <f>AVERAGE(F482:F793)*12</f>
        <v>46.079615384615394</v>
      </c>
      <c r="L7" t="s">
        <v>103</v>
      </c>
    </row>
    <row r="8" spans="1:6" ht="12.75">
      <c r="A8" s="30" t="s">
        <v>133</v>
      </c>
      <c r="B8" s="30">
        <v>3</v>
      </c>
      <c r="C8" s="5">
        <v>1941</v>
      </c>
      <c r="D8" s="5">
        <v>4</v>
      </c>
      <c r="E8" s="28">
        <v>4.912</v>
      </c>
      <c r="F8" s="28">
        <v>13.345</v>
      </c>
    </row>
    <row r="9" spans="1:6" ht="12.75">
      <c r="A9" s="30" t="s">
        <v>133</v>
      </c>
      <c r="B9" s="30">
        <v>3</v>
      </c>
      <c r="C9" s="5">
        <v>1941</v>
      </c>
      <c r="D9" s="5">
        <v>5</v>
      </c>
      <c r="E9" s="28">
        <v>6.926</v>
      </c>
      <c r="F9" s="28">
        <v>17.231</v>
      </c>
    </row>
    <row r="10" spans="1:6" ht="12.75">
      <c r="A10" s="30" t="s">
        <v>133</v>
      </c>
      <c r="B10" s="30">
        <v>3</v>
      </c>
      <c r="C10" s="5">
        <v>1941</v>
      </c>
      <c r="D10" s="5">
        <v>6</v>
      </c>
      <c r="E10" s="28">
        <v>3.118</v>
      </c>
      <c r="F10" s="28">
        <v>8.432</v>
      </c>
    </row>
    <row r="11" spans="1:11" ht="12.75">
      <c r="A11" s="30" t="s">
        <v>133</v>
      </c>
      <c r="B11" s="30">
        <v>3</v>
      </c>
      <c r="C11" s="5">
        <v>1941</v>
      </c>
      <c r="D11" s="5">
        <v>7</v>
      </c>
      <c r="E11" s="28">
        <v>1.89</v>
      </c>
      <c r="F11" s="28">
        <v>4.756</v>
      </c>
      <c r="K11" s="34"/>
    </row>
    <row r="12" spans="1:6" ht="12.75">
      <c r="A12" s="30" t="s">
        <v>133</v>
      </c>
      <c r="B12" s="30">
        <v>3</v>
      </c>
      <c r="C12" s="5">
        <v>1941</v>
      </c>
      <c r="D12" s="5">
        <v>8</v>
      </c>
      <c r="E12" s="28">
        <v>1.06</v>
      </c>
      <c r="F12" s="28">
        <v>2.731</v>
      </c>
    </row>
    <row r="13" spans="1:6" ht="12.75">
      <c r="A13" s="30" t="s">
        <v>133</v>
      </c>
      <c r="B13" s="30">
        <v>3</v>
      </c>
      <c r="C13" s="5">
        <v>1941</v>
      </c>
      <c r="D13" s="5">
        <v>9</v>
      </c>
      <c r="E13" s="28">
        <v>0.824</v>
      </c>
      <c r="F13" s="28">
        <v>2.411</v>
      </c>
    </row>
    <row r="14" spans="1:6" ht="12.75">
      <c r="A14" s="30" t="s">
        <v>133</v>
      </c>
      <c r="B14" s="30">
        <v>3</v>
      </c>
      <c r="C14" s="5">
        <v>1941</v>
      </c>
      <c r="D14" s="5">
        <v>10</v>
      </c>
      <c r="E14" s="28">
        <v>0.466</v>
      </c>
      <c r="F14" s="28">
        <v>1.2020000000000002</v>
      </c>
    </row>
    <row r="15" spans="1:6" ht="12.75">
      <c r="A15" s="30" t="s">
        <v>133</v>
      </c>
      <c r="B15" s="30">
        <v>3</v>
      </c>
      <c r="C15" s="5">
        <v>1941</v>
      </c>
      <c r="D15" s="5">
        <v>11</v>
      </c>
      <c r="E15" s="28">
        <v>1.448</v>
      </c>
      <c r="F15" s="28">
        <v>3.477</v>
      </c>
    </row>
    <row r="16" spans="1:6" ht="12.75">
      <c r="A16" s="30" t="s">
        <v>133</v>
      </c>
      <c r="B16" s="30">
        <v>3</v>
      </c>
      <c r="C16" s="5">
        <v>1941</v>
      </c>
      <c r="D16" s="5">
        <v>12</v>
      </c>
      <c r="E16" s="28">
        <v>0.479</v>
      </c>
      <c r="F16" s="28">
        <v>1.248</v>
      </c>
    </row>
    <row r="17" spans="1:6" ht="12.75">
      <c r="A17" s="30" t="s">
        <v>133</v>
      </c>
      <c r="B17" s="30">
        <v>3</v>
      </c>
      <c r="C17" s="5">
        <v>1942</v>
      </c>
      <c r="D17" s="5">
        <v>1</v>
      </c>
      <c r="E17" s="28">
        <v>0.845</v>
      </c>
      <c r="F17" s="28">
        <v>1.839</v>
      </c>
    </row>
    <row r="18" spans="1:6" ht="12.75">
      <c r="A18" s="30" t="s">
        <v>133</v>
      </c>
      <c r="B18" s="30">
        <v>3</v>
      </c>
      <c r="C18" s="5">
        <v>1942</v>
      </c>
      <c r="D18" s="5">
        <v>2</v>
      </c>
      <c r="E18" s="28">
        <v>0.611</v>
      </c>
      <c r="F18" s="28">
        <v>1.62</v>
      </c>
    </row>
    <row r="19" spans="1:6" ht="12.75">
      <c r="A19" s="30" t="s">
        <v>133</v>
      </c>
      <c r="B19" s="30">
        <v>3</v>
      </c>
      <c r="C19" s="5">
        <v>1942</v>
      </c>
      <c r="D19" s="5">
        <v>3</v>
      </c>
      <c r="E19" s="28">
        <v>2.089</v>
      </c>
      <c r="F19" s="28">
        <v>5.07</v>
      </c>
    </row>
    <row r="20" spans="1:6" ht="12.75">
      <c r="A20" s="30" t="s">
        <v>133</v>
      </c>
      <c r="B20" s="30">
        <v>3</v>
      </c>
      <c r="C20" s="5">
        <v>1942</v>
      </c>
      <c r="D20" s="5">
        <v>4</v>
      </c>
      <c r="E20" s="28">
        <v>3.131</v>
      </c>
      <c r="F20" s="28">
        <v>8.657</v>
      </c>
    </row>
    <row r="21" spans="1:6" ht="12.75">
      <c r="A21" s="30" t="s">
        <v>133</v>
      </c>
      <c r="B21" s="30">
        <v>3</v>
      </c>
      <c r="C21" s="5">
        <v>1942</v>
      </c>
      <c r="D21" s="5">
        <v>5</v>
      </c>
      <c r="E21" s="28">
        <v>1.308</v>
      </c>
      <c r="F21" s="28">
        <v>3.3920000000000003</v>
      </c>
    </row>
    <row r="22" spans="1:6" ht="12.75">
      <c r="A22" s="30" t="s">
        <v>133</v>
      </c>
      <c r="B22" s="30">
        <v>3</v>
      </c>
      <c r="C22" s="5">
        <v>1942</v>
      </c>
      <c r="D22" s="5">
        <v>6</v>
      </c>
      <c r="E22" s="28">
        <v>1.29</v>
      </c>
      <c r="F22" s="28">
        <v>3.445</v>
      </c>
    </row>
    <row r="23" spans="1:6" ht="12.75">
      <c r="A23" s="30" t="s">
        <v>133</v>
      </c>
      <c r="B23" s="30">
        <v>3</v>
      </c>
      <c r="C23" s="5">
        <v>1942</v>
      </c>
      <c r="D23" s="5">
        <v>7</v>
      </c>
      <c r="E23" s="28">
        <v>0.759</v>
      </c>
      <c r="F23" s="28">
        <v>1.956</v>
      </c>
    </row>
    <row r="24" spans="1:6" ht="12.75">
      <c r="A24" s="30" t="s">
        <v>133</v>
      </c>
      <c r="B24" s="30">
        <v>3</v>
      </c>
      <c r="C24" s="5">
        <v>1942</v>
      </c>
      <c r="D24" s="5">
        <v>8</v>
      </c>
      <c r="E24" s="28">
        <v>0.652</v>
      </c>
      <c r="F24" s="28">
        <v>1.6509999999999998</v>
      </c>
    </row>
    <row r="25" spans="1:6" ht="12.75">
      <c r="A25" s="30" t="s">
        <v>133</v>
      </c>
      <c r="B25" s="30">
        <v>3</v>
      </c>
      <c r="C25" s="5">
        <v>1942</v>
      </c>
      <c r="D25" s="5">
        <v>9</v>
      </c>
      <c r="E25" s="28">
        <v>0.885</v>
      </c>
      <c r="F25" s="28">
        <v>2.495</v>
      </c>
    </row>
    <row r="26" spans="1:6" ht="12.75">
      <c r="A26" s="30" t="s">
        <v>133</v>
      </c>
      <c r="B26" s="30">
        <v>3</v>
      </c>
      <c r="C26" s="5">
        <v>1942</v>
      </c>
      <c r="D26" s="5">
        <v>10</v>
      </c>
      <c r="E26" s="28">
        <v>1.035</v>
      </c>
      <c r="F26" s="28">
        <v>2.553</v>
      </c>
    </row>
    <row r="27" spans="1:6" ht="12.75">
      <c r="A27" s="30" t="s">
        <v>133</v>
      </c>
      <c r="B27" s="30">
        <v>3</v>
      </c>
      <c r="C27" s="5">
        <v>1942</v>
      </c>
      <c r="D27" s="5">
        <v>11</v>
      </c>
      <c r="E27" s="28">
        <v>0.768</v>
      </c>
      <c r="F27" s="28">
        <v>1.911</v>
      </c>
    </row>
    <row r="28" spans="1:6" ht="12.75">
      <c r="A28" s="30" t="s">
        <v>133</v>
      </c>
      <c r="B28" s="30">
        <v>3</v>
      </c>
      <c r="C28" s="5">
        <v>1942</v>
      </c>
      <c r="D28" s="5">
        <v>12</v>
      </c>
      <c r="E28" s="28">
        <v>1.95</v>
      </c>
      <c r="F28" s="28">
        <v>5.247999999999999</v>
      </c>
    </row>
    <row r="29" spans="1:6" ht="12.75">
      <c r="A29" s="30" t="s">
        <v>133</v>
      </c>
      <c r="B29" s="30">
        <v>3</v>
      </c>
      <c r="C29" s="5">
        <v>1943</v>
      </c>
      <c r="D29" s="5">
        <v>1</v>
      </c>
      <c r="E29" s="28">
        <v>4.708</v>
      </c>
      <c r="F29" s="28">
        <v>13.864</v>
      </c>
    </row>
    <row r="30" spans="1:6" ht="12.75">
      <c r="A30" s="30" t="s">
        <v>133</v>
      </c>
      <c r="B30" s="30">
        <v>3</v>
      </c>
      <c r="C30" s="5">
        <v>1943</v>
      </c>
      <c r="D30" s="5">
        <v>2</v>
      </c>
      <c r="E30" s="28">
        <v>1.667</v>
      </c>
      <c r="F30" s="28">
        <v>4.517</v>
      </c>
    </row>
    <row r="31" spans="1:6" ht="12.75">
      <c r="A31" s="30" t="s">
        <v>133</v>
      </c>
      <c r="B31" s="30">
        <v>3</v>
      </c>
      <c r="C31" s="5">
        <v>1943</v>
      </c>
      <c r="D31" s="5">
        <v>3</v>
      </c>
      <c r="E31" s="28">
        <v>1.499</v>
      </c>
      <c r="F31" s="28">
        <v>3.44</v>
      </c>
    </row>
    <row r="32" spans="1:6" ht="12.75">
      <c r="A32" s="30" t="s">
        <v>133</v>
      </c>
      <c r="B32" s="30">
        <v>3</v>
      </c>
      <c r="C32" s="5">
        <v>1943</v>
      </c>
      <c r="D32" s="5">
        <v>4</v>
      </c>
      <c r="E32" s="28">
        <v>2.033</v>
      </c>
      <c r="F32" s="28">
        <v>5.291</v>
      </c>
    </row>
    <row r="33" spans="1:6" ht="12.75">
      <c r="A33" s="30" t="s">
        <v>133</v>
      </c>
      <c r="B33" s="30">
        <v>3</v>
      </c>
      <c r="C33" s="5">
        <v>1943</v>
      </c>
      <c r="D33" s="5">
        <v>5</v>
      </c>
      <c r="E33" s="28">
        <v>1.175</v>
      </c>
      <c r="F33" s="28">
        <v>3.053</v>
      </c>
    </row>
    <row r="34" spans="1:6" ht="12.75">
      <c r="A34" s="30" t="s">
        <v>133</v>
      </c>
      <c r="B34" s="30">
        <v>3</v>
      </c>
      <c r="C34" s="5">
        <v>1943</v>
      </c>
      <c r="D34" s="5">
        <v>6</v>
      </c>
      <c r="E34" s="28">
        <v>0.699</v>
      </c>
      <c r="F34" s="28">
        <v>1.805</v>
      </c>
    </row>
    <row r="35" spans="1:6" ht="12.75">
      <c r="A35" s="30" t="s">
        <v>133</v>
      </c>
      <c r="B35" s="30">
        <v>3</v>
      </c>
      <c r="C35" s="5">
        <v>1943</v>
      </c>
      <c r="D35" s="5">
        <v>7</v>
      </c>
      <c r="E35" s="28">
        <v>0.6</v>
      </c>
      <c r="F35" s="28">
        <v>1.552</v>
      </c>
    </row>
    <row r="36" spans="1:6" ht="12.75">
      <c r="A36" s="30" t="s">
        <v>133</v>
      </c>
      <c r="B36" s="30">
        <v>3</v>
      </c>
      <c r="C36" s="5">
        <v>1943</v>
      </c>
      <c r="D36" s="5">
        <v>8</v>
      </c>
      <c r="E36" s="28">
        <v>0.368</v>
      </c>
      <c r="F36" s="28">
        <v>0.949</v>
      </c>
    </row>
    <row r="37" spans="1:6" ht="12.75">
      <c r="A37" s="30" t="s">
        <v>133</v>
      </c>
      <c r="B37" s="30">
        <v>3</v>
      </c>
      <c r="C37" s="5">
        <v>1943</v>
      </c>
      <c r="D37" s="5">
        <v>9</v>
      </c>
      <c r="E37" s="28">
        <v>0.402</v>
      </c>
      <c r="F37" s="28">
        <v>1.02</v>
      </c>
    </row>
    <row r="38" spans="1:6" ht="12.75">
      <c r="A38" s="30" t="s">
        <v>133</v>
      </c>
      <c r="B38" s="30">
        <v>3</v>
      </c>
      <c r="C38" s="5">
        <v>1943</v>
      </c>
      <c r="D38" s="5">
        <v>10</v>
      </c>
      <c r="E38" s="28">
        <v>0.482</v>
      </c>
      <c r="F38" s="28">
        <v>1.174</v>
      </c>
    </row>
    <row r="39" spans="1:6" ht="12.75">
      <c r="A39" s="30" t="s">
        <v>133</v>
      </c>
      <c r="B39" s="30">
        <v>3</v>
      </c>
      <c r="C39" s="5">
        <v>1943</v>
      </c>
      <c r="D39" s="5">
        <v>11</v>
      </c>
      <c r="E39" s="28">
        <v>1.062</v>
      </c>
      <c r="F39" s="28">
        <v>2.35</v>
      </c>
    </row>
    <row r="40" spans="1:6" ht="12.75">
      <c r="A40" s="30" t="s">
        <v>133</v>
      </c>
      <c r="B40" s="30">
        <v>3</v>
      </c>
      <c r="C40" s="5">
        <v>1943</v>
      </c>
      <c r="D40" s="5">
        <v>12</v>
      </c>
      <c r="E40" s="28">
        <v>1.004</v>
      </c>
      <c r="F40" s="28">
        <v>2.526</v>
      </c>
    </row>
    <row r="41" spans="1:6" ht="12.75">
      <c r="A41" s="30" t="s">
        <v>133</v>
      </c>
      <c r="B41" s="30">
        <v>3</v>
      </c>
      <c r="C41" s="5">
        <v>1944</v>
      </c>
      <c r="D41" s="5">
        <v>1</v>
      </c>
      <c r="E41" s="28">
        <v>0.563</v>
      </c>
      <c r="F41" s="28">
        <v>1.434</v>
      </c>
    </row>
    <row r="42" spans="1:6" ht="12.75">
      <c r="A42" s="30" t="s">
        <v>133</v>
      </c>
      <c r="B42" s="30">
        <v>3</v>
      </c>
      <c r="C42" s="5">
        <v>1944</v>
      </c>
      <c r="D42" s="5">
        <v>2</v>
      </c>
      <c r="E42" s="28">
        <v>0.401</v>
      </c>
      <c r="F42" s="28">
        <v>1.043</v>
      </c>
    </row>
    <row r="43" spans="1:6" ht="12.75">
      <c r="A43" s="30" t="s">
        <v>133</v>
      </c>
      <c r="B43" s="30">
        <v>3</v>
      </c>
      <c r="C43" s="5">
        <v>1944</v>
      </c>
      <c r="D43" s="5">
        <v>3</v>
      </c>
      <c r="E43" s="28">
        <v>1.046</v>
      </c>
      <c r="F43" s="28">
        <v>2.3920000000000003</v>
      </c>
    </row>
    <row r="44" spans="1:6" ht="12.75">
      <c r="A44" s="30" t="s">
        <v>133</v>
      </c>
      <c r="B44" s="30">
        <v>3</v>
      </c>
      <c r="C44" s="5">
        <v>1944</v>
      </c>
      <c r="D44" s="5">
        <v>4</v>
      </c>
      <c r="E44" s="28">
        <v>2.158</v>
      </c>
      <c r="F44" s="28">
        <v>4.784</v>
      </c>
    </row>
    <row r="45" spans="1:6" ht="12.75">
      <c r="A45" s="30" t="s">
        <v>133</v>
      </c>
      <c r="B45" s="30">
        <v>3</v>
      </c>
      <c r="C45" s="5">
        <v>1944</v>
      </c>
      <c r="D45" s="5">
        <v>5</v>
      </c>
      <c r="E45" s="28">
        <v>1.132</v>
      </c>
      <c r="F45" s="28">
        <v>2.7589999999999995</v>
      </c>
    </row>
    <row r="46" spans="1:6" ht="12.75">
      <c r="A46" s="30" t="s">
        <v>133</v>
      </c>
      <c r="B46" s="30">
        <v>3</v>
      </c>
      <c r="C46" s="5">
        <v>1944</v>
      </c>
      <c r="D46" s="5">
        <v>6</v>
      </c>
      <c r="E46" s="28">
        <v>0.722</v>
      </c>
      <c r="F46" s="28">
        <v>1.8130000000000002</v>
      </c>
    </row>
    <row r="47" spans="1:6" ht="12.75">
      <c r="A47" s="30" t="s">
        <v>133</v>
      </c>
      <c r="B47" s="30">
        <v>3</v>
      </c>
      <c r="C47" s="5">
        <v>1944</v>
      </c>
      <c r="D47" s="5">
        <v>7</v>
      </c>
      <c r="E47" s="28">
        <v>0.481</v>
      </c>
      <c r="F47" s="28">
        <v>1.216</v>
      </c>
    </row>
    <row r="48" spans="1:6" ht="12.75">
      <c r="A48" s="30" t="s">
        <v>133</v>
      </c>
      <c r="B48" s="30">
        <v>3</v>
      </c>
      <c r="C48" s="5">
        <v>1944</v>
      </c>
      <c r="D48" s="5">
        <v>8</v>
      </c>
      <c r="E48" s="28">
        <v>0.321</v>
      </c>
      <c r="F48" s="28">
        <v>0.815</v>
      </c>
    </row>
    <row r="49" spans="1:6" ht="12.75">
      <c r="A49" s="30" t="s">
        <v>133</v>
      </c>
      <c r="B49" s="30">
        <v>3</v>
      </c>
      <c r="C49" s="5">
        <v>1944</v>
      </c>
      <c r="D49" s="5">
        <v>9</v>
      </c>
      <c r="E49" s="28">
        <v>0.423</v>
      </c>
      <c r="F49" s="28">
        <v>1.0590000000000002</v>
      </c>
    </row>
    <row r="50" spans="1:6" ht="12.75">
      <c r="A50" s="30" t="s">
        <v>133</v>
      </c>
      <c r="B50" s="30">
        <v>3</v>
      </c>
      <c r="C50" s="5">
        <v>1944</v>
      </c>
      <c r="D50" s="5">
        <v>10</v>
      </c>
      <c r="E50" s="28">
        <v>0.701</v>
      </c>
      <c r="F50" s="28">
        <v>1.674</v>
      </c>
    </row>
    <row r="51" spans="1:6" ht="12.75">
      <c r="A51" s="30" t="s">
        <v>133</v>
      </c>
      <c r="B51" s="30">
        <v>3</v>
      </c>
      <c r="C51" s="5">
        <v>1944</v>
      </c>
      <c r="D51" s="5">
        <v>11</v>
      </c>
      <c r="E51" s="28">
        <v>0.818</v>
      </c>
      <c r="F51" s="28">
        <v>1.94</v>
      </c>
    </row>
    <row r="52" spans="1:6" ht="12.75">
      <c r="A52" s="30" t="s">
        <v>133</v>
      </c>
      <c r="B52" s="30">
        <v>3</v>
      </c>
      <c r="C52" s="5">
        <v>1944</v>
      </c>
      <c r="D52" s="5">
        <v>12</v>
      </c>
      <c r="E52" s="28">
        <v>1.154</v>
      </c>
      <c r="F52" s="28">
        <v>3.649</v>
      </c>
    </row>
    <row r="53" spans="1:6" ht="12.75">
      <c r="A53" s="30" t="s">
        <v>133</v>
      </c>
      <c r="B53" s="30">
        <v>3</v>
      </c>
      <c r="C53" s="5">
        <v>1945</v>
      </c>
      <c r="D53" s="5">
        <v>1</v>
      </c>
      <c r="E53" s="28">
        <v>0.481</v>
      </c>
      <c r="F53" s="28">
        <v>1.24</v>
      </c>
    </row>
    <row r="54" spans="1:6" ht="12.75">
      <c r="A54" s="30" t="s">
        <v>133</v>
      </c>
      <c r="B54" s="30">
        <v>3</v>
      </c>
      <c r="C54" s="5">
        <v>1945</v>
      </c>
      <c r="D54" s="5">
        <v>2</v>
      </c>
      <c r="E54" s="28">
        <v>1.804</v>
      </c>
      <c r="F54" s="28">
        <v>4.4559999999999995</v>
      </c>
    </row>
    <row r="55" spans="1:6" ht="12.75">
      <c r="A55" s="30" t="s">
        <v>133</v>
      </c>
      <c r="B55" s="30">
        <v>3</v>
      </c>
      <c r="C55" s="5">
        <v>1945</v>
      </c>
      <c r="D55" s="5">
        <v>3</v>
      </c>
      <c r="E55" s="28">
        <v>2.051</v>
      </c>
      <c r="F55" s="28">
        <v>4.905</v>
      </c>
    </row>
    <row r="56" spans="1:6" ht="12.75">
      <c r="A56" s="30" t="s">
        <v>133</v>
      </c>
      <c r="B56" s="30">
        <v>3</v>
      </c>
      <c r="C56" s="5">
        <v>1945</v>
      </c>
      <c r="D56" s="5">
        <v>4</v>
      </c>
      <c r="E56" s="28">
        <v>1.126</v>
      </c>
      <c r="F56" s="28">
        <v>2.9239999999999995</v>
      </c>
    </row>
    <row r="57" spans="1:6" ht="12.75">
      <c r="A57" s="30" t="s">
        <v>133</v>
      </c>
      <c r="B57" s="30">
        <v>3</v>
      </c>
      <c r="C57" s="5">
        <v>1945</v>
      </c>
      <c r="D57" s="5">
        <v>5</v>
      </c>
      <c r="E57" s="28">
        <v>0.796</v>
      </c>
      <c r="F57" s="28">
        <v>2.02</v>
      </c>
    </row>
    <row r="58" spans="1:6" ht="12.75">
      <c r="A58" s="30" t="s">
        <v>133</v>
      </c>
      <c r="B58" s="30">
        <v>3</v>
      </c>
      <c r="C58" s="5">
        <v>1945</v>
      </c>
      <c r="D58" s="5">
        <v>6</v>
      </c>
      <c r="E58" s="28">
        <v>0.639</v>
      </c>
      <c r="F58" s="28">
        <v>1.816</v>
      </c>
    </row>
    <row r="59" spans="1:6" ht="12.75">
      <c r="A59" s="30" t="s">
        <v>133</v>
      </c>
      <c r="B59" s="30">
        <v>3</v>
      </c>
      <c r="C59" s="5">
        <v>1945</v>
      </c>
      <c r="D59" s="5">
        <v>7</v>
      </c>
      <c r="E59" s="28">
        <v>0.396</v>
      </c>
      <c r="F59" s="28">
        <v>1.017</v>
      </c>
    </row>
    <row r="60" spans="1:6" ht="12.75">
      <c r="A60" s="30" t="s">
        <v>133</v>
      </c>
      <c r="B60" s="30">
        <v>3</v>
      </c>
      <c r="C60" s="5">
        <v>1945</v>
      </c>
      <c r="D60" s="5">
        <v>8</v>
      </c>
      <c r="E60" s="28">
        <v>0.562</v>
      </c>
      <c r="F60" s="28">
        <v>1.4329999999999998</v>
      </c>
    </row>
    <row r="61" spans="1:6" ht="12.75">
      <c r="A61" s="30" t="s">
        <v>133</v>
      </c>
      <c r="B61" s="30">
        <v>3</v>
      </c>
      <c r="C61" s="5">
        <v>1945</v>
      </c>
      <c r="D61" s="5">
        <v>9</v>
      </c>
      <c r="E61" s="28">
        <v>0.266</v>
      </c>
      <c r="F61" s="28">
        <v>0.687</v>
      </c>
    </row>
    <row r="62" spans="1:6" ht="12.75">
      <c r="A62" s="30" t="s">
        <v>133</v>
      </c>
      <c r="B62" s="30">
        <v>3</v>
      </c>
      <c r="C62" s="5">
        <v>1945</v>
      </c>
      <c r="D62" s="5">
        <v>10</v>
      </c>
      <c r="E62" s="28">
        <v>0.316</v>
      </c>
      <c r="F62" s="28">
        <v>0.75</v>
      </c>
    </row>
    <row r="63" spans="1:6" ht="12.75">
      <c r="A63" s="30" t="s">
        <v>133</v>
      </c>
      <c r="B63" s="30">
        <v>3</v>
      </c>
      <c r="C63" s="5">
        <v>1945</v>
      </c>
      <c r="D63" s="5">
        <v>11</v>
      </c>
      <c r="E63" s="28">
        <v>0.807</v>
      </c>
      <c r="F63" s="28">
        <v>1.771</v>
      </c>
    </row>
    <row r="64" spans="1:6" ht="12.75">
      <c r="A64" s="30" t="s">
        <v>133</v>
      </c>
      <c r="B64" s="30">
        <v>3</v>
      </c>
      <c r="C64" s="5">
        <v>1945</v>
      </c>
      <c r="D64" s="5">
        <v>12</v>
      </c>
      <c r="E64" s="28">
        <v>5.575</v>
      </c>
      <c r="F64" s="28">
        <v>13.913</v>
      </c>
    </row>
    <row r="65" spans="1:6" ht="12.75">
      <c r="A65" s="30" t="s">
        <v>133</v>
      </c>
      <c r="B65" s="30">
        <v>3</v>
      </c>
      <c r="C65" s="5">
        <v>1946</v>
      </c>
      <c r="D65" s="5">
        <v>1</v>
      </c>
      <c r="E65" s="28">
        <v>1.019</v>
      </c>
      <c r="F65" s="28">
        <v>2.697</v>
      </c>
    </row>
    <row r="66" spans="1:6" ht="12.75">
      <c r="A66" s="30" t="s">
        <v>133</v>
      </c>
      <c r="B66" s="30">
        <v>3</v>
      </c>
      <c r="C66" s="5">
        <v>1946</v>
      </c>
      <c r="D66" s="5">
        <v>2</v>
      </c>
      <c r="E66" s="28">
        <v>0.908</v>
      </c>
      <c r="F66" s="28">
        <v>2.896</v>
      </c>
    </row>
    <row r="67" spans="1:6" ht="12.75">
      <c r="A67" s="30" t="s">
        <v>133</v>
      </c>
      <c r="B67" s="30">
        <v>3</v>
      </c>
      <c r="C67" s="5">
        <v>1946</v>
      </c>
      <c r="D67" s="5">
        <v>3</v>
      </c>
      <c r="E67" s="28">
        <v>2.117</v>
      </c>
      <c r="F67" s="28">
        <v>5.8919999999999995</v>
      </c>
    </row>
    <row r="68" spans="1:6" ht="12.75">
      <c r="A68" s="30" t="s">
        <v>133</v>
      </c>
      <c r="B68" s="30">
        <v>3</v>
      </c>
      <c r="C68" s="5">
        <v>1946</v>
      </c>
      <c r="D68" s="5">
        <v>4</v>
      </c>
      <c r="E68" s="28">
        <v>2.93</v>
      </c>
      <c r="F68" s="28">
        <v>7.578</v>
      </c>
    </row>
    <row r="69" spans="1:6" ht="12.75">
      <c r="A69" s="30" t="s">
        <v>133</v>
      </c>
      <c r="B69" s="30">
        <v>3</v>
      </c>
      <c r="C69" s="5">
        <v>1946</v>
      </c>
      <c r="D69" s="5">
        <v>5</v>
      </c>
      <c r="E69" s="28">
        <v>5.388</v>
      </c>
      <c r="F69" s="28">
        <v>13.224</v>
      </c>
    </row>
    <row r="70" spans="1:6" ht="12.75">
      <c r="A70" s="30" t="s">
        <v>133</v>
      </c>
      <c r="B70" s="30">
        <v>3</v>
      </c>
      <c r="C70" s="5">
        <v>1946</v>
      </c>
      <c r="D70" s="5">
        <v>6</v>
      </c>
      <c r="E70" s="28">
        <v>1.681</v>
      </c>
      <c r="F70" s="28">
        <v>4.334</v>
      </c>
    </row>
    <row r="71" spans="1:6" ht="12.75">
      <c r="A71" s="30" t="s">
        <v>133</v>
      </c>
      <c r="B71" s="30">
        <v>3</v>
      </c>
      <c r="C71" s="5">
        <v>1946</v>
      </c>
      <c r="D71" s="5">
        <v>7</v>
      </c>
      <c r="E71" s="28">
        <v>0.958</v>
      </c>
      <c r="F71" s="28">
        <v>2.472</v>
      </c>
    </row>
    <row r="72" spans="1:6" ht="12.75">
      <c r="A72" s="30" t="s">
        <v>133</v>
      </c>
      <c r="B72" s="30">
        <v>3</v>
      </c>
      <c r="C72" s="5">
        <v>1946</v>
      </c>
      <c r="D72" s="5">
        <v>8</v>
      </c>
      <c r="E72" s="28">
        <v>0.581</v>
      </c>
      <c r="F72" s="28">
        <v>1.495</v>
      </c>
    </row>
    <row r="73" spans="1:6" ht="12.75">
      <c r="A73" s="30" t="s">
        <v>133</v>
      </c>
      <c r="B73" s="30">
        <v>3</v>
      </c>
      <c r="C73" s="5">
        <v>1946</v>
      </c>
      <c r="D73" s="5">
        <v>9</v>
      </c>
      <c r="E73" s="28">
        <v>0.382</v>
      </c>
      <c r="F73" s="28">
        <v>0.966</v>
      </c>
    </row>
    <row r="74" spans="1:6" ht="12.75">
      <c r="A74" s="30" t="s">
        <v>133</v>
      </c>
      <c r="B74" s="30">
        <v>3</v>
      </c>
      <c r="C74" s="5">
        <v>1946</v>
      </c>
      <c r="D74" s="5">
        <v>10</v>
      </c>
      <c r="E74" s="28">
        <v>0.285</v>
      </c>
      <c r="F74" s="28">
        <v>0.734</v>
      </c>
    </row>
    <row r="75" spans="1:6" ht="12.75">
      <c r="A75" s="30" t="s">
        <v>133</v>
      </c>
      <c r="B75" s="30">
        <v>3</v>
      </c>
      <c r="C75" s="5">
        <v>1946</v>
      </c>
      <c r="D75" s="5">
        <v>11</v>
      </c>
      <c r="E75" s="28">
        <v>0.801</v>
      </c>
      <c r="F75" s="28">
        <v>1.7890000000000001</v>
      </c>
    </row>
    <row r="76" spans="1:6" ht="12.75">
      <c r="A76" s="30" t="s">
        <v>133</v>
      </c>
      <c r="B76" s="30">
        <v>3</v>
      </c>
      <c r="C76" s="5">
        <v>1946</v>
      </c>
      <c r="D76" s="5">
        <v>12</v>
      </c>
      <c r="E76" s="28">
        <v>0.793</v>
      </c>
      <c r="F76" s="28">
        <v>2.237</v>
      </c>
    </row>
    <row r="77" spans="1:6" ht="12.75">
      <c r="A77" s="30" t="s">
        <v>133</v>
      </c>
      <c r="B77" s="30">
        <v>3</v>
      </c>
      <c r="C77" s="5">
        <v>1947</v>
      </c>
      <c r="D77" s="5">
        <v>1</v>
      </c>
      <c r="E77" s="28">
        <v>1.266</v>
      </c>
      <c r="F77" s="28">
        <v>3.07</v>
      </c>
    </row>
    <row r="78" spans="1:6" ht="12.75">
      <c r="A78" s="30" t="s">
        <v>133</v>
      </c>
      <c r="B78" s="30">
        <v>3</v>
      </c>
      <c r="C78" s="5">
        <v>1947</v>
      </c>
      <c r="D78" s="5">
        <v>2</v>
      </c>
      <c r="E78" s="28">
        <v>9.049</v>
      </c>
      <c r="F78" s="28">
        <v>25.923</v>
      </c>
    </row>
    <row r="79" spans="1:6" ht="12.75">
      <c r="A79" s="30" t="s">
        <v>133</v>
      </c>
      <c r="B79" s="30">
        <v>3</v>
      </c>
      <c r="C79" s="5">
        <v>1947</v>
      </c>
      <c r="D79" s="5">
        <v>3</v>
      </c>
      <c r="E79" s="28">
        <v>11.445</v>
      </c>
      <c r="F79" s="28">
        <v>30.139000000000003</v>
      </c>
    </row>
    <row r="80" spans="1:6" ht="12.75">
      <c r="A80" s="30" t="s">
        <v>133</v>
      </c>
      <c r="B80" s="30">
        <v>3</v>
      </c>
      <c r="C80" s="5">
        <v>1947</v>
      </c>
      <c r="D80" s="5">
        <v>4</v>
      </c>
      <c r="E80" s="28">
        <v>3.345</v>
      </c>
      <c r="F80" s="28">
        <v>9</v>
      </c>
    </row>
    <row r="81" spans="1:6" ht="12.75">
      <c r="A81" s="30" t="s">
        <v>133</v>
      </c>
      <c r="B81" s="30">
        <v>3</v>
      </c>
      <c r="C81" s="5">
        <v>1947</v>
      </c>
      <c r="D81" s="5">
        <v>5</v>
      </c>
      <c r="E81" s="28">
        <v>3.381</v>
      </c>
      <c r="F81" s="28">
        <v>8.98</v>
      </c>
    </row>
    <row r="82" spans="1:6" ht="12.75">
      <c r="A82" s="30" t="s">
        <v>133</v>
      </c>
      <c r="B82" s="30">
        <v>3</v>
      </c>
      <c r="C82" s="5">
        <v>1947</v>
      </c>
      <c r="D82" s="5">
        <v>6</v>
      </c>
      <c r="E82" s="28">
        <v>1.691</v>
      </c>
      <c r="F82" s="28">
        <v>4.413</v>
      </c>
    </row>
    <row r="83" spans="1:6" ht="12.75">
      <c r="A83" s="30" t="s">
        <v>133</v>
      </c>
      <c r="B83" s="30">
        <v>3</v>
      </c>
      <c r="C83" s="5">
        <v>1947</v>
      </c>
      <c r="D83" s="5">
        <v>7</v>
      </c>
      <c r="E83" s="28">
        <v>0.986</v>
      </c>
      <c r="F83" s="28">
        <v>2.541</v>
      </c>
    </row>
    <row r="84" spans="1:6" ht="12.75">
      <c r="A84" s="30" t="s">
        <v>133</v>
      </c>
      <c r="B84" s="30">
        <v>3</v>
      </c>
      <c r="C84" s="5">
        <v>1947</v>
      </c>
      <c r="D84" s="5">
        <v>8</v>
      </c>
      <c r="E84" s="28">
        <v>0.652</v>
      </c>
      <c r="F84" s="28">
        <v>1.6910000000000003</v>
      </c>
    </row>
    <row r="85" spans="1:6" ht="12.75">
      <c r="A85" s="30" t="s">
        <v>133</v>
      </c>
      <c r="B85" s="30">
        <v>3</v>
      </c>
      <c r="C85" s="5">
        <v>1947</v>
      </c>
      <c r="D85" s="5">
        <v>9</v>
      </c>
      <c r="E85" s="28">
        <v>0.926</v>
      </c>
      <c r="F85" s="28">
        <v>2.1870000000000003</v>
      </c>
    </row>
    <row r="86" spans="1:6" ht="12.75">
      <c r="A86" s="30" t="s">
        <v>133</v>
      </c>
      <c r="B86" s="30">
        <v>3</v>
      </c>
      <c r="C86" s="5">
        <v>1947</v>
      </c>
      <c r="D86" s="5">
        <v>10</v>
      </c>
      <c r="E86" s="28">
        <v>0.496</v>
      </c>
      <c r="F86" s="28">
        <v>1.246</v>
      </c>
    </row>
    <row r="87" spans="1:6" ht="12.75">
      <c r="A87" s="30" t="s">
        <v>133</v>
      </c>
      <c r="B87" s="30">
        <v>3</v>
      </c>
      <c r="C87" s="5">
        <v>1947</v>
      </c>
      <c r="D87" s="5">
        <v>11</v>
      </c>
      <c r="E87" s="28">
        <v>0.713</v>
      </c>
      <c r="F87" s="28">
        <v>1.6689999999999998</v>
      </c>
    </row>
    <row r="88" spans="1:6" ht="12.75">
      <c r="A88" s="30" t="s">
        <v>133</v>
      </c>
      <c r="B88" s="30">
        <v>3</v>
      </c>
      <c r="C88" s="5">
        <v>1947</v>
      </c>
      <c r="D88" s="5">
        <v>12</v>
      </c>
      <c r="E88" s="28">
        <v>1.892</v>
      </c>
      <c r="F88" s="28">
        <v>4.684</v>
      </c>
    </row>
    <row r="89" spans="1:6" ht="12.75">
      <c r="A89" s="30" t="s">
        <v>133</v>
      </c>
      <c r="B89" s="30">
        <v>3</v>
      </c>
      <c r="C89" s="5">
        <v>1948</v>
      </c>
      <c r="D89" s="5">
        <v>1</v>
      </c>
      <c r="E89" s="28">
        <v>13.033</v>
      </c>
      <c r="F89" s="28">
        <v>34.271</v>
      </c>
    </row>
    <row r="90" spans="1:6" ht="12.75">
      <c r="A90" s="30" t="s">
        <v>133</v>
      </c>
      <c r="B90" s="30">
        <v>3</v>
      </c>
      <c r="C90" s="5">
        <v>1948</v>
      </c>
      <c r="D90" s="5">
        <v>2</v>
      </c>
      <c r="E90" s="28">
        <v>2.258</v>
      </c>
      <c r="F90" s="28">
        <v>6.603000000000001</v>
      </c>
    </row>
    <row r="91" spans="1:6" ht="12.75">
      <c r="A91" s="30" t="s">
        <v>133</v>
      </c>
      <c r="B91" s="30">
        <v>3</v>
      </c>
      <c r="C91" s="5">
        <v>1948</v>
      </c>
      <c r="D91" s="5">
        <v>3</v>
      </c>
      <c r="E91" s="28">
        <v>2.274</v>
      </c>
      <c r="F91" s="28">
        <v>5.673</v>
      </c>
    </row>
    <row r="92" spans="1:6" ht="12.75">
      <c r="A92" s="30" t="s">
        <v>133</v>
      </c>
      <c r="B92" s="30">
        <v>3</v>
      </c>
      <c r="C92" s="5">
        <v>1948</v>
      </c>
      <c r="D92" s="5">
        <v>4</v>
      </c>
      <c r="E92" s="28">
        <v>2.383</v>
      </c>
      <c r="F92" s="28">
        <v>6.167999999999999</v>
      </c>
    </row>
    <row r="93" spans="1:6" ht="12.75">
      <c r="A93" s="30" t="s">
        <v>133</v>
      </c>
      <c r="B93" s="30">
        <v>3</v>
      </c>
      <c r="C93" s="5">
        <v>1948</v>
      </c>
      <c r="D93" s="5">
        <v>5</v>
      </c>
      <c r="E93" s="28">
        <v>3.173</v>
      </c>
      <c r="F93" s="28">
        <v>7.818999999999999</v>
      </c>
    </row>
    <row r="94" spans="1:6" ht="12.75">
      <c r="A94" s="30" t="s">
        <v>133</v>
      </c>
      <c r="B94" s="30">
        <v>3</v>
      </c>
      <c r="C94" s="5">
        <v>1948</v>
      </c>
      <c r="D94" s="5">
        <v>6</v>
      </c>
      <c r="E94" s="28">
        <v>1.115</v>
      </c>
      <c r="F94" s="28">
        <v>2.866</v>
      </c>
    </row>
    <row r="95" spans="1:6" ht="12.75">
      <c r="A95" s="30" t="s">
        <v>133</v>
      </c>
      <c r="B95" s="30">
        <v>3</v>
      </c>
      <c r="C95" s="5">
        <v>1948</v>
      </c>
      <c r="D95" s="5">
        <v>7</v>
      </c>
      <c r="E95" s="28">
        <v>0.687</v>
      </c>
      <c r="F95" s="28">
        <v>1.77</v>
      </c>
    </row>
    <row r="96" spans="1:6" ht="12.75">
      <c r="A96" s="30" t="s">
        <v>133</v>
      </c>
      <c r="B96" s="30">
        <v>3</v>
      </c>
      <c r="C96" s="5">
        <v>1948</v>
      </c>
      <c r="D96" s="5">
        <v>8</v>
      </c>
      <c r="E96" s="28">
        <v>0.435</v>
      </c>
      <c r="F96" s="28">
        <v>1.121</v>
      </c>
    </row>
    <row r="97" spans="1:6" ht="12.75">
      <c r="A97" s="30" t="s">
        <v>133</v>
      </c>
      <c r="B97" s="30">
        <v>3</v>
      </c>
      <c r="C97" s="5">
        <v>1948</v>
      </c>
      <c r="D97" s="5">
        <v>9</v>
      </c>
      <c r="E97" s="28">
        <v>0.28</v>
      </c>
      <c r="F97" s="28">
        <v>0.7160000000000001</v>
      </c>
    </row>
    <row r="98" spans="1:6" ht="12.75">
      <c r="A98" s="30" t="s">
        <v>133</v>
      </c>
      <c r="B98" s="30">
        <v>3</v>
      </c>
      <c r="C98" s="5">
        <v>1948</v>
      </c>
      <c r="D98" s="5">
        <v>10</v>
      </c>
      <c r="E98" s="28">
        <v>0.326</v>
      </c>
      <c r="F98" s="28">
        <v>0.88</v>
      </c>
    </row>
    <row r="99" spans="1:6" ht="12.75">
      <c r="A99" s="30" t="s">
        <v>133</v>
      </c>
      <c r="B99" s="30">
        <v>3</v>
      </c>
      <c r="C99" s="5">
        <v>1948</v>
      </c>
      <c r="D99" s="5">
        <v>11</v>
      </c>
      <c r="E99" s="28">
        <v>0.245</v>
      </c>
      <c r="F99" s="28">
        <v>0.622</v>
      </c>
    </row>
    <row r="100" spans="1:6" ht="12.75">
      <c r="A100" s="30" t="s">
        <v>133</v>
      </c>
      <c r="B100" s="30">
        <v>3</v>
      </c>
      <c r="C100" s="5">
        <v>1948</v>
      </c>
      <c r="D100" s="5">
        <v>12</v>
      </c>
      <c r="E100" s="28">
        <v>1.104</v>
      </c>
      <c r="F100" s="28">
        <v>2.741</v>
      </c>
    </row>
    <row r="101" spans="1:6" ht="12.75">
      <c r="A101" s="30" t="s">
        <v>133</v>
      </c>
      <c r="B101" s="30">
        <v>3</v>
      </c>
      <c r="C101" s="5">
        <v>1949</v>
      </c>
      <c r="D101" s="5">
        <v>1</v>
      </c>
      <c r="E101" s="28">
        <v>0.432</v>
      </c>
      <c r="F101" s="28">
        <v>1.135</v>
      </c>
    </row>
    <row r="102" spans="1:6" ht="12.75">
      <c r="A102" s="30" t="s">
        <v>133</v>
      </c>
      <c r="B102" s="30">
        <v>3</v>
      </c>
      <c r="C102" s="5">
        <v>1949</v>
      </c>
      <c r="D102" s="5">
        <v>2</v>
      </c>
      <c r="E102" s="28">
        <v>0.347</v>
      </c>
      <c r="F102" s="28">
        <v>0.9</v>
      </c>
    </row>
    <row r="103" spans="1:6" ht="12.75">
      <c r="A103" s="30" t="s">
        <v>133</v>
      </c>
      <c r="B103" s="30">
        <v>3</v>
      </c>
      <c r="C103" s="5">
        <v>1949</v>
      </c>
      <c r="D103" s="5">
        <v>3</v>
      </c>
      <c r="E103" s="28">
        <v>0.734</v>
      </c>
      <c r="F103" s="28">
        <v>1.715</v>
      </c>
    </row>
    <row r="104" spans="1:6" ht="12.75">
      <c r="A104" s="30" t="s">
        <v>133</v>
      </c>
      <c r="B104" s="30">
        <v>3</v>
      </c>
      <c r="C104" s="5">
        <v>1949</v>
      </c>
      <c r="D104" s="5">
        <v>4</v>
      </c>
      <c r="E104" s="28">
        <v>0.499</v>
      </c>
      <c r="F104" s="28">
        <v>1.235</v>
      </c>
    </row>
    <row r="105" spans="1:6" ht="12.75">
      <c r="A105" s="30" t="s">
        <v>133</v>
      </c>
      <c r="B105" s="30">
        <v>3</v>
      </c>
      <c r="C105" s="5">
        <v>1949</v>
      </c>
      <c r="D105" s="5">
        <v>5</v>
      </c>
      <c r="E105" s="28">
        <v>0.555</v>
      </c>
      <c r="F105" s="28">
        <v>1.411</v>
      </c>
    </row>
    <row r="106" spans="1:6" ht="12.75">
      <c r="A106" s="30" t="s">
        <v>133</v>
      </c>
      <c r="B106" s="30">
        <v>3</v>
      </c>
      <c r="C106" s="5">
        <v>1949</v>
      </c>
      <c r="D106" s="5">
        <v>6</v>
      </c>
      <c r="E106" s="28">
        <v>0.511</v>
      </c>
      <c r="F106" s="28">
        <v>1.353</v>
      </c>
    </row>
    <row r="107" spans="1:6" ht="12.75">
      <c r="A107" s="30" t="s">
        <v>133</v>
      </c>
      <c r="B107" s="30">
        <v>3</v>
      </c>
      <c r="C107" s="5">
        <v>1949</v>
      </c>
      <c r="D107" s="5">
        <v>7</v>
      </c>
      <c r="E107" s="28">
        <v>0.378</v>
      </c>
      <c r="F107" s="28">
        <v>0.938</v>
      </c>
    </row>
    <row r="108" spans="1:6" ht="12.75">
      <c r="A108" s="30" t="s">
        <v>133</v>
      </c>
      <c r="B108" s="30">
        <v>3</v>
      </c>
      <c r="C108" s="5">
        <v>1949</v>
      </c>
      <c r="D108" s="5">
        <v>8</v>
      </c>
      <c r="E108" s="28">
        <v>0.232</v>
      </c>
      <c r="F108" s="28">
        <v>0.598</v>
      </c>
    </row>
    <row r="109" spans="1:6" ht="12.75">
      <c r="A109" s="30" t="s">
        <v>133</v>
      </c>
      <c r="B109" s="30">
        <v>3</v>
      </c>
      <c r="C109" s="5">
        <v>1949</v>
      </c>
      <c r="D109" s="5">
        <v>9</v>
      </c>
      <c r="E109" s="28">
        <v>1.59</v>
      </c>
      <c r="F109" s="28">
        <v>4.037000000000001</v>
      </c>
    </row>
    <row r="110" spans="1:6" ht="12.75">
      <c r="A110" s="30" t="s">
        <v>133</v>
      </c>
      <c r="B110" s="30">
        <v>3</v>
      </c>
      <c r="C110" s="5">
        <v>1949</v>
      </c>
      <c r="D110" s="5">
        <v>10</v>
      </c>
      <c r="E110" s="28">
        <v>0.686</v>
      </c>
      <c r="F110" s="28">
        <v>1.701</v>
      </c>
    </row>
    <row r="111" spans="1:6" ht="12.75">
      <c r="A111" s="30" t="s">
        <v>133</v>
      </c>
      <c r="B111" s="30">
        <v>3</v>
      </c>
      <c r="C111" s="5">
        <v>1949</v>
      </c>
      <c r="D111" s="5">
        <v>11</v>
      </c>
      <c r="E111" s="28">
        <v>3.102</v>
      </c>
      <c r="F111" s="28">
        <v>6.672</v>
      </c>
    </row>
    <row r="112" spans="1:6" ht="12.75">
      <c r="A112" s="30" t="s">
        <v>133</v>
      </c>
      <c r="B112" s="30">
        <v>3</v>
      </c>
      <c r="C112" s="5">
        <v>1949</v>
      </c>
      <c r="D112" s="5">
        <v>12</v>
      </c>
      <c r="E112" s="28">
        <v>0.898</v>
      </c>
      <c r="F112" s="28">
        <v>2.274</v>
      </c>
    </row>
    <row r="113" spans="1:6" ht="12.75">
      <c r="A113" s="30" t="s">
        <v>133</v>
      </c>
      <c r="B113" s="30">
        <v>3</v>
      </c>
      <c r="C113" s="5">
        <v>1950</v>
      </c>
      <c r="D113" s="5">
        <v>1</v>
      </c>
      <c r="E113" s="28">
        <v>0.542</v>
      </c>
      <c r="F113" s="28">
        <v>1.415</v>
      </c>
    </row>
    <row r="114" spans="1:6" ht="12.75">
      <c r="A114" s="30" t="s">
        <v>133</v>
      </c>
      <c r="B114" s="30">
        <v>3</v>
      </c>
      <c r="C114" s="5">
        <v>1950</v>
      </c>
      <c r="D114" s="5">
        <v>2</v>
      </c>
      <c r="E114" s="28">
        <v>1.802</v>
      </c>
      <c r="F114" s="28">
        <v>4.8759999999999994</v>
      </c>
    </row>
    <row r="115" spans="1:6" ht="12.75">
      <c r="A115" s="30" t="s">
        <v>133</v>
      </c>
      <c r="B115" s="30">
        <v>3</v>
      </c>
      <c r="C115" s="5">
        <v>1950</v>
      </c>
      <c r="D115" s="5">
        <v>3</v>
      </c>
      <c r="E115" s="28">
        <v>1.17</v>
      </c>
      <c r="F115" s="28">
        <v>2.782</v>
      </c>
    </row>
    <row r="116" spans="1:6" ht="12.75">
      <c r="A116" s="30" t="s">
        <v>133</v>
      </c>
      <c r="B116" s="30">
        <v>3</v>
      </c>
      <c r="C116" s="5">
        <v>1950</v>
      </c>
      <c r="D116" s="5">
        <v>4</v>
      </c>
      <c r="E116" s="28">
        <v>0.95</v>
      </c>
      <c r="F116" s="28">
        <v>2.397</v>
      </c>
    </row>
    <row r="117" spans="1:6" ht="12.75">
      <c r="A117" s="30" t="s">
        <v>133</v>
      </c>
      <c r="B117" s="30">
        <v>3</v>
      </c>
      <c r="C117" s="5">
        <v>1950</v>
      </c>
      <c r="D117" s="5">
        <v>5</v>
      </c>
      <c r="E117" s="28">
        <v>2.398</v>
      </c>
      <c r="F117" s="28">
        <v>5.783</v>
      </c>
    </row>
    <row r="118" spans="1:6" ht="12.75">
      <c r="A118" s="30" t="s">
        <v>133</v>
      </c>
      <c r="B118" s="30">
        <v>3</v>
      </c>
      <c r="C118" s="5">
        <v>1950</v>
      </c>
      <c r="D118" s="5">
        <v>6</v>
      </c>
      <c r="E118" s="28">
        <v>0.833</v>
      </c>
      <c r="F118" s="28">
        <v>2.16</v>
      </c>
    </row>
    <row r="119" spans="1:6" ht="12.75">
      <c r="A119" s="30" t="s">
        <v>133</v>
      </c>
      <c r="B119" s="30">
        <v>3</v>
      </c>
      <c r="C119" s="5">
        <v>1950</v>
      </c>
      <c r="D119" s="5">
        <v>7</v>
      </c>
      <c r="E119" s="28">
        <v>0.569</v>
      </c>
      <c r="F119" s="28">
        <v>1.453</v>
      </c>
    </row>
    <row r="120" spans="1:6" ht="12.75">
      <c r="A120" s="30" t="s">
        <v>133</v>
      </c>
      <c r="B120" s="30">
        <v>3</v>
      </c>
      <c r="C120" s="5">
        <v>1950</v>
      </c>
      <c r="D120" s="5">
        <v>8</v>
      </c>
      <c r="E120" s="28">
        <v>0.339</v>
      </c>
      <c r="F120" s="28">
        <v>0.8740000000000001</v>
      </c>
    </row>
    <row r="121" spans="1:6" ht="12.75">
      <c r="A121" s="30" t="s">
        <v>133</v>
      </c>
      <c r="B121" s="30">
        <v>3</v>
      </c>
      <c r="C121" s="5">
        <v>1950</v>
      </c>
      <c r="D121" s="5">
        <v>9</v>
      </c>
      <c r="E121" s="28">
        <v>0.253</v>
      </c>
      <c r="F121" s="28">
        <v>0.628</v>
      </c>
    </row>
    <row r="122" spans="1:6" ht="12.75">
      <c r="A122" s="30" t="s">
        <v>133</v>
      </c>
      <c r="B122" s="30">
        <v>3</v>
      </c>
      <c r="C122" s="5">
        <v>1950</v>
      </c>
      <c r="D122" s="5">
        <v>10</v>
      </c>
      <c r="E122" s="28">
        <v>0.242</v>
      </c>
      <c r="F122" s="28">
        <v>0.613</v>
      </c>
    </row>
    <row r="123" spans="1:6" ht="12.75">
      <c r="A123" s="30" t="s">
        <v>133</v>
      </c>
      <c r="B123" s="30">
        <v>3</v>
      </c>
      <c r="C123" s="5">
        <v>1950</v>
      </c>
      <c r="D123" s="5">
        <v>11</v>
      </c>
      <c r="E123" s="28">
        <v>1.356</v>
      </c>
      <c r="F123" s="28">
        <v>2.8480000000000003</v>
      </c>
    </row>
    <row r="124" spans="1:6" ht="12.75">
      <c r="A124" s="30" t="s">
        <v>133</v>
      </c>
      <c r="B124" s="30">
        <v>3</v>
      </c>
      <c r="C124" s="5">
        <v>1950</v>
      </c>
      <c r="D124" s="5">
        <v>12</v>
      </c>
      <c r="E124" s="28">
        <v>1.3</v>
      </c>
      <c r="F124" s="28">
        <v>3.37</v>
      </c>
    </row>
    <row r="125" spans="1:6" ht="12.75">
      <c r="A125" s="30" t="s">
        <v>133</v>
      </c>
      <c r="B125" s="30">
        <v>3</v>
      </c>
      <c r="C125" s="5">
        <v>1951</v>
      </c>
      <c r="D125" s="5">
        <v>1</v>
      </c>
      <c r="E125" s="28">
        <v>2.79</v>
      </c>
      <c r="F125" s="28">
        <v>7.088</v>
      </c>
    </row>
    <row r="126" spans="1:6" ht="12.75">
      <c r="A126" s="30" t="s">
        <v>133</v>
      </c>
      <c r="B126" s="30">
        <v>3</v>
      </c>
      <c r="C126" s="5">
        <v>1951</v>
      </c>
      <c r="D126" s="5">
        <v>2</v>
      </c>
      <c r="E126" s="28">
        <v>5.141</v>
      </c>
      <c r="F126" s="28">
        <v>12.710999999999999</v>
      </c>
    </row>
    <row r="127" spans="1:6" ht="12.75">
      <c r="A127" s="30" t="s">
        <v>133</v>
      </c>
      <c r="B127" s="30">
        <v>3</v>
      </c>
      <c r="C127" s="5">
        <v>1951</v>
      </c>
      <c r="D127" s="5">
        <v>3</v>
      </c>
      <c r="E127" s="28">
        <v>7.585</v>
      </c>
      <c r="F127" s="28">
        <v>18.549</v>
      </c>
    </row>
    <row r="128" spans="1:6" ht="12.75">
      <c r="A128" s="30" t="s">
        <v>133</v>
      </c>
      <c r="B128" s="30">
        <v>3</v>
      </c>
      <c r="C128" s="5">
        <v>1951</v>
      </c>
      <c r="D128" s="5">
        <v>4</v>
      </c>
      <c r="E128" s="28">
        <v>2.754</v>
      </c>
      <c r="F128" s="28">
        <v>7.583</v>
      </c>
    </row>
    <row r="129" spans="1:6" ht="12.75">
      <c r="A129" s="30" t="s">
        <v>133</v>
      </c>
      <c r="B129" s="30">
        <v>3</v>
      </c>
      <c r="C129" s="5">
        <v>1951</v>
      </c>
      <c r="D129" s="5">
        <v>5</v>
      </c>
      <c r="E129" s="28">
        <v>2.93</v>
      </c>
      <c r="F129" s="28">
        <v>7.6579999999999995</v>
      </c>
    </row>
    <row r="130" spans="1:6" ht="12.75">
      <c r="A130" s="30" t="s">
        <v>133</v>
      </c>
      <c r="B130" s="30">
        <v>3</v>
      </c>
      <c r="C130" s="5">
        <v>1951</v>
      </c>
      <c r="D130" s="5">
        <v>6</v>
      </c>
      <c r="E130" s="28">
        <v>1.871</v>
      </c>
      <c r="F130" s="28">
        <v>5.058999999999999</v>
      </c>
    </row>
    <row r="131" spans="1:6" ht="12.75">
      <c r="A131" s="30" t="s">
        <v>133</v>
      </c>
      <c r="B131" s="30">
        <v>3</v>
      </c>
      <c r="C131" s="5">
        <v>1951</v>
      </c>
      <c r="D131" s="5">
        <v>7</v>
      </c>
      <c r="E131" s="28">
        <v>1.131</v>
      </c>
      <c r="F131" s="28">
        <v>2.917</v>
      </c>
    </row>
    <row r="132" spans="1:6" ht="12.75">
      <c r="A132" s="30" t="s">
        <v>133</v>
      </c>
      <c r="B132" s="30">
        <v>3</v>
      </c>
      <c r="C132" s="5">
        <v>1951</v>
      </c>
      <c r="D132" s="5">
        <v>8</v>
      </c>
      <c r="E132" s="28">
        <v>0.684</v>
      </c>
      <c r="F132" s="28">
        <v>1.765</v>
      </c>
    </row>
    <row r="133" spans="1:6" ht="12.75">
      <c r="A133" s="30" t="s">
        <v>133</v>
      </c>
      <c r="B133" s="30">
        <v>3</v>
      </c>
      <c r="C133" s="5">
        <v>1951</v>
      </c>
      <c r="D133" s="5">
        <v>9</v>
      </c>
      <c r="E133" s="28">
        <v>0.469</v>
      </c>
      <c r="F133" s="28">
        <v>1.188</v>
      </c>
    </row>
    <row r="134" spans="1:6" ht="12.75">
      <c r="A134" s="30" t="s">
        <v>133</v>
      </c>
      <c r="B134" s="30">
        <v>3</v>
      </c>
      <c r="C134" s="5">
        <v>1951</v>
      </c>
      <c r="D134" s="5">
        <v>10</v>
      </c>
      <c r="E134" s="28">
        <v>0.414</v>
      </c>
      <c r="F134" s="28">
        <v>1.07</v>
      </c>
    </row>
    <row r="135" spans="1:6" ht="12.75">
      <c r="A135" s="30" t="s">
        <v>133</v>
      </c>
      <c r="B135" s="30">
        <v>3</v>
      </c>
      <c r="C135" s="5">
        <v>1951</v>
      </c>
      <c r="D135" s="5">
        <v>11</v>
      </c>
      <c r="E135" s="28">
        <v>2.378</v>
      </c>
      <c r="F135" s="28">
        <v>5.497</v>
      </c>
    </row>
    <row r="136" spans="1:6" ht="12.75">
      <c r="A136" s="30" t="s">
        <v>133</v>
      </c>
      <c r="B136" s="30">
        <v>3</v>
      </c>
      <c r="C136" s="5">
        <v>1951</v>
      </c>
      <c r="D136" s="5">
        <v>12</v>
      </c>
      <c r="E136" s="28">
        <v>1.122</v>
      </c>
      <c r="F136" s="28">
        <v>2.796</v>
      </c>
    </row>
    <row r="137" spans="1:6" ht="12.75">
      <c r="A137" s="30" t="s">
        <v>133</v>
      </c>
      <c r="B137" s="30">
        <v>3</v>
      </c>
      <c r="C137" s="5">
        <v>1952</v>
      </c>
      <c r="D137" s="5">
        <v>1</v>
      </c>
      <c r="E137" s="28">
        <v>0.775</v>
      </c>
      <c r="F137" s="28">
        <v>1.916</v>
      </c>
    </row>
    <row r="138" spans="1:6" ht="12.75">
      <c r="A138" s="30" t="s">
        <v>133</v>
      </c>
      <c r="B138" s="30">
        <v>3</v>
      </c>
      <c r="C138" s="5">
        <v>1952</v>
      </c>
      <c r="D138" s="5">
        <v>2</v>
      </c>
      <c r="E138" s="28">
        <v>0.972</v>
      </c>
      <c r="F138" s="28">
        <v>2.475</v>
      </c>
    </row>
    <row r="139" spans="1:6" ht="12.75">
      <c r="A139" s="30" t="s">
        <v>133</v>
      </c>
      <c r="B139" s="30">
        <v>3</v>
      </c>
      <c r="C139" s="5">
        <v>1952</v>
      </c>
      <c r="D139" s="5">
        <v>3</v>
      </c>
      <c r="E139" s="28">
        <v>5.022</v>
      </c>
      <c r="F139" s="28">
        <v>12.43</v>
      </c>
    </row>
    <row r="140" spans="1:6" ht="12.75">
      <c r="A140" s="30" t="s">
        <v>133</v>
      </c>
      <c r="B140" s="30">
        <v>3</v>
      </c>
      <c r="C140" s="5">
        <v>1952</v>
      </c>
      <c r="D140" s="5">
        <v>4</v>
      </c>
      <c r="E140" s="28">
        <v>1.833</v>
      </c>
      <c r="F140" s="28">
        <v>4.846</v>
      </c>
    </row>
    <row r="141" spans="1:6" ht="12.75">
      <c r="A141" s="30" t="s">
        <v>133</v>
      </c>
      <c r="B141" s="30">
        <v>3</v>
      </c>
      <c r="C141" s="5">
        <v>1952</v>
      </c>
      <c r="D141" s="5">
        <v>5</v>
      </c>
      <c r="E141" s="28">
        <v>2.033</v>
      </c>
      <c r="F141" s="28">
        <v>5.235</v>
      </c>
    </row>
    <row r="142" spans="1:6" ht="12.75">
      <c r="A142" s="30" t="s">
        <v>133</v>
      </c>
      <c r="B142" s="30">
        <v>3</v>
      </c>
      <c r="C142" s="5">
        <v>1952</v>
      </c>
      <c r="D142" s="5">
        <v>6</v>
      </c>
      <c r="E142" s="28">
        <v>1.078</v>
      </c>
      <c r="F142" s="28">
        <v>2.8040000000000003</v>
      </c>
    </row>
    <row r="143" spans="1:6" ht="12.75">
      <c r="A143" s="30" t="s">
        <v>133</v>
      </c>
      <c r="B143" s="30">
        <v>3</v>
      </c>
      <c r="C143" s="5">
        <v>1952</v>
      </c>
      <c r="D143" s="5">
        <v>7</v>
      </c>
      <c r="E143" s="28">
        <v>1.4</v>
      </c>
      <c r="F143" s="28">
        <v>3.586</v>
      </c>
    </row>
    <row r="144" spans="1:6" ht="12.75">
      <c r="A144" s="30" t="s">
        <v>133</v>
      </c>
      <c r="B144" s="30">
        <v>3</v>
      </c>
      <c r="C144" s="5">
        <v>1952</v>
      </c>
      <c r="D144" s="5">
        <v>8</v>
      </c>
      <c r="E144" s="28">
        <v>0.845</v>
      </c>
      <c r="F144" s="28">
        <v>2.175</v>
      </c>
    </row>
    <row r="145" spans="1:6" ht="12.75">
      <c r="A145" s="30" t="s">
        <v>133</v>
      </c>
      <c r="B145" s="30">
        <v>3</v>
      </c>
      <c r="C145" s="5">
        <v>1952</v>
      </c>
      <c r="D145" s="5">
        <v>9</v>
      </c>
      <c r="E145" s="28">
        <v>0.648</v>
      </c>
      <c r="F145" s="28">
        <v>1.631</v>
      </c>
    </row>
    <row r="146" spans="1:6" ht="12.75">
      <c r="A146" s="30" t="s">
        <v>133</v>
      </c>
      <c r="B146" s="30">
        <v>3</v>
      </c>
      <c r="C146" s="5">
        <v>1952</v>
      </c>
      <c r="D146" s="5">
        <v>10</v>
      </c>
      <c r="E146" s="28">
        <v>0.781</v>
      </c>
      <c r="F146" s="28">
        <v>1.912</v>
      </c>
    </row>
    <row r="147" spans="1:6" ht="12.75">
      <c r="A147" s="30" t="s">
        <v>133</v>
      </c>
      <c r="B147" s="30">
        <v>3</v>
      </c>
      <c r="C147" s="5">
        <v>1952</v>
      </c>
      <c r="D147" s="5">
        <v>11</v>
      </c>
      <c r="E147" s="28">
        <v>1.069</v>
      </c>
      <c r="F147" s="28">
        <v>2.6159999999999997</v>
      </c>
    </row>
    <row r="148" spans="1:6" ht="12.75">
      <c r="A148" s="30" t="s">
        <v>133</v>
      </c>
      <c r="B148" s="30">
        <v>3</v>
      </c>
      <c r="C148" s="5">
        <v>1952</v>
      </c>
      <c r="D148" s="5">
        <v>12</v>
      </c>
      <c r="E148" s="28">
        <v>2.566</v>
      </c>
      <c r="F148" s="28">
        <v>6.8919999999999995</v>
      </c>
    </row>
    <row r="149" spans="1:6" ht="12.75">
      <c r="A149" s="30" t="s">
        <v>133</v>
      </c>
      <c r="B149" s="30">
        <v>3</v>
      </c>
      <c r="C149" s="5">
        <v>1953</v>
      </c>
      <c r="D149" s="5">
        <v>1</v>
      </c>
      <c r="E149" s="28">
        <v>0.85</v>
      </c>
      <c r="F149" s="28">
        <v>2.183</v>
      </c>
    </row>
    <row r="150" spans="1:6" ht="12.75">
      <c r="A150" s="30" t="s">
        <v>133</v>
      </c>
      <c r="B150" s="30">
        <v>3</v>
      </c>
      <c r="C150" s="5">
        <v>1953</v>
      </c>
      <c r="D150" s="5">
        <v>2</v>
      </c>
      <c r="E150" s="28">
        <v>0.851</v>
      </c>
      <c r="F150" s="28">
        <v>2.294</v>
      </c>
    </row>
    <row r="151" spans="1:6" ht="12.75">
      <c r="A151" s="30" t="s">
        <v>133</v>
      </c>
      <c r="B151" s="30">
        <v>3</v>
      </c>
      <c r="C151" s="5">
        <v>1953</v>
      </c>
      <c r="D151" s="5">
        <v>3</v>
      </c>
      <c r="E151" s="28">
        <v>1.113</v>
      </c>
      <c r="F151" s="28">
        <v>2.412</v>
      </c>
    </row>
    <row r="152" spans="1:6" ht="12.75">
      <c r="A152" s="30" t="s">
        <v>133</v>
      </c>
      <c r="B152" s="30">
        <v>3</v>
      </c>
      <c r="C152" s="5">
        <v>1953</v>
      </c>
      <c r="D152" s="5">
        <v>4</v>
      </c>
      <c r="E152" s="28">
        <v>1.83</v>
      </c>
      <c r="F152" s="28">
        <v>4.618</v>
      </c>
    </row>
    <row r="153" spans="1:6" ht="12.75">
      <c r="A153" s="30" t="s">
        <v>133</v>
      </c>
      <c r="B153" s="30">
        <v>3</v>
      </c>
      <c r="C153" s="5">
        <v>1953</v>
      </c>
      <c r="D153" s="5">
        <v>5</v>
      </c>
      <c r="E153" s="28">
        <v>0.871</v>
      </c>
      <c r="F153" s="28">
        <v>2.2489999999999997</v>
      </c>
    </row>
    <row r="154" spans="1:6" ht="12.75">
      <c r="A154" s="30" t="s">
        <v>133</v>
      </c>
      <c r="B154" s="30">
        <v>3</v>
      </c>
      <c r="C154" s="5">
        <v>1953</v>
      </c>
      <c r="D154" s="5">
        <v>6</v>
      </c>
      <c r="E154" s="28">
        <v>0.98</v>
      </c>
      <c r="F154" s="28">
        <v>2.604</v>
      </c>
    </row>
    <row r="155" spans="1:6" ht="12.75">
      <c r="A155" s="30" t="s">
        <v>133</v>
      </c>
      <c r="B155" s="30">
        <v>3</v>
      </c>
      <c r="C155" s="5">
        <v>1953</v>
      </c>
      <c r="D155" s="5">
        <v>7</v>
      </c>
      <c r="E155" s="28">
        <v>0.619</v>
      </c>
      <c r="F155" s="28">
        <v>1.597</v>
      </c>
    </row>
    <row r="156" spans="1:6" ht="12.75">
      <c r="A156" s="30" t="s">
        <v>133</v>
      </c>
      <c r="B156" s="30">
        <v>3</v>
      </c>
      <c r="C156" s="5">
        <v>1953</v>
      </c>
      <c r="D156" s="5">
        <v>8</v>
      </c>
      <c r="E156" s="28">
        <v>0.376</v>
      </c>
      <c r="F156" s="28">
        <v>0.97</v>
      </c>
    </row>
    <row r="157" spans="1:6" ht="12.75">
      <c r="A157" s="30" t="s">
        <v>133</v>
      </c>
      <c r="B157" s="30">
        <v>3</v>
      </c>
      <c r="C157" s="5">
        <v>1953</v>
      </c>
      <c r="D157" s="5">
        <v>9</v>
      </c>
      <c r="E157" s="28">
        <v>0.247</v>
      </c>
      <c r="F157" s="28">
        <v>0.633</v>
      </c>
    </row>
    <row r="158" spans="1:6" ht="12.75">
      <c r="A158" s="30" t="s">
        <v>133</v>
      </c>
      <c r="B158" s="30">
        <v>3</v>
      </c>
      <c r="C158" s="5">
        <v>1953</v>
      </c>
      <c r="D158" s="5">
        <v>10</v>
      </c>
      <c r="E158" s="28">
        <v>0.857</v>
      </c>
      <c r="F158" s="28">
        <v>2.289</v>
      </c>
    </row>
    <row r="159" spans="1:6" ht="12.75">
      <c r="A159" s="30" t="s">
        <v>133</v>
      </c>
      <c r="B159" s="30">
        <v>3</v>
      </c>
      <c r="C159" s="5">
        <v>1953</v>
      </c>
      <c r="D159" s="5">
        <v>11</v>
      </c>
      <c r="E159" s="28">
        <v>0.492</v>
      </c>
      <c r="F159" s="28">
        <v>1.2559999999999998</v>
      </c>
    </row>
    <row r="160" spans="1:6" ht="12.75">
      <c r="A160" s="30" t="s">
        <v>133</v>
      </c>
      <c r="B160" s="30">
        <v>3</v>
      </c>
      <c r="C160" s="5">
        <v>1953</v>
      </c>
      <c r="D160" s="5">
        <v>12</v>
      </c>
      <c r="E160" s="28">
        <v>0.641</v>
      </c>
      <c r="F160" s="28">
        <v>1.5110000000000001</v>
      </c>
    </row>
    <row r="161" spans="1:6" ht="12.75">
      <c r="A161" s="30" t="s">
        <v>133</v>
      </c>
      <c r="B161" s="30">
        <v>3</v>
      </c>
      <c r="C161" s="5">
        <v>1954</v>
      </c>
      <c r="D161" s="5">
        <v>1</v>
      </c>
      <c r="E161" s="28">
        <v>0.435</v>
      </c>
      <c r="F161" s="28">
        <v>1.123</v>
      </c>
    </row>
    <row r="162" spans="1:6" ht="12.75">
      <c r="A162" s="30" t="s">
        <v>133</v>
      </c>
      <c r="B162" s="30">
        <v>3</v>
      </c>
      <c r="C162" s="5">
        <v>1954</v>
      </c>
      <c r="D162" s="5">
        <v>2</v>
      </c>
      <c r="E162" s="28">
        <v>2.117</v>
      </c>
      <c r="F162" s="28">
        <v>5.394</v>
      </c>
    </row>
    <row r="163" spans="1:6" ht="12.75">
      <c r="A163" s="30" t="s">
        <v>133</v>
      </c>
      <c r="B163" s="30">
        <v>3</v>
      </c>
      <c r="C163" s="5">
        <v>1954</v>
      </c>
      <c r="D163" s="5">
        <v>3</v>
      </c>
      <c r="E163" s="28">
        <v>4.517</v>
      </c>
      <c r="F163" s="28">
        <v>10.629000000000001</v>
      </c>
    </row>
    <row r="164" spans="1:6" ht="12.75">
      <c r="A164" s="30" t="s">
        <v>133</v>
      </c>
      <c r="B164" s="30">
        <v>3</v>
      </c>
      <c r="C164" s="5">
        <v>1954</v>
      </c>
      <c r="D164" s="5">
        <v>4</v>
      </c>
      <c r="E164" s="28">
        <v>1.332</v>
      </c>
      <c r="F164" s="28">
        <v>3.661</v>
      </c>
    </row>
    <row r="165" spans="1:6" ht="12.75">
      <c r="A165" s="30" t="s">
        <v>133</v>
      </c>
      <c r="B165" s="30">
        <v>3</v>
      </c>
      <c r="C165" s="5">
        <v>1954</v>
      </c>
      <c r="D165" s="5">
        <v>5</v>
      </c>
      <c r="E165" s="28">
        <v>2</v>
      </c>
      <c r="F165" s="28">
        <v>5.117</v>
      </c>
    </row>
    <row r="166" spans="1:6" ht="12.75">
      <c r="A166" s="30" t="s">
        <v>133</v>
      </c>
      <c r="B166" s="30">
        <v>3</v>
      </c>
      <c r="C166" s="5">
        <v>1954</v>
      </c>
      <c r="D166" s="5">
        <v>6</v>
      </c>
      <c r="E166" s="28">
        <v>1.419</v>
      </c>
      <c r="F166" s="28">
        <v>3.661</v>
      </c>
    </row>
    <row r="167" spans="1:6" ht="12.75">
      <c r="A167" s="30" t="s">
        <v>133</v>
      </c>
      <c r="B167" s="30">
        <v>3</v>
      </c>
      <c r="C167" s="5">
        <v>1954</v>
      </c>
      <c r="D167" s="5">
        <v>7</v>
      </c>
      <c r="E167" s="28">
        <v>0.869</v>
      </c>
      <c r="F167" s="28">
        <v>2.219</v>
      </c>
    </row>
    <row r="168" spans="1:6" ht="12.75">
      <c r="A168" s="30" t="s">
        <v>133</v>
      </c>
      <c r="B168" s="30">
        <v>3</v>
      </c>
      <c r="C168" s="5">
        <v>1954</v>
      </c>
      <c r="D168" s="5">
        <v>8</v>
      </c>
      <c r="E168" s="28">
        <v>0.535</v>
      </c>
      <c r="F168" s="28">
        <v>1.37</v>
      </c>
    </row>
    <row r="169" spans="1:6" ht="12.75">
      <c r="A169" s="30" t="s">
        <v>133</v>
      </c>
      <c r="B169" s="30">
        <v>3</v>
      </c>
      <c r="C169" s="5">
        <v>1954</v>
      </c>
      <c r="D169" s="5">
        <v>9</v>
      </c>
      <c r="E169" s="28">
        <v>0.345</v>
      </c>
      <c r="F169" s="28">
        <v>0.871</v>
      </c>
    </row>
    <row r="170" spans="1:6" ht="12.75">
      <c r="A170" s="30" t="s">
        <v>133</v>
      </c>
      <c r="B170" s="30">
        <v>3</v>
      </c>
      <c r="C170" s="5">
        <v>1954</v>
      </c>
      <c r="D170" s="5">
        <v>10</v>
      </c>
      <c r="E170" s="28">
        <v>0.485</v>
      </c>
      <c r="F170" s="28">
        <v>1.1629999999999998</v>
      </c>
    </row>
    <row r="171" spans="1:6" ht="12.75">
      <c r="A171" s="30" t="s">
        <v>133</v>
      </c>
      <c r="B171" s="30">
        <v>3</v>
      </c>
      <c r="C171" s="5">
        <v>1954</v>
      </c>
      <c r="D171" s="5">
        <v>11</v>
      </c>
      <c r="E171" s="28">
        <v>3.296</v>
      </c>
      <c r="F171" s="28">
        <v>7.679</v>
      </c>
    </row>
    <row r="172" spans="1:6" ht="12.75">
      <c r="A172" s="30" t="s">
        <v>133</v>
      </c>
      <c r="B172" s="30">
        <v>3</v>
      </c>
      <c r="C172" s="5">
        <v>1954</v>
      </c>
      <c r="D172" s="5">
        <v>12</v>
      </c>
      <c r="E172" s="28">
        <v>0.781</v>
      </c>
      <c r="F172" s="28">
        <v>1.9929999999999999</v>
      </c>
    </row>
    <row r="173" spans="1:6" ht="12.75">
      <c r="A173" s="30" t="s">
        <v>133</v>
      </c>
      <c r="B173" s="30">
        <v>3</v>
      </c>
      <c r="C173" s="5">
        <v>1955</v>
      </c>
      <c r="D173" s="5">
        <v>1</v>
      </c>
      <c r="E173" s="28">
        <v>7.722</v>
      </c>
      <c r="F173" s="28">
        <v>20.412</v>
      </c>
    </row>
    <row r="174" spans="1:6" ht="12.75">
      <c r="A174" s="30" t="s">
        <v>133</v>
      </c>
      <c r="B174" s="30">
        <v>3</v>
      </c>
      <c r="C174" s="5">
        <v>1955</v>
      </c>
      <c r="D174" s="5">
        <v>2</v>
      </c>
      <c r="E174" s="28">
        <v>4.118</v>
      </c>
      <c r="F174" s="28">
        <v>10.081</v>
      </c>
    </row>
    <row r="175" spans="1:6" ht="12.75">
      <c r="A175" s="30" t="s">
        <v>133</v>
      </c>
      <c r="B175" s="30">
        <v>3</v>
      </c>
      <c r="C175" s="5">
        <v>1955</v>
      </c>
      <c r="D175" s="5">
        <v>3</v>
      </c>
      <c r="E175" s="28">
        <v>2.198</v>
      </c>
      <c r="F175" s="28">
        <v>5.59</v>
      </c>
    </row>
    <row r="176" spans="1:6" ht="12.75">
      <c r="A176" s="30" t="s">
        <v>133</v>
      </c>
      <c r="B176" s="30">
        <v>3</v>
      </c>
      <c r="C176" s="5">
        <v>1955</v>
      </c>
      <c r="D176" s="5">
        <v>4</v>
      </c>
      <c r="E176" s="28">
        <v>1.623</v>
      </c>
      <c r="F176" s="28">
        <v>4.199</v>
      </c>
    </row>
    <row r="177" spans="1:6" ht="12.75">
      <c r="A177" s="30" t="s">
        <v>133</v>
      </c>
      <c r="B177" s="30">
        <v>3</v>
      </c>
      <c r="C177" s="5">
        <v>1955</v>
      </c>
      <c r="D177" s="5">
        <v>5</v>
      </c>
      <c r="E177" s="28">
        <v>1.215</v>
      </c>
      <c r="F177" s="28">
        <v>3.2</v>
      </c>
    </row>
    <row r="178" spans="1:6" ht="12.75">
      <c r="A178" s="30" t="s">
        <v>133</v>
      </c>
      <c r="B178" s="30">
        <v>3</v>
      </c>
      <c r="C178" s="5">
        <v>1955</v>
      </c>
      <c r="D178" s="5">
        <v>6</v>
      </c>
      <c r="E178" s="28">
        <v>1.397</v>
      </c>
      <c r="F178" s="28">
        <v>3.771</v>
      </c>
    </row>
    <row r="179" spans="1:6" ht="12.75">
      <c r="A179" s="30" t="s">
        <v>133</v>
      </c>
      <c r="B179" s="30">
        <v>3</v>
      </c>
      <c r="C179" s="5">
        <v>1955</v>
      </c>
      <c r="D179" s="5">
        <v>7</v>
      </c>
      <c r="E179" s="28">
        <v>0.897</v>
      </c>
      <c r="F179" s="28">
        <v>2.247</v>
      </c>
    </row>
    <row r="180" spans="1:6" ht="12.75">
      <c r="A180" s="30" t="s">
        <v>133</v>
      </c>
      <c r="B180" s="30">
        <v>3</v>
      </c>
      <c r="C180" s="5">
        <v>1955</v>
      </c>
      <c r="D180" s="5">
        <v>8</v>
      </c>
      <c r="E180" s="28">
        <v>0.524</v>
      </c>
      <c r="F180" s="28">
        <v>1.346</v>
      </c>
    </row>
    <row r="181" spans="1:6" ht="12.75">
      <c r="A181" s="30" t="s">
        <v>133</v>
      </c>
      <c r="B181" s="30">
        <v>3</v>
      </c>
      <c r="C181" s="5">
        <v>1955</v>
      </c>
      <c r="D181" s="5">
        <v>9</v>
      </c>
      <c r="E181" s="28">
        <v>0.373</v>
      </c>
      <c r="F181" s="28">
        <v>0.984</v>
      </c>
    </row>
    <row r="182" spans="1:6" ht="12.75">
      <c r="A182" s="30" t="s">
        <v>133</v>
      </c>
      <c r="B182" s="30">
        <v>3</v>
      </c>
      <c r="C182" s="5">
        <v>1955</v>
      </c>
      <c r="D182" s="5">
        <v>10</v>
      </c>
      <c r="E182" s="28">
        <v>0.436</v>
      </c>
      <c r="F182" s="28">
        <v>1.168</v>
      </c>
    </row>
    <row r="183" spans="1:6" ht="12.75">
      <c r="A183" s="30" t="s">
        <v>133</v>
      </c>
      <c r="B183" s="30">
        <v>3</v>
      </c>
      <c r="C183" s="5">
        <v>1955</v>
      </c>
      <c r="D183" s="5">
        <v>11</v>
      </c>
      <c r="E183" s="28">
        <v>1.065</v>
      </c>
      <c r="F183" s="28">
        <v>2.573</v>
      </c>
    </row>
    <row r="184" spans="1:6" ht="12.75">
      <c r="A184" s="30" t="s">
        <v>133</v>
      </c>
      <c r="B184" s="30">
        <v>3</v>
      </c>
      <c r="C184" s="5">
        <v>1955</v>
      </c>
      <c r="D184" s="5">
        <v>12</v>
      </c>
      <c r="E184" s="28">
        <v>6.123</v>
      </c>
      <c r="F184" s="28">
        <v>14.847000000000001</v>
      </c>
    </row>
    <row r="185" spans="1:6" ht="12.75">
      <c r="A185" s="30" t="s">
        <v>133</v>
      </c>
      <c r="B185" s="30">
        <v>3</v>
      </c>
      <c r="C185" s="5">
        <v>1956</v>
      </c>
      <c r="D185" s="5">
        <v>1</v>
      </c>
      <c r="E185" s="28">
        <v>3.978</v>
      </c>
      <c r="F185" s="28">
        <v>10.319</v>
      </c>
    </row>
    <row r="186" spans="1:6" ht="12.75">
      <c r="A186" s="30" t="s">
        <v>133</v>
      </c>
      <c r="B186" s="30">
        <v>3</v>
      </c>
      <c r="C186" s="5">
        <v>1956</v>
      </c>
      <c r="D186" s="5">
        <v>2</v>
      </c>
      <c r="E186" s="28">
        <v>1.304</v>
      </c>
      <c r="F186" s="28">
        <v>3.3629999999999995</v>
      </c>
    </row>
    <row r="187" spans="1:6" ht="12.75">
      <c r="A187" s="30" t="s">
        <v>133</v>
      </c>
      <c r="B187" s="30">
        <v>3</v>
      </c>
      <c r="C187" s="5">
        <v>1956</v>
      </c>
      <c r="D187" s="5">
        <v>3</v>
      </c>
      <c r="E187" s="28">
        <v>7.293</v>
      </c>
      <c r="F187" s="28">
        <v>18.713</v>
      </c>
    </row>
    <row r="188" spans="1:6" ht="12.75">
      <c r="A188" s="30" t="s">
        <v>133</v>
      </c>
      <c r="B188" s="30">
        <v>3</v>
      </c>
      <c r="C188" s="5">
        <v>1956</v>
      </c>
      <c r="D188" s="5">
        <v>4</v>
      </c>
      <c r="E188" s="28">
        <v>3.45</v>
      </c>
      <c r="F188" s="28">
        <v>9.800999999999998</v>
      </c>
    </row>
    <row r="189" spans="1:6" ht="12.75">
      <c r="A189" s="30" t="s">
        <v>133</v>
      </c>
      <c r="B189" s="30">
        <v>3</v>
      </c>
      <c r="C189" s="5">
        <v>1956</v>
      </c>
      <c r="D189" s="5">
        <v>5</v>
      </c>
      <c r="E189" s="28">
        <v>3.503</v>
      </c>
      <c r="F189" s="28">
        <v>8.515</v>
      </c>
    </row>
    <row r="190" spans="1:6" ht="12.75">
      <c r="A190" s="30" t="s">
        <v>133</v>
      </c>
      <c r="B190" s="30">
        <v>3</v>
      </c>
      <c r="C190" s="5">
        <v>1956</v>
      </c>
      <c r="D190" s="5">
        <v>6</v>
      </c>
      <c r="E190" s="28">
        <v>1.93</v>
      </c>
      <c r="F190" s="28">
        <v>4.655</v>
      </c>
    </row>
    <row r="191" spans="1:6" ht="12.75">
      <c r="A191" s="30" t="s">
        <v>133</v>
      </c>
      <c r="B191" s="30">
        <v>3</v>
      </c>
      <c r="C191" s="5">
        <v>1956</v>
      </c>
      <c r="D191" s="5">
        <v>7</v>
      </c>
      <c r="E191" s="28">
        <v>1.089</v>
      </c>
      <c r="F191" s="28">
        <v>2.668</v>
      </c>
    </row>
    <row r="192" spans="1:6" ht="12.75">
      <c r="A192" s="30" t="s">
        <v>133</v>
      </c>
      <c r="B192" s="30">
        <v>3</v>
      </c>
      <c r="C192" s="5">
        <v>1956</v>
      </c>
      <c r="D192" s="5">
        <v>8</v>
      </c>
      <c r="E192" s="28">
        <v>0.676</v>
      </c>
      <c r="F192" s="28">
        <v>1.657</v>
      </c>
    </row>
    <row r="193" spans="1:6" ht="12.75">
      <c r="A193" s="30" t="s">
        <v>133</v>
      </c>
      <c r="B193" s="30">
        <v>3</v>
      </c>
      <c r="C193" s="5">
        <v>1956</v>
      </c>
      <c r="D193" s="5">
        <v>9</v>
      </c>
      <c r="E193" s="28">
        <v>0.725</v>
      </c>
      <c r="F193" s="28">
        <v>1.919</v>
      </c>
    </row>
    <row r="194" spans="1:6" ht="12.75">
      <c r="A194" s="30" t="s">
        <v>133</v>
      </c>
      <c r="B194" s="30">
        <v>3</v>
      </c>
      <c r="C194" s="5">
        <v>1956</v>
      </c>
      <c r="D194" s="5">
        <v>10</v>
      </c>
      <c r="E194" s="28">
        <v>0.406</v>
      </c>
      <c r="F194" s="28">
        <v>1.034</v>
      </c>
    </row>
    <row r="195" spans="1:6" ht="12.75">
      <c r="A195" s="30" t="s">
        <v>133</v>
      </c>
      <c r="B195" s="30">
        <v>3</v>
      </c>
      <c r="C195" s="5">
        <v>1956</v>
      </c>
      <c r="D195" s="5">
        <v>11</v>
      </c>
      <c r="E195" s="28">
        <v>0.345</v>
      </c>
      <c r="F195" s="28">
        <v>0.8839999999999999</v>
      </c>
    </row>
    <row r="196" spans="1:6" ht="12.75">
      <c r="A196" s="30" t="s">
        <v>133</v>
      </c>
      <c r="B196" s="30">
        <v>3</v>
      </c>
      <c r="C196" s="5">
        <v>1956</v>
      </c>
      <c r="D196" s="5">
        <v>12</v>
      </c>
      <c r="E196" s="28">
        <v>0.319</v>
      </c>
      <c r="F196" s="28">
        <v>0.837</v>
      </c>
    </row>
    <row r="197" spans="1:6" ht="12.75">
      <c r="A197" s="30" t="s">
        <v>133</v>
      </c>
      <c r="B197" s="30">
        <v>3</v>
      </c>
      <c r="C197" s="5">
        <v>1957</v>
      </c>
      <c r="D197" s="5">
        <v>1</v>
      </c>
      <c r="E197" s="28">
        <v>0.198</v>
      </c>
      <c r="F197" s="28">
        <v>0.511</v>
      </c>
    </row>
    <row r="198" spans="1:6" ht="12.75">
      <c r="A198" s="30" t="s">
        <v>133</v>
      </c>
      <c r="B198" s="30">
        <v>3</v>
      </c>
      <c r="C198" s="5">
        <v>1957</v>
      </c>
      <c r="D198" s="5">
        <v>2</v>
      </c>
      <c r="E198" s="28">
        <v>1.939</v>
      </c>
      <c r="F198" s="28">
        <v>5.163</v>
      </c>
    </row>
    <row r="199" spans="1:6" ht="12.75">
      <c r="A199" s="30" t="s">
        <v>133</v>
      </c>
      <c r="B199" s="30">
        <v>3</v>
      </c>
      <c r="C199" s="5">
        <v>1957</v>
      </c>
      <c r="D199" s="5">
        <v>3</v>
      </c>
      <c r="E199" s="28">
        <v>1.236</v>
      </c>
      <c r="F199" s="28">
        <v>2.798</v>
      </c>
    </row>
    <row r="200" spans="1:6" ht="12.75">
      <c r="A200" s="30" t="s">
        <v>133</v>
      </c>
      <c r="B200" s="30">
        <v>3</v>
      </c>
      <c r="C200" s="5">
        <v>1957</v>
      </c>
      <c r="D200" s="5">
        <v>4</v>
      </c>
      <c r="E200" s="28">
        <v>0.663</v>
      </c>
      <c r="F200" s="28">
        <v>1.7229999999999999</v>
      </c>
    </row>
    <row r="201" spans="1:6" ht="12.75">
      <c r="A201" s="30" t="s">
        <v>133</v>
      </c>
      <c r="B201" s="30">
        <v>3</v>
      </c>
      <c r="C201" s="5">
        <v>1957</v>
      </c>
      <c r="D201" s="5">
        <v>5</v>
      </c>
      <c r="E201" s="28">
        <v>1.446</v>
      </c>
      <c r="F201" s="28">
        <v>3.6390000000000002</v>
      </c>
    </row>
    <row r="202" spans="1:6" ht="12.75">
      <c r="A202" s="30" t="s">
        <v>133</v>
      </c>
      <c r="B202" s="30">
        <v>3</v>
      </c>
      <c r="C202" s="5">
        <v>1957</v>
      </c>
      <c r="D202" s="5">
        <v>6</v>
      </c>
      <c r="E202" s="28">
        <v>0.806</v>
      </c>
      <c r="F202" s="28">
        <v>2.07</v>
      </c>
    </row>
    <row r="203" spans="1:6" ht="12.75">
      <c r="A203" s="30" t="s">
        <v>133</v>
      </c>
      <c r="B203" s="30">
        <v>3</v>
      </c>
      <c r="C203" s="5">
        <v>1957</v>
      </c>
      <c r="D203" s="5">
        <v>7</v>
      </c>
      <c r="E203" s="28">
        <v>0.532</v>
      </c>
      <c r="F203" s="28">
        <v>1.3690000000000002</v>
      </c>
    </row>
    <row r="204" spans="1:6" ht="12.75">
      <c r="A204" s="30" t="s">
        <v>133</v>
      </c>
      <c r="B204" s="30">
        <v>3</v>
      </c>
      <c r="C204" s="5">
        <v>1957</v>
      </c>
      <c r="D204" s="5">
        <v>8</v>
      </c>
      <c r="E204" s="28">
        <v>0.356</v>
      </c>
      <c r="F204" s="28">
        <v>0.891</v>
      </c>
    </row>
    <row r="205" spans="1:6" ht="12.75">
      <c r="A205" s="30" t="s">
        <v>133</v>
      </c>
      <c r="B205" s="30">
        <v>3</v>
      </c>
      <c r="C205" s="5">
        <v>1957</v>
      </c>
      <c r="D205" s="5">
        <v>9</v>
      </c>
      <c r="E205" s="28">
        <v>0.243</v>
      </c>
      <c r="F205" s="28">
        <v>0.614</v>
      </c>
    </row>
    <row r="206" spans="1:6" ht="12.75">
      <c r="A206" s="30" t="s">
        <v>133</v>
      </c>
      <c r="B206" s="30">
        <v>3</v>
      </c>
      <c r="C206" s="5">
        <v>1957</v>
      </c>
      <c r="D206" s="5">
        <v>10</v>
      </c>
      <c r="E206" s="28">
        <v>0.248</v>
      </c>
      <c r="F206" s="28">
        <v>0.6859999999999999</v>
      </c>
    </row>
    <row r="207" spans="1:6" ht="12.75">
      <c r="A207" s="30" t="s">
        <v>133</v>
      </c>
      <c r="B207" s="30">
        <v>3</v>
      </c>
      <c r="C207" s="5">
        <v>1957</v>
      </c>
      <c r="D207" s="5">
        <v>11</v>
      </c>
      <c r="E207" s="28">
        <v>0.341</v>
      </c>
      <c r="F207" s="28">
        <v>0.8240000000000001</v>
      </c>
    </row>
    <row r="208" spans="1:6" ht="12.75">
      <c r="A208" s="30" t="s">
        <v>133</v>
      </c>
      <c r="B208" s="30">
        <v>3</v>
      </c>
      <c r="C208" s="5">
        <v>1957</v>
      </c>
      <c r="D208" s="5">
        <v>12</v>
      </c>
      <c r="E208" s="28">
        <v>0.223</v>
      </c>
      <c r="F208" s="28">
        <v>0.605</v>
      </c>
    </row>
    <row r="209" spans="1:6" ht="12.75">
      <c r="A209" s="30" t="s">
        <v>133</v>
      </c>
      <c r="B209" s="30">
        <v>3</v>
      </c>
      <c r="C209" s="5">
        <v>1958</v>
      </c>
      <c r="D209" s="5">
        <v>1</v>
      </c>
      <c r="E209" s="28">
        <v>0.75</v>
      </c>
      <c r="F209" s="28">
        <v>2.077</v>
      </c>
    </row>
    <row r="210" spans="1:6" ht="12.75">
      <c r="A210" s="30" t="s">
        <v>133</v>
      </c>
      <c r="B210" s="30">
        <v>3</v>
      </c>
      <c r="C210" s="5">
        <v>1958</v>
      </c>
      <c r="D210" s="5">
        <v>2</v>
      </c>
      <c r="E210" s="28">
        <v>1.286</v>
      </c>
      <c r="F210" s="28">
        <v>3.771</v>
      </c>
    </row>
    <row r="211" spans="1:6" ht="12.75">
      <c r="A211" s="30" t="s">
        <v>133</v>
      </c>
      <c r="B211" s="30">
        <v>3</v>
      </c>
      <c r="C211" s="5">
        <v>1958</v>
      </c>
      <c r="D211" s="5">
        <v>3</v>
      </c>
      <c r="E211" s="28">
        <v>3.783</v>
      </c>
      <c r="F211" s="28">
        <v>9.746</v>
      </c>
    </row>
    <row r="212" spans="1:6" ht="12.75">
      <c r="A212" s="30" t="s">
        <v>133</v>
      </c>
      <c r="B212" s="30">
        <v>3</v>
      </c>
      <c r="C212" s="5">
        <v>1958</v>
      </c>
      <c r="D212" s="5">
        <v>4</v>
      </c>
      <c r="E212" s="28">
        <v>1.256</v>
      </c>
      <c r="F212" s="28">
        <v>3.301</v>
      </c>
    </row>
    <row r="213" spans="1:6" ht="12.75">
      <c r="A213" s="30" t="s">
        <v>133</v>
      </c>
      <c r="B213" s="30">
        <v>3</v>
      </c>
      <c r="C213" s="5">
        <v>1958</v>
      </c>
      <c r="D213" s="5">
        <v>5</v>
      </c>
      <c r="E213" s="28">
        <v>1.332</v>
      </c>
      <c r="F213" s="28">
        <v>3.431</v>
      </c>
    </row>
    <row r="214" spans="1:6" ht="12.75">
      <c r="A214" s="30" t="s">
        <v>133</v>
      </c>
      <c r="B214" s="30">
        <v>3</v>
      </c>
      <c r="C214" s="5">
        <v>1958</v>
      </c>
      <c r="D214" s="5">
        <v>6</v>
      </c>
      <c r="E214" s="28">
        <v>1.334</v>
      </c>
      <c r="F214" s="28">
        <v>3.7430000000000003</v>
      </c>
    </row>
    <row r="215" spans="1:6" ht="12.75">
      <c r="A215" s="30" t="s">
        <v>133</v>
      </c>
      <c r="B215" s="30">
        <v>3</v>
      </c>
      <c r="C215" s="5">
        <v>1958</v>
      </c>
      <c r="D215" s="5">
        <v>7</v>
      </c>
      <c r="E215" s="28">
        <v>0.81</v>
      </c>
      <c r="F215" s="28">
        <v>2.045</v>
      </c>
    </row>
    <row r="216" spans="1:6" ht="12.75">
      <c r="A216" s="30" t="s">
        <v>133</v>
      </c>
      <c r="B216" s="30">
        <v>3</v>
      </c>
      <c r="C216" s="5">
        <v>1958</v>
      </c>
      <c r="D216" s="5">
        <v>8</v>
      </c>
      <c r="E216" s="28">
        <v>0.539</v>
      </c>
      <c r="F216" s="28">
        <v>1.3960000000000001</v>
      </c>
    </row>
    <row r="217" spans="1:6" ht="12.75">
      <c r="A217" s="30" t="s">
        <v>133</v>
      </c>
      <c r="B217" s="30">
        <v>3</v>
      </c>
      <c r="C217" s="5">
        <v>1958</v>
      </c>
      <c r="D217" s="5">
        <v>9</v>
      </c>
      <c r="E217" s="28">
        <v>0.609</v>
      </c>
      <c r="F217" s="28">
        <v>1.389</v>
      </c>
    </row>
    <row r="218" spans="1:6" ht="12.75">
      <c r="A218" s="30" t="s">
        <v>133</v>
      </c>
      <c r="B218" s="30">
        <v>3</v>
      </c>
      <c r="C218" s="5">
        <v>1958</v>
      </c>
      <c r="D218" s="5">
        <v>10</v>
      </c>
      <c r="E218" s="28">
        <v>0.531</v>
      </c>
      <c r="F218" s="28">
        <v>1.296</v>
      </c>
    </row>
    <row r="219" spans="1:6" ht="12.75">
      <c r="A219" s="30" t="s">
        <v>133</v>
      </c>
      <c r="B219" s="30">
        <v>3</v>
      </c>
      <c r="C219" s="5">
        <v>1958</v>
      </c>
      <c r="D219" s="5">
        <v>11</v>
      </c>
      <c r="E219" s="28">
        <v>0.282</v>
      </c>
      <c r="F219" s="28">
        <v>0.726</v>
      </c>
    </row>
    <row r="220" spans="1:6" ht="12.75">
      <c r="A220" s="30" t="s">
        <v>133</v>
      </c>
      <c r="B220" s="30">
        <v>3</v>
      </c>
      <c r="C220" s="5">
        <v>1958</v>
      </c>
      <c r="D220" s="5">
        <v>12</v>
      </c>
      <c r="E220" s="28">
        <v>4.604</v>
      </c>
      <c r="F220" s="28">
        <v>11.449</v>
      </c>
    </row>
    <row r="221" spans="1:6" ht="12.75">
      <c r="A221" s="30" t="s">
        <v>133</v>
      </c>
      <c r="B221" s="30">
        <v>3</v>
      </c>
      <c r="C221" s="5">
        <v>1959</v>
      </c>
      <c r="D221" s="5">
        <v>1</v>
      </c>
      <c r="E221" s="28">
        <v>2.139</v>
      </c>
      <c r="F221" s="28">
        <v>5.465999999999999</v>
      </c>
    </row>
    <row r="222" spans="1:6" ht="12.75">
      <c r="A222" s="30" t="s">
        <v>133</v>
      </c>
      <c r="B222" s="30">
        <v>3</v>
      </c>
      <c r="C222" s="5">
        <v>1959</v>
      </c>
      <c r="D222" s="5">
        <v>2</v>
      </c>
      <c r="E222" s="28">
        <v>0.853</v>
      </c>
      <c r="F222" s="28">
        <v>2.204</v>
      </c>
    </row>
    <row r="223" spans="1:6" ht="12.75">
      <c r="A223" s="30" t="s">
        <v>133</v>
      </c>
      <c r="B223" s="30">
        <v>3</v>
      </c>
      <c r="C223" s="5">
        <v>1959</v>
      </c>
      <c r="D223" s="5">
        <v>3</v>
      </c>
      <c r="E223" s="28">
        <v>3.843</v>
      </c>
      <c r="F223" s="28">
        <v>8.654</v>
      </c>
    </row>
    <row r="224" spans="1:6" ht="12.75">
      <c r="A224" s="30" t="s">
        <v>133</v>
      </c>
      <c r="B224" s="30">
        <v>3</v>
      </c>
      <c r="C224" s="5">
        <v>1959</v>
      </c>
      <c r="D224" s="5">
        <v>4</v>
      </c>
      <c r="E224" s="28">
        <v>2.151</v>
      </c>
      <c r="F224" s="28">
        <v>5.31</v>
      </c>
    </row>
    <row r="225" spans="1:6" ht="12.75">
      <c r="A225" s="30" t="s">
        <v>133</v>
      </c>
      <c r="B225" s="30">
        <v>3</v>
      </c>
      <c r="C225" s="5">
        <v>1959</v>
      </c>
      <c r="D225" s="5">
        <v>5</v>
      </c>
      <c r="E225" s="28">
        <v>1.929</v>
      </c>
      <c r="F225" s="28">
        <v>4.84</v>
      </c>
    </row>
    <row r="226" spans="1:6" ht="12.75">
      <c r="A226" s="30" t="s">
        <v>133</v>
      </c>
      <c r="B226" s="30">
        <v>3</v>
      </c>
      <c r="C226" s="5">
        <v>1959</v>
      </c>
      <c r="D226" s="5">
        <v>6</v>
      </c>
      <c r="E226" s="28">
        <v>1.106</v>
      </c>
      <c r="F226" s="28">
        <v>2.833</v>
      </c>
    </row>
    <row r="227" spans="1:6" ht="12.75">
      <c r="A227" s="30" t="s">
        <v>133</v>
      </c>
      <c r="B227" s="30">
        <v>3</v>
      </c>
      <c r="C227" s="5">
        <v>1959</v>
      </c>
      <c r="D227" s="5">
        <v>7</v>
      </c>
      <c r="E227" s="28">
        <v>0.775</v>
      </c>
      <c r="F227" s="28">
        <v>1.9929999999999999</v>
      </c>
    </row>
    <row r="228" spans="1:6" ht="12.75">
      <c r="A228" s="30" t="s">
        <v>133</v>
      </c>
      <c r="B228" s="30">
        <v>3</v>
      </c>
      <c r="C228" s="5">
        <v>1959</v>
      </c>
      <c r="D228" s="5">
        <v>8</v>
      </c>
      <c r="E228" s="28">
        <v>0.501</v>
      </c>
      <c r="F228" s="28">
        <v>1.2919999999999998</v>
      </c>
    </row>
    <row r="229" spans="1:6" ht="12.75">
      <c r="A229" s="30" t="s">
        <v>133</v>
      </c>
      <c r="B229" s="30">
        <v>3</v>
      </c>
      <c r="C229" s="5">
        <v>1959</v>
      </c>
      <c r="D229" s="5">
        <v>9</v>
      </c>
      <c r="E229" s="28">
        <v>1.096</v>
      </c>
      <c r="F229" s="28">
        <v>2.9219999999999997</v>
      </c>
    </row>
    <row r="230" spans="1:6" ht="12.75">
      <c r="A230" s="30" t="s">
        <v>133</v>
      </c>
      <c r="B230" s="30">
        <v>3</v>
      </c>
      <c r="C230" s="5">
        <v>1959</v>
      </c>
      <c r="D230" s="5">
        <v>10</v>
      </c>
      <c r="E230" s="28">
        <v>1.741</v>
      </c>
      <c r="F230" s="28">
        <v>4.769</v>
      </c>
    </row>
    <row r="231" spans="1:6" ht="12.75">
      <c r="A231" s="30" t="s">
        <v>133</v>
      </c>
      <c r="B231" s="30">
        <v>3</v>
      </c>
      <c r="C231" s="5">
        <v>1959</v>
      </c>
      <c r="D231" s="5">
        <v>11</v>
      </c>
      <c r="E231" s="28">
        <v>4.404</v>
      </c>
      <c r="F231" s="28">
        <v>10.56</v>
      </c>
    </row>
    <row r="232" spans="1:6" ht="12.75">
      <c r="A232" s="30" t="s">
        <v>133</v>
      </c>
      <c r="B232" s="30">
        <v>3</v>
      </c>
      <c r="C232" s="5">
        <v>1959</v>
      </c>
      <c r="D232" s="5">
        <v>12</v>
      </c>
      <c r="E232" s="28">
        <v>8.687</v>
      </c>
      <c r="F232" s="28">
        <v>24.804</v>
      </c>
    </row>
    <row r="233" spans="1:6" ht="12.75">
      <c r="A233" s="30" t="s">
        <v>133</v>
      </c>
      <c r="B233" s="30">
        <v>3</v>
      </c>
      <c r="C233" s="5">
        <v>1960</v>
      </c>
      <c r="D233" s="5">
        <v>1</v>
      </c>
      <c r="E233" s="28">
        <v>4.153</v>
      </c>
      <c r="F233" s="28">
        <v>11.433</v>
      </c>
    </row>
    <row r="234" spans="1:6" ht="12.75">
      <c r="A234" s="30" t="s">
        <v>133</v>
      </c>
      <c r="B234" s="30">
        <v>3</v>
      </c>
      <c r="C234" s="5">
        <v>1960</v>
      </c>
      <c r="D234" s="5">
        <v>2</v>
      </c>
      <c r="E234" s="28">
        <v>7.234</v>
      </c>
      <c r="F234" s="28">
        <v>17.956</v>
      </c>
    </row>
    <row r="235" spans="1:6" ht="12.75">
      <c r="A235" s="30" t="s">
        <v>133</v>
      </c>
      <c r="B235" s="30">
        <v>3</v>
      </c>
      <c r="C235" s="5">
        <v>1960</v>
      </c>
      <c r="D235" s="5">
        <v>3</v>
      </c>
      <c r="E235" s="28">
        <v>8.634</v>
      </c>
      <c r="F235" s="28">
        <v>21.277</v>
      </c>
    </row>
    <row r="236" spans="1:6" ht="12.75">
      <c r="A236" s="30" t="s">
        <v>133</v>
      </c>
      <c r="B236" s="30">
        <v>3</v>
      </c>
      <c r="C236" s="5">
        <v>1960</v>
      </c>
      <c r="D236" s="5">
        <v>4</v>
      </c>
      <c r="E236" s="28">
        <v>3.067</v>
      </c>
      <c r="F236" s="28">
        <v>8.053</v>
      </c>
    </row>
    <row r="237" spans="1:6" ht="12.75">
      <c r="A237" s="30" t="s">
        <v>133</v>
      </c>
      <c r="B237" s="30">
        <v>3</v>
      </c>
      <c r="C237" s="5">
        <v>1960</v>
      </c>
      <c r="D237" s="5">
        <v>5</v>
      </c>
      <c r="E237" s="28">
        <v>2.791</v>
      </c>
      <c r="F237" s="28">
        <v>6.867</v>
      </c>
    </row>
    <row r="238" spans="1:6" ht="12.75">
      <c r="A238" s="30" t="s">
        <v>133</v>
      </c>
      <c r="B238" s="30">
        <v>3</v>
      </c>
      <c r="C238" s="5">
        <v>1960</v>
      </c>
      <c r="D238" s="5">
        <v>6</v>
      </c>
      <c r="E238" s="28">
        <v>1.298</v>
      </c>
      <c r="F238" s="28">
        <v>3.355</v>
      </c>
    </row>
    <row r="239" spans="1:6" ht="12.75">
      <c r="A239" s="30" t="s">
        <v>133</v>
      </c>
      <c r="B239" s="30">
        <v>3</v>
      </c>
      <c r="C239" s="5">
        <v>1960</v>
      </c>
      <c r="D239" s="5">
        <v>7</v>
      </c>
      <c r="E239" s="28">
        <v>0.755</v>
      </c>
      <c r="F239" s="28">
        <v>1.9489999999999998</v>
      </c>
    </row>
    <row r="240" spans="1:6" ht="12.75">
      <c r="A240" s="30" t="s">
        <v>133</v>
      </c>
      <c r="B240" s="30">
        <v>3</v>
      </c>
      <c r="C240" s="5">
        <v>1960</v>
      </c>
      <c r="D240" s="5">
        <v>8</v>
      </c>
      <c r="E240" s="28">
        <v>0.45</v>
      </c>
      <c r="F240" s="28">
        <v>1.161</v>
      </c>
    </row>
    <row r="241" spans="1:6" ht="12.75">
      <c r="A241" s="30" t="s">
        <v>133</v>
      </c>
      <c r="B241" s="30">
        <v>3</v>
      </c>
      <c r="C241" s="5">
        <v>1960</v>
      </c>
      <c r="D241" s="5">
        <v>9</v>
      </c>
      <c r="E241" s="28">
        <v>0.493</v>
      </c>
      <c r="F241" s="28">
        <v>1.145</v>
      </c>
    </row>
    <row r="242" spans="1:6" ht="12.75">
      <c r="A242" s="30" t="s">
        <v>133</v>
      </c>
      <c r="B242" s="30">
        <v>3</v>
      </c>
      <c r="C242" s="5">
        <v>1960</v>
      </c>
      <c r="D242" s="5">
        <v>10</v>
      </c>
      <c r="E242" s="28">
        <v>5.574</v>
      </c>
      <c r="F242" s="28">
        <v>14.221</v>
      </c>
    </row>
    <row r="243" spans="1:6" ht="12.75">
      <c r="A243" s="30" t="s">
        <v>133</v>
      </c>
      <c r="B243" s="30">
        <v>3</v>
      </c>
      <c r="C243" s="5">
        <v>1960</v>
      </c>
      <c r="D243" s="5">
        <v>11</v>
      </c>
      <c r="E243" s="28">
        <v>5.198</v>
      </c>
      <c r="F243" s="28">
        <v>12.014</v>
      </c>
    </row>
    <row r="244" spans="1:6" ht="12.75">
      <c r="A244" s="30" t="s">
        <v>133</v>
      </c>
      <c r="B244" s="30">
        <v>3</v>
      </c>
      <c r="C244" s="5">
        <v>1960</v>
      </c>
      <c r="D244" s="5">
        <v>12</v>
      </c>
      <c r="E244" s="28">
        <v>4.079</v>
      </c>
      <c r="F244" s="28">
        <v>8.802</v>
      </c>
    </row>
    <row r="245" spans="1:6" ht="12.75">
      <c r="A245" s="30" t="s">
        <v>133</v>
      </c>
      <c r="B245" s="30">
        <v>3</v>
      </c>
      <c r="C245" s="5">
        <v>1961</v>
      </c>
      <c r="D245" s="5">
        <v>1</v>
      </c>
      <c r="E245" s="28">
        <v>3.935</v>
      </c>
      <c r="F245" s="28">
        <v>9.936</v>
      </c>
    </row>
    <row r="246" spans="1:6" ht="12.75">
      <c r="A246" s="30" t="s">
        <v>133</v>
      </c>
      <c r="B246" s="30">
        <v>3</v>
      </c>
      <c r="C246" s="5">
        <v>1961</v>
      </c>
      <c r="D246" s="5">
        <v>2</v>
      </c>
      <c r="E246" s="28">
        <v>3.812</v>
      </c>
      <c r="F246" s="28">
        <v>8.43</v>
      </c>
    </row>
    <row r="247" spans="1:6" ht="12.75">
      <c r="A247" s="30" t="s">
        <v>133</v>
      </c>
      <c r="B247" s="30">
        <v>3</v>
      </c>
      <c r="C247" s="5">
        <v>1961</v>
      </c>
      <c r="D247" s="5">
        <v>3</v>
      </c>
      <c r="E247" s="28">
        <v>2.021</v>
      </c>
      <c r="F247" s="28">
        <v>4.593999999999999</v>
      </c>
    </row>
    <row r="248" spans="1:6" ht="12.75">
      <c r="A248" s="30" t="s">
        <v>133</v>
      </c>
      <c r="B248" s="30">
        <v>3</v>
      </c>
      <c r="C248" s="5">
        <v>1961</v>
      </c>
      <c r="D248" s="5">
        <v>4</v>
      </c>
      <c r="E248" s="28">
        <v>2.381</v>
      </c>
      <c r="F248" s="28">
        <v>5.667999999999999</v>
      </c>
    </row>
    <row r="249" spans="1:6" ht="12.75">
      <c r="A249" s="30" t="s">
        <v>133</v>
      </c>
      <c r="B249" s="30">
        <v>3</v>
      </c>
      <c r="C249" s="5">
        <v>1961</v>
      </c>
      <c r="D249" s="5">
        <v>5</v>
      </c>
      <c r="E249" s="28">
        <v>1.957</v>
      </c>
      <c r="F249" s="28">
        <v>4.767</v>
      </c>
    </row>
    <row r="250" spans="1:6" ht="12.75">
      <c r="A250" s="30" t="s">
        <v>133</v>
      </c>
      <c r="B250" s="30">
        <v>3</v>
      </c>
      <c r="C250" s="5">
        <v>1961</v>
      </c>
      <c r="D250" s="5">
        <v>6</v>
      </c>
      <c r="E250" s="28">
        <v>1.022</v>
      </c>
      <c r="F250" s="28">
        <v>2.584</v>
      </c>
    </row>
    <row r="251" spans="1:6" ht="12.75">
      <c r="A251" s="30" t="s">
        <v>133</v>
      </c>
      <c r="B251" s="30">
        <v>3</v>
      </c>
      <c r="C251" s="5">
        <v>1961</v>
      </c>
      <c r="D251" s="5">
        <v>7</v>
      </c>
      <c r="E251" s="28">
        <v>0.623</v>
      </c>
      <c r="F251" s="28">
        <v>1.5979999999999999</v>
      </c>
    </row>
    <row r="252" spans="1:6" ht="12.75">
      <c r="A252" s="30" t="s">
        <v>133</v>
      </c>
      <c r="B252" s="30">
        <v>3</v>
      </c>
      <c r="C252" s="5">
        <v>1961</v>
      </c>
      <c r="D252" s="5">
        <v>8</v>
      </c>
      <c r="E252" s="28">
        <v>0.389</v>
      </c>
      <c r="F252" s="28">
        <v>1.001</v>
      </c>
    </row>
    <row r="253" spans="1:6" ht="12.75">
      <c r="A253" s="30" t="s">
        <v>133</v>
      </c>
      <c r="B253" s="30">
        <v>3</v>
      </c>
      <c r="C253" s="5">
        <v>1961</v>
      </c>
      <c r="D253" s="5">
        <v>9</v>
      </c>
      <c r="E253" s="28">
        <v>0.695</v>
      </c>
      <c r="F253" s="28">
        <v>1.665</v>
      </c>
    </row>
    <row r="254" spans="1:6" ht="12.75">
      <c r="A254" s="30" t="s">
        <v>133</v>
      </c>
      <c r="B254" s="30">
        <v>3</v>
      </c>
      <c r="C254" s="5">
        <v>1961</v>
      </c>
      <c r="D254" s="5">
        <v>10</v>
      </c>
      <c r="E254" s="28">
        <v>1.192</v>
      </c>
      <c r="F254" s="28">
        <v>2.7859999999999996</v>
      </c>
    </row>
    <row r="255" spans="1:6" ht="12.75">
      <c r="A255" s="30" t="s">
        <v>133</v>
      </c>
      <c r="B255" s="30">
        <v>3</v>
      </c>
      <c r="C255" s="5">
        <v>1961</v>
      </c>
      <c r="D255" s="5">
        <v>11</v>
      </c>
      <c r="E255" s="28">
        <v>5.95</v>
      </c>
      <c r="F255" s="28">
        <v>13.708</v>
      </c>
    </row>
    <row r="256" spans="1:6" ht="12.75">
      <c r="A256" s="30" t="s">
        <v>133</v>
      </c>
      <c r="B256" s="30">
        <v>3</v>
      </c>
      <c r="C256" s="5">
        <v>1961</v>
      </c>
      <c r="D256" s="5">
        <v>12</v>
      </c>
      <c r="E256" s="28">
        <v>6.275</v>
      </c>
      <c r="F256" s="28">
        <v>14.551000000000002</v>
      </c>
    </row>
    <row r="257" spans="1:6" ht="12.75">
      <c r="A257" s="30" t="s">
        <v>133</v>
      </c>
      <c r="B257" s="30">
        <v>3</v>
      </c>
      <c r="C257" s="5">
        <v>1962</v>
      </c>
      <c r="D257" s="5">
        <v>1</v>
      </c>
      <c r="E257" s="28">
        <v>4.848</v>
      </c>
      <c r="F257" s="28">
        <v>11.943</v>
      </c>
    </row>
    <row r="258" spans="1:6" ht="12.75">
      <c r="A258" s="30" t="s">
        <v>133</v>
      </c>
      <c r="B258" s="30">
        <v>3</v>
      </c>
      <c r="C258" s="5">
        <v>1962</v>
      </c>
      <c r="D258" s="5">
        <v>2</v>
      </c>
      <c r="E258" s="28">
        <v>2.394</v>
      </c>
      <c r="F258" s="28">
        <v>6.072000000000001</v>
      </c>
    </row>
    <row r="259" spans="1:6" ht="12.75">
      <c r="A259" s="30" t="s">
        <v>133</v>
      </c>
      <c r="B259" s="30">
        <v>3</v>
      </c>
      <c r="C259" s="5">
        <v>1962</v>
      </c>
      <c r="D259" s="5">
        <v>3</v>
      </c>
      <c r="E259" s="28">
        <v>5.92</v>
      </c>
      <c r="F259" s="28">
        <v>13.322</v>
      </c>
    </row>
    <row r="260" spans="1:6" ht="12.75">
      <c r="A260" s="30" t="s">
        <v>133</v>
      </c>
      <c r="B260" s="30">
        <v>3</v>
      </c>
      <c r="C260" s="5">
        <v>1962</v>
      </c>
      <c r="D260" s="5">
        <v>4</v>
      </c>
      <c r="E260" s="28">
        <v>3.591</v>
      </c>
      <c r="F260" s="28">
        <v>8.138</v>
      </c>
    </row>
    <row r="261" spans="1:6" ht="12.75">
      <c r="A261" s="30" t="s">
        <v>133</v>
      </c>
      <c r="B261" s="30">
        <v>3</v>
      </c>
      <c r="C261" s="5">
        <v>1962</v>
      </c>
      <c r="D261" s="5">
        <v>5</v>
      </c>
      <c r="E261" s="28">
        <v>2.44</v>
      </c>
      <c r="F261" s="28">
        <v>5.865</v>
      </c>
    </row>
    <row r="262" spans="1:6" ht="12.75">
      <c r="A262" s="30" t="s">
        <v>133</v>
      </c>
      <c r="B262" s="30">
        <v>3</v>
      </c>
      <c r="C262" s="5">
        <v>1962</v>
      </c>
      <c r="D262" s="5">
        <v>6</v>
      </c>
      <c r="E262" s="28">
        <v>1.566</v>
      </c>
      <c r="F262" s="28">
        <v>4.061</v>
      </c>
    </row>
    <row r="263" spans="1:6" ht="12.75">
      <c r="A263" s="30" t="s">
        <v>133</v>
      </c>
      <c r="B263" s="30">
        <v>3</v>
      </c>
      <c r="C263" s="5">
        <v>1962</v>
      </c>
      <c r="D263" s="5">
        <v>7</v>
      </c>
      <c r="E263" s="28">
        <v>0.854</v>
      </c>
      <c r="F263" s="28">
        <v>2.182</v>
      </c>
    </row>
    <row r="264" spans="1:6" ht="12.75">
      <c r="A264" s="30" t="s">
        <v>133</v>
      </c>
      <c r="B264" s="30">
        <v>3</v>
      </c>
      <c r="C264" s="5">
        <v>1962</v>
      </c>
      <c r="D264" s="5">
        <v>8</v>
      </c>
      <c r="E264" s="28">
        <v>0.506</v>
      </c>
      <c r="F264" s="28">
        <v>1.303</v>
      </c>
    </row>
    <row r="265" spans="1:6" ht="12.75">
      <c r="A265" s="30" t="s">
        <v>133</v>
      </c>
      <c r="B265" s="30">
        <v>3</v>
      </c>
      <c r="C265" s="5">
        <v>1962</v>
      </c>
      <c r="D265" s="5">
        <v>9</v>
      </c>
      <c r="E265" s="28">
        <v>0.432</v>
      </c>
      <c r="F265" s="28">
        <v>1.021</v>
      </c>
    </row>
    <row r="266" spans="1:6" ht="12.75">
      <c r="A266" s="30" t="s">
        <v>133</v>
      </c>
      <c r="B266" s="30">
        <v>3</v>
      </c>
      <c r="C266" s="5">
        <v>1962</v>
      </c>
      <c r="D266" s="5">
        <v>10</v>
      </c>
      <c r="E266" s="28">
        <v>0.272</v>
      </c>
      <c r="F266" s="28">
        <v>0.7020000000000001</v>
      </c>
    </row>
    <row r="267" spans="1:6" ht="12.75">
      <c r="A267" s="30" t="s">
        <v>133</v>
      </c>
      <c r="B267" s="30">
        <v>3</v>
      </c>
      <c r="C267" s="5">
        <v>1962</v>
      </c>
      <c r="D267" s="5">
        <v>11</v>
      </c>
      <c r="E267" s="28">
        <v>0.62</v>
      </c>
      <c r="F267" s="28">
        <v>1.3559999999999999</v>
      </c>
    </row>
    <row r="268" spans="1:6" ht="12.75">
      <c r="A268" s="30" t="s">
        <v>133</v>
      </c>
      <c r="B268" s="30">
        <v>3</v>
      </c>
      <c r="C268" s="5">
        <v>1962</v>
      </c>
      <c r="D268" s="5">
        <v>12</v>
      </c>
      <c r="E268" s="28">
        <v>0.3</v>
      </c>
      <c r="F268" s="28">
        <v>0.794</v>
      </c>
    </row>
    <row r="269" spans="1:6" ht="12.75">
      <c r="A269" s="30" t="s">
        <v>133</v>
      </c>
      <c r="B269" s="30">
        <v>3</v>
      </c>
      <c r="C269" s="5">
        <v>1963</v>
      </c>
      <c r="D269" s="5">
        <v>1</v>
      </c>
      <c r="E269" s="28">
        <v>2.818</v>
      </c>
      <c r="F269" s="28">
        <v>6.36</v>
      </c>
    </row>
    <row r="270" spans="1:6" ht="12.75">
      <c r="A270" s="30" t="s">
        <v>133</v>
      </c>
      <c r="B270" s="30">
        <v>3</v>
      </c>
      <c r="C270" s="5">
        <v>1963</v>
      </c>
      <c r="D270" s="5">
        <v>2</v>
      </c>
      <c r="E270" s="28">
        <v>0.835</v>
      </c>
      <c r="F270" s="28">
        <v>2.202</v>
      </c>
    </row>
    <row r="271" spans="1:6" ht="12.75">
      <c r="A271" s="30" t="s">
        <v>133</v>
      </c>
      <c r="B271" s="30">
        <v>3</v>
      </c>
      <c r="C271" s="5">
        <v>1963</v>
      </c>
      <c r="D271" s="5">
        <v>3</v>
      </c>
      <c r="E271" s="28">
        <v>4.474</v>
      </c>
      <c r="F271" s="28">
        <v>9.489</v>
      </c>
    </row>
    <row r="272" spans="1:6" ht="12.75">
      <c r="A272" s="30" t="s">
        <v>133</v>
      </c>
      <c r="B272" s="30">
        <v>3</v>
      </c>
      <c r="C272" s="5">
        <v>1963</v>
      </c>
      <c r="D272" s="5">
        <v>4</v>
      </c>
      <c r="E272" s="28">
        <v>3.842</v>
      </c>
      <c r="F272" s="28">
        <v>9.34</v>
      </c>
    </row>
    <row r="273" spans="1:6" ht="12.75">
      <c r="A273" s="30" t="s">
        <v>133</v>
      </c>
      <c r="B273" s="30">
        <v>3</v>
      </c>
      <c r="C273" s="5">
        <v>1963</v>
      </c>
      <c r="D273" s="5">
        <v>5</v>
      </c>
      <c r="E273" s="28">
        <v>2.027</v>
      </c>
      <c r="F273" s="28">
        <v>4.716</v>
      </c>
    </row>
    <row r="274" spans="1:6" ht="12.75">
      <c r="A274" s="30" t="s">
        <v>133</v>
      </c>
      <c r="B274" s="30">
        <v>3</v>
      </c>
      <c r="C274" s="5">
        <v>1963</v>
      </c>
      <c r="D274" s="5">
        <v>6</v>
      </c>
      <c r="E274" s="28">
        <v>2.566</v>
      </c>
      <c r="F274" s="28">
        <v>6.242</v>
      </c>
    </row>
    <row r="275" spans="1:6" ht="12.75">
      <c r="A275" s="30" t="s">
        <v>133</v>
      </c>
      <c r="B275" s="30">
        <v>3</v>
      </c>
      <c r="C275" s="5">
        <v>1963</v>
      </c>
      <c r="D275" s="5">
        <v>7</v>
      </c>
      <c r="E275" s="28">
        <v>1.157</v>
      </c>
      <c r="F275" s="28">
        <v>2.9090000000000003</v>
      </c>
    </row>
    <row r="276" spans="1:6" ht="12.75">
      <c r="A276" s="30" t="s">
        <v>133</v>
      </c>
      <c r="B276" s="30">
        <v>3</v>
      </c>
      <c r="C276" s="5">
        <v>1963</v>
      </c>
      <c r="D276" s="5">
        <v>8</v>
      </c>
      <c r="E276" s="28">
        <v>0.681</v>
      </c>
      <c r="F276" s="28">
        <v>1.737</v>
      </c>
    </row>
    <row r="277" spans="1:6" ht="12.75">
      <c r="A277" s="30" t="s">
        <v>133</v>
      </c>
      <c r="B277" s="30">
        <v>3</v>
      </c>
      <c r="C277" s="5">
        <v>1963</v>
      </c>
      <c r="D277" s="5">
        <v>9</v>
      </c>
      <c r="E277" s="28">
        <v>0.442</v>
      </c>
      <c r="F277" s="28">
        <v>1.117</v>
      </c>
    </row>
    <row r="278" spans="1:6" ht="12.75">
      <c r="A278" s="30" t="s">
        <v>133</v>
      </c>
      <c r="B278" s="30">
        <v>3</v>
      </c>
      <c r="C278" s="5">
        <v>1963</v>
      </c>
      <c r="D278" s="5">
        <v>10</v>
      </c>
      <c r="E278" s="28">
        <v>0.338</v>
      </c>
      <c r="F278" s="28">
        <v>0.843</v>
      </c>
    </row>
    <row r="279" spans="1:6" ht="12.75">
      <c r="A279" s="30" t="s">
        <v>133</v>
      </c>
      <c r="B279" s="30">
        <v>3</v>
      </c>
      <c r="C279" s="5">
        <v>1963</v>
      </c>
      <c r="D279" s="5">
        <v>11</v>
      </c>
      <c r="E279" s="28">
        <v>5.688</v>
      </c>
      <c r="F279" s="28">
        <v>11.851999999999999</v>
      </c>
    </row>
    <row r="280" spans="1:6" ht="12.75">
      <c r="A280" s="30" t="s">
        <v>133</v>
      </c>
      <c r="B280" s="30">
        <v>3</v>
      </c>
      <c r="C280" s="5">
        <v>1963</v>
      </c>
      <c r="D280" s="5">
        <v>12</v>
      </c>
      <c r="E280" s="28">
        <v>2.476</v>
      </c>
      <c r="F280" s="28">
        <v>5.627</v>
      </c>
    </row>
    <row r="281" spans="1:6" ht="12.75">
      <c r="A281" s="30" t="s">
        <v>133</v>
      </c>
      <c r="B281" s="30">
        <v>3</v>
      </c>
      <c r="C281" s="5">
        <v>1964</v>
      </c>
      <c r="D281" s="5">
        <v>1</v>
      </c>
      <c r="E281" s="28">
        <v>0.731</v>
      </c>
      <c r="F281" s="28">
        <v>1.911</v>
      </c>
    </row>
    <row r="282" spans="1:6" ht="12.75">
      <c r="A282" s="30" t="s">
        <v>133</v>
      </c>
      <c r="B282" s="30">
        <v>3</v>
      </c>
      <c r="C282" s="5">
        <v>1964</v>
      </c>
      <c r="D282" s="5">
        <v>2</v>
      </c>
      <c r="E282" s="28">
        <v>4.087</v>
      </c>
      <c r="F282" s="28">
        <v>10.681000000000001</v>
      </c>
    </row>
    <row r="283" spans="1:6" ht="12.75">
      <c r="A283" s="30" t="s">
        <v>133</v>
      </c>
      <c r="B283" s="30">
        <v>3</v>
      </c>
      <c r="C283" s="5">
        <v>1964</v>
      </c>
      <c r="D283" s="5">
        <v>3</v>
      </c>
      <c r="E283" s="28">
        <v>4.924</v>
      </c>
      <c r="F283" s="28">
        <v>11.576</v>
      </c>
    </row>
    <row r="284" spans="1:6" ht="12.75">
      <c r="A284" s="30" t="s">
        <v>133</v>
      </c>
      <c r="B284" s="30">
        <v>3</v>
      </c>
      <c r="C284" s="5">
        <v>1964</v>
      </c>
      <c r="D284" s="5">
        <v>4</v>
      </c>
      <c r="E284" s="28">
        <v>3.569</v>
      </c>
      <c r="F284" s="28">
        <v>8.878</v>
      </c>
    </row>
    <row r="285" spans="1:6" ht="12.75">
      <c r="A285" s="30" t="s">
        <v>133</v>
      </c>
      <c r="B285" s="30">
        <v>3</v>
      </c>
      <c r="C285" s="5">
        <v>1964</v>
      </c>
      <c r="D285" s="5">
        <v>5</v>
      </c>
      <c r="E285" s="28">
        <v>1.869</v>
      </c>
      <c r="F285" s="28">
        <v>4.655</v>
      </c>
    </row>
    <row r="286" spans="1:6" ht="12.75">
      <c r="A286" s="30" t="s">
        <v>133</v>
      </c>
      <c r="B286" s="30">
        <v>3</v>
      </c>
      <c r="C286" s="5">
        <v>1964</v>
      </c>
      <c r="D286" s="5">
        <v>6</v>
      </c>
      <c r="E286" s="28">
        <v>1.433</v>
      </c>
      <c r="F286" s="28">
        <v>3.572</v>
      </c>
    </row>
    <row r="287" spans="1:6" ht="12.75">
      <c r="A287" s="30" t="s">
        <v>133</v>
      </c>
      <c r="B287" s="30">
        <v>3</v>
      </c>
      <c r="C287" s="5">
        <v>1964</v>
      </c>
      <c r="D287" s="5">
        <v>7</v>
      </c>
      <c r="E287" s="28">
        <v>0.798</v>
      </c>
      <c r="F287" s="28">
        <v>2.001</v>
      </c>
    </row>
    <row r="288" spans="1:6" ht="12.75">
      <c r="A288" s="30" t="s">
        <v>133</v>
      </c>
      <c r="B288" s="30">
        <v>3</v>
      </c>
      <c r="C288" s="5">
        <v>1964</v>
      </c>
      <c r="D288" s="5">
        <v>8</v>
      </c>
      <c r="E288" s="28">
        <v>0.462</v>
      </c>
      <c r="F288" s="28">
        <v>1.1860000000000002</v>
      </c>
    </row>
    <row r="289" spans="1:6" ht="12.75">
      <c r="A289" s="30" t="s">
        <v>133</v>
      </c>
      <c r="B289" s="30">
        <v>3</v>
      </c>
      <c r="C289" s="5">
        <v>1964</v>
      </c>
      <c r="D289" s="5">
        <v>9</v>
      </c>
      <c r="E289" s="28">
        <v>0.527</v>
      </c>
      <c r="F289" s="28">
        <v>1.231</v>
      </c>
    </row>
    <row r="290" spans="1:6" ht="12.75">
      <c r="A290" s="30" t="s">
        <v>133</v>
      </c>
      <c r="B290" s="30">
        <v>3</v>
      </c>
      <c r="C290" s="5">
        <v>1964</v>
      </c>
      <c r="D290" s="5">
        <v>10</v>
      </c>
      <c r="E290" s="28">
        <v>0.757</v>
      </c>
      <c r="F290" s="28">
        <v>1.858</v>
      </c>
    </row>
    <row r="291" spans="1:6" ht="12.75">
      <c r="A291" s="30" t="s">
        <v>133</v>
      </c>
      <c r="B291" s="30">
        <v>3</v>
      </c>
      <c r="C291" s="5">
        <v>1964</v>
      </c>
      <c r="D291" s="5">
        <v>11</v>
      </c>
      <c r="E291" s="28">
        <v>0.578</v>
      </c>
      <c r="F291" s="28">
        <v>1.371</v>
      </c>
    </row>
    <row r="292" spans="1:6" ht="12.75">
      <c r="A292" s="30" t="s">
        <v>133</v>
      </c>
      <c r="B292" s="30">
        <v>3</v>
      </c>
      <c r="C292" s="5">
        <v>1964</v>
      </c>
      <c r="D292" s="5">
        <v>12</v>
      </c>
      <c r="E292" s="28">
        <v>0.387</v>
      </c>
      <c r="F292" s="28">
        <v>1.02</v>
      </c>
    </row>
    <row r="293" spans="1:6" ht="12.75">
      <c r="A293" s="30" t="s">
        <v>133</v>
      </c>
      <c r="B293" s="30">
        <v>3</v>
      </c>
      <c r="C293" s="5">
        <v>1965</v>
      </c>
      <c r="D293" s="5">
        <v>1</v>
      </c>
      <c r="E293" s="28">
        <v>0.918</v>
      </c>
      <c r="F293" s="28">
        <v>2.436</v>
      </c>
    </row>
    <row r="294" spans="1:6" ht="12.75">
      <c r="A294" s="30" t="s">
        <v>133</v>
      </c>
      <c r="B294" s="30">
        <v>3</v>
      </c>
      <c r="C294" s="5">
        <v>1965</v>
      </c>
      <c r="D294" s="5">
        <v>2</v>
      </c>
      <c r="E294" s="28">
        <v>0.537</v>
      </c>
      <c r="F294" s="28">
        <v>1.304</v>
      </c>
    </row>
    <row r="295" spans="1:6" ht="12.75">
      <c r="A295" s="30" t="s">
        <v>133</v>
      </c>
      <c r="B295" s="30">
        <v>3</v>
      </c>
      <c r="C295" s="5">
        <v>1965</v>
      </c>
      <c r="D295" s="5">
        <v>3</v>
      </c>
      <c r="E295" s="28">
        <v>5.8</v>
      </c>
      <c r="F295" s="28">
        <v>14.608</v>
      </c>
    </row>
    <row r="296" spans="1:6" ht="12.75">
      <c r="A296" s="30" t="s">
        <v>133</v>
      </c>
      <c r="B296" s="30">
        <v>3</v>
      </c>
      <c r="C296" s="5">
        <v>1965</v>
      </c>
      <c r="D296" s="5">
        <v>4</v>
      </c>
      <c r="E296" s="28">
        <v>1.835</v>
      </c>
      <c r="F296" s="28">
        <v>5.458</v>
      </c>
    </row>
    <row r="297" spans="1:6" ht="12.75">
      <c r="A297" s="30" t="s">
        <v>133</v>
      </c>
      <c r="B297" s="30">
        <v>3</v>
      </c>
      <c r="C297" s="5">
        <v>1965</v>
      </c>
      <c r="D297" s="5">
        <v>5</v>
      </c>
      <c r="E297" s="28">
        <v>1.158</v>
      </c>
      <c r="F297" s="28">
        <v>3.235</v>
      </c>
    </row>
    <row r="298" spans="1:6" ht="12.75">
      <c r="A298" s="30" t="s">
        <v>133</v>
      </c>
      <c r="B298" s="30">
        <v>3</v>
      </c>
      <c r="C298" s="5">
        <v>1965</v>
      </c>
      <c r="D298" s="5">
        <v>6</v>
      </c>
      <c r="E298" s="28">
        <v>0.688</v>
      </c>
      <c r="F298" s="28">
        <v>1.799</v>
      </c>
    </row>
    <row r="299" spans="1:6" ht="12.75">
      <c r="A299" s="30" t="s">
        <v>133</v>
      </c>
      <c r="B299" s="30">
        <v>3</v>
      </c>
      <c r="C299" s="5">
        <v>1965</v>
      </c>
      <c r="D299" s="5">
        <v>7</v>
      </c>
      <c r="E299" s="28">
        <v>0.421</v>
      </c>
      <c r="F299" s="28">
        <v>1.0879999999999999</v>
      </c>
    </row>
    <row r="300" spans="1:6" ht="12.75">
      <c r="A300" s="30" t="s">
        <v>133</v>
      </c>
      <c r="B300" s="30">
        <v>3</v>
      </c>
      <c r="C300" s="5">
        <v>1965</v>
      </c>
      <c r="D300" s="5">
        <v>8</v>
      </c>
      <c r="E300" s="28">
        <v>0.26</v>
      </c>
      <c r="F300" s="28">
        <v>0.671</v>
      </c>
    </row>
    <row r="301" spans="1:6" ht="12.75">
      <c r="A301" s="30" t="s">
        <v>133</v>
      </c>
      <c r="B301" s="30">
        <v>3</v>
      </c>
      <c r="C301" s="5">
        <v>1965</v>
      </c>
      <c r="D301" s="5">
        <v>9</v>
      </c>
      <c r="E301" s="28">
        <v>1.111</v>
      </c>
      <c r="F301" s="28">
        <v>2.8609999999999998</v>
      </c>
    </row>
    <row r="302" spans="1:6" ht="12.75">
      <c r="A302" s="30" t="s">
        <v>133</v>
      </c>
      <c r="B302" s="30">
        <v>3</v>
      </c>
      <c r="C302" s="5">
        <v>1965</v>
      </c>
      <c r="D302" s="5">
        <v>10</v>
      </c>
      <c r="E302" s="28">
        <v>1.318</v>
      </c>
      <c r="F302" s="28">
        <v>3.079</v>
      </c>
    </row>
    <row r="303" spans="1:6" ht="12.75">
      <c r="A303" s="30" t="s">
        <v>133</v>
      </c>
      <c r="B303" s="30">
        <v>3</v>
      </c>
      <c r="C303" s="5">
        <v>1965</v>
      </c>
      <c r="D303" s="5">
        <v>11</v>
      </c>
      <c r="E303" s="28">
        <v>4.32</v>
      </c>
      <c r="F303" s="28">
        <v>9.088000000000001</v>
      </c>
    </row>
    <row r="304" spans="1:6" ht="12.75">
      <c r="A304" s="30" t="s">
        <v>133</v>
      </c>
      <c r="B304" s="30">
        <v>3</v>
      </c>
      <c r="C304" s="5">
        <v>1965</v>
      </c>
      <c r="D304" s="5">
        <v>12</v>
      </c>
      <c r="E304" s="28">
        <v>4.643</v>
      </c>
      <c r="F304" s="28">
        <v>10.286999999999999</v>
      </c>
    </row>
    <row r="305" spans="1:6" ht="12.75">
      <c r="A305" s="30" t="s">
        <v>133</v>
      </c>
      <c r="B305" s="30">
        <v>3</v>
      </c>
      <c r="C305" s="5">
        <v>1966</v>
      </c>
      <c r="D305" s="5">
        <v>1</v>
      </c>
      <c r="E305" s="28">
        <v>8.231</v>
      </c>
      <c r="F305" s="28">
        <v>21.155</v>
      </c>
    </row>
    <row r="306" spans="1:6" ht="12.75">
      <c r="A306" s="30" t="s">
        <v>133</v>
      </c>
      <c r="B306" s="30">
        <v>3</v>
      </c>
      <c r="C306" s="5">
        <v>1966</v>
      </c>
      <c r="D306" s="5">
        <v>2</v>
      </c>
      <c r="E306" s="28">
        <v>10.923</v>
      </c>
      <c r="F306" s="28">
        <v>28.615</v>
      </c>
    </row>
    <row r="307" spans="1:6" ht="12.75">
      <c r="A307" s="30" t="s">
        <v>133</v>
      </c>
      <c r="B307" s="30">
        <v>3</v>
      </c>
      <c r="C307" s="5">
        <v>1966</v>
      </c>
      <c r="D307" s="5">
        <v>3</v>
      </c>
      <c r="E307" s="28">
        <v>2.63</v>
      </c>
      <c r="F307" s="28">
        <v>6.718</v>
      </c>
    </row>
    <row r="308" spans="1:6" ht="12.75">
      <c r="A308" s="30" t="s">
        <v>133</v>
      </c>
      <c r="B308" s="30">
        <v>3</v>
      </c>
      <c r="C308" s="5">
        <v>1966</v>
      </c>
      <c r="D308" s="5">
        <v>4</v>
      </c>
      <c r="E308" s="28">
        <v>6.292</v>
      </c>
      <c r="F308" s="28">
        <v>16.167</v>
      </c>
    </row>
    <row r="309" spans="1:6" ht="12.75">
      <c r="A309" s="30" t="s">
        <v>133</v>
      </c>
      <c r="B309" s="30">
        <v>3</v>
      </c>
      <c r="C309" s="5">
        <v>1966</v>
      </c>
      <c r="D309" s="5">
        <v>5</v>
      </c>
      <c r="E309" s="28">
        <v>2.731</v>
      </c>
      <c r="F309" s="28">
        <v>6.952</v>
      </c>
    </row>
    <row r="310" spans="1:6" ht="12.75">
      <c r="A310" s="30" t="s">
        <v>133</v>
      </c>
      <c r="B310" s="30">
        <v>3</v>
      </c>
      <c r="C310" s="5">
        <v>1966</v>
      </c>
      <c r="D310" s="5">
        <v>6</v>
      </c>
      <c r="E310" s="28">
        <v>1.769</v>
      </c>
      <c r="F310" s="28">
        <v>4.552</v>
      </c>
    </row>
    <row r="311" spans="1:6" ht="12.75">
      <c r="A311" s="30" t="s">
        <v>133</v>
      </c>
      <c r="B311" s="30">
        <v>3</v>
      </c>
      <c r="C311" s="5">
        <v>1966</v>
      </c>
      <c r="D311" s="5">
        <v>7</v>
      </c>
      <c r="E311" s="28">
        <v>1.043</v>
      </c>
      <c r="F311" s="28">
        <v>2.683</v>
      </c>
    </row>
    <row r="312" spans="1:6" ht="12.75">
      <c r="A312" s="30" t="s">
        <v>133</v>
      </c>
      <c r="B312" s="30">
        <v>3</v>
      </c>
      <c r="C312" s="5">
        <v>1966</v>
      </c>
      <c r="D312" s="5">
        <v>8</v>
      </c>
      <c r="E312" s="28">
        <v>0.618</v>
      </c>
      <c r="F312" s="28">
        <v>1.595</v>
      </c>
    </row>
    <row r="313" spans="1:6" ht="12.75">
      <c r="A313" s="30" t="s">
        <v>133</v>
      </c>
      <c r="B313" s="30">
        <v>3</v>
      </c>
      <c r="C313" s="5">
        <v>1966</v>
      </c>
      <c r="D313" s="5">
        <v>9</v>
      </c>
      <c r="E313" s="28">
        <v>0.406</v>
      </c>
      <c r="F313" s="28">
        <v>1.03</v>
      </c>
    </row>
    <row r="314" spans="1:6" ht="12.75">
      <c r="A314" s="30" t="s">
        <v>133</v>
      </c>
      <c r="B314" s="30">
        <v>3</v>
      </c>
      <c r="C314" s="5">
        <v>1966</v>
      </c>
      <c r="D314" s="5">
        <v>10</v>
      </c>
      <c r="E314" s="28">
        <v>2.468</v>
      </c>
      <c r="F314" s="28">
        <v>6.301</v>
      </c>
    </row>
    <row r="315" spans="1:6" ht="12.75">
      <c r="A315" s="30" t="s">
        <v>133</v>
      </c>
      <c r="B315" s="30">
        <v>3</v>
      </c>
      <c r="C315" s="5">
        <v>1966</v>
      </c>
      <c r="D315" s="5">
        <v>11</v>
      </c>
      <c r="E315" s="28">
        <v>4.374</v>
      </c>
      <c r="F315" s="28">
        <v>10.562</v>
      </c>
    </row>
    <row r="316" spans="1:6" ht="12.75">
      <c r="A316" s="30" t="s">
        <v>133</v>
      </c>
      <c r="B316" s="30">
        <v>3</v>
      </c>
      <c r="C316" s="5">
        <v>1966</v>
      </c>
      <c r="D316" s="5">
        <v>12</v>
      </c>
      <c r="E316" s="28">
        <v>1.688</v>
      </c>
      <c r="F316" s="28">
        <v>4.3069999999999995</v>
      </c>
    </row>
    <row r="317" spans="1:6" ht="12.75">
      <c r="A317" s="30" t="s">
        <v>133</v>
      </c>
      <c r="B317" s="30">
        <v>3</v>
      </c>
      <c r="C317" s="5">
        <v>1967</v>
      </c>
      <c r="D317" s="5">
        <v>1</v>
      </c>
      <c r="E317" s="28">
        <v>2.93</v>
      </c>
      <c r="F317" s="28">
        <v>7.4190000000000005</v>
      </c>
    </row>
    <row r="318" spans="1:6" ht="12.75">
      <c r="A318" s="30" t="s">
        <v>133</v>
      </c>
      <c r="B318" s="30">
        <v>3</v>
      </c>
      <c r="C318" s="5">
        <v>1967</v>
      </c>
      <c r="D318" s="5">
        <v>2</v>
      </c>
      <c r="E318" s="28">
        <v>2.103</v>
      </c>
      <c r="F318" s="28">
        <v>4.917</v>
      </c>
    </row>
    <row r="319" spans="1:6" ht="12.75">
      <c r="A319" s="30" t="s">
        <v>133</v>
      </c>
      <c r="B319" s="30">
        <v>3</v>
      </c>
      <c r="C319" s="5">
        <v>1967</v>
      </c>
      <c r="D319" s="5">
        <v>3</v>
      </c>
      <c r="E319" s="28">
        <v>2.861</v>
      </c>
      <c r="F319" s="28">
        <v>6.526000000000001</v>
      </c>
    </row>
    <row r="320" spans="1:6" ht="12.75">
      <c r="A320" s="30" t="s">
        <v>133</v>
      </c>
      <c r="B320" s="30">
        <v>3</v>
      </c>
      <c r="C320" s="5">
        <v>1967</v>
      </c>
      <c r="D320" s="5">
        <v>4</v>
      </c>
      <c r="E320" s="28">
        <v>1.537</v>
      </c>
      <c r="F320" s="28">
        <v>3.848</v>
      </c>
    </row>
    <row r="321" spans="1:6" ht="12.75">
      <c r="A321" s="30" t="s">
        <v>133</v>
      </c>
      <c r="B321" s="30">
        <v>3</v>
      </c>
      <c r="C321" s="5">
        <v>1967</v>
      </c>
      <c r="D321" s="5">
        <v>5</v>
      </c>
      <c r="E321" s="28">
        <v>2.13</v>
      </c>
      <c r="F321" s="28">
        <v>5.2509999999999994</v>
      </c>
    </row>
    <row r="322" spans="1:6" ht="12.75">
      <c r="A322" s="30" t="s">
        <v>133</v>
      </c>
      <c r="B322" s="30">
        <v>3</v>
      </c>
      <c r="C322" s="5">
        <v>1967</v>
      </c>
      <c r="D322" s="5">
        <v>6</v>
      </c>
      <c r="E322" s="28">
        <v>0.893</v>
      </c>
      <c r="F322" s="28">
        <v>2.2960000000000003</v>
      </c>
    </row>
    <row r="323" spans="1:6" ht="12.75">
      <c r="A323" s="30" t="s">
        <v>133</v>
      </c>
      <c r="B323" s="30">
        <v>3</v>
      </c>
      <c r="C323" s="5">
        <v>1967</v>
      </c>
      <c r="D323" s="5">
        <v>7</v>
      </c>
      <c r="E323" s="28">
        <v>0.564</v>
      </c>
      <c r="F323" s="28">
        <v>1.452</v>
      </c>
    </row>
    <row r="324" spans="1:6" ht="12.75">
      <c r="A324" s="30" t="s">
        <v>133</v>
      </c>
      <c r="B324" s="30">
        <v>3</v>
      </c>
      <c r="C324" s="5">
        <v>1967</v>
      </c>
      <c r="D324" s="5">
        <v>8</v>
      </c>
      <c r="E324" s="28">
        <v>0.362</v>
      </c>
      <c r="F324" s="28">
        <v>0.9309999999999999</v>
      </c>
    </row>
    <row r="325" spans="1:6" ht="12.75">
      <c r="A325" s="30" t="s">
        <v>133</v>
      </c>
      <c r="B325" s="30">
        <v>3</v>
      </c>
      <c r="C325" s="5">
        <v>1967</v>
      </c>
      <c r="D325" s="5">
        <v>9</v>
      </c>
      <c r="E325" s="28">
        <v>0.262</v>
      </c>
      <c r="F325" s="28">
        <v>0.657</v>
      </c>
    </row>
    <row r="326" spans="1:6" ht="12.75">
      <c r="A326" s="30" t="s">
        <v>133</v>
      </c>
      <c r="B326" s="30">
        <v>3</v>
      </c>
      <c r="C326" s="5">
        <v>1967</v>
      </c>
      <c r="D326" s="5">
        <v>10</v>
      </c>
      <c r="E326" s="28">
        <v>0.851</v>
      </c>
      <c r="F326" s="28">
        <v>2.1109999999999998</v>
      </c>
    </row>
    <row r="327" spans="1:6" ht="12.75">
      <c r="A327" s="30" t="s">
        <v>133</v>
      </c>
      <c r="B327" s="30">
        <v>3</v>
      </c>
      <c r="C327" s="5">
        <v>1967</v>
      </c>
      <c r="D327" s="5">
        <v>11</v>
      </c>
      <c r="E327" s="28">
        <v>6.619</v>
      </c>
      <c r="F327" s="28">
        <v>15.027000000000001</v>
      </c>
    </row>
    <row r="328" spans="1:6" ht="12.75">
      <c r="A328" s="30" t="s">
        <v>133</v>
      </c>
      <c r="B328" s="30">
        <v>3</v>
      </c>
      <c r="C328" s="5">
        <v>1967</v>
      </c>
      <c r="D328" s="5">
        <v>12</v>
      </c>
      <c r="E328" s="28">
        <v>1.4</v>
      </c>
      <c r="F328" s="28">
        <v>3.48</v>
      </c>
    </row>
    <row r="329" spans="1:6" ht="12.75">
      <c r="A329" s="30" t="s">
        <v>133</v>
      </c>
      <c r="B329" s="30">
        <v>3</v>
      </c>
      <c r="C329" s="5">
        <v>1968</v>
      </c>
      <c r="D329" s="5">
        <v>1</v>
      </c>
      <c r="E329" s="28">
        <v>1.233</v>
      </c>
      <c r="F329" s="28">
        <v>2.806</v>
      </c>
    </row>
    <row r="330" spans="1:6" ht="12.75">
      <c r="A330" s="30" t="s">
        <v>133</v>
      </c>
      <c r="B330" s="30">
        <v>3</v>
      </c>
      <c r="C330" s="5">
        <v>1968</v>
      </c>
      <c r="D330" s="5">
        <v>2</v>
      </c>
      <c r="E330" s="28">
        <v>3.731</v>
      </c>
      <c r="F330" s="28">
        <v>9.068</v>
      </c>
    </row>
    <row r="331" spans="1:6" ht="12.75">
      <c r="A331" s="30" t="s">
        <v>133</v>
      </c>
      <c r="B331" s="30">
        <v>3</v>
      </c>
      <c r="C331" s="5">
        <v>1968</v>
      </c>
      <c r="D331" s="5">
        <v>3</v>
      </c>
      <c r="E331" s="28">
        <v>2.216</v>
      </c>
      <c r="F331" s="28">
        <v>5.616</v>
      </c>
    </row>
    <row r="332" spans="1:6" ht="12.75">
      <c r="A332" s="30" t="s">
        <v>133</v>
      </c>
      <c r="B332" s="30">
        <v>3</v>
      </c>
      <c r="C332" s="5">
        <v>1968</v>
      </c>
      <c r="D332" s="5">
        <v>4</v>
      </c>
      <c r="E332" s="28">
        <v>2.728</v>
      </c>
      <c r="F332" s="28">
        <v>7.46</v>
      </c>
    </row>
    <row r="333" spans="1:6" ht="12.75">
      <c r="A333" s="30" t="s">
        <v>133</v>
      </c>
      <c r="B333" s="30">
        <v>3</v>
      </c>
      <c r="C333" s="5">
        <v>1968</v>
      </c>
      <c r="D333" s="5">
        <v>5</v>
      </c>
      <c r="E333" s="28">
        <v>2.19</v>
      </c>
      <c r="F333" s="28">
        <v>5.766</v>
      </c>
    </row>
    <row r="334" spans="1:6" ht="12.75">
      <c r="A334" s="30" t="s">
        <v>133</v>
      </c>
      <c r="B334" s="30">
        <v>3</v>
      </c>
      <c r="C334" s="5">
        <v>1968</v>
      </c>
      <c r="D334" s="5">
        <v>6</v>
      </c>
      <c r="E334" s="28">
        <v>1.067</v>
      </c>
      <c r="F334" s="28">
        <v>2.791</v>
      </c>
    </row>
    <row r="335" spans="1:6" ht="12.75">
      <c r="A335" s="30" t="s">
        <v>133</v>
      </c>
      <c r="B335" s="30">
        <v>3</v>
      </c>
      <c r="C335" s="5">
        <v>1968</v>
      </c>
      <c r="D335" s="5">
        <v>7</v>
      </c>
      <c r="E335" s="28">
        <v>0.63</v>
      </c>
      <c r="F335" s="28">
        <v>1.631</v>
      </c>
    </row>
    <row r="336" spans="1:6" ht="12.75">
      <c r="A336" s="30" t="s">
        <v>133</v>
      </c>
      <c r="B336" s="30">
        <v>3</v>
      </c>
      <c r="C336" s="5">
        <v>1968</v>
      </c>
      <c r="D336" s="5">
        <v>8</v>
      </c>
      <c r="E336" s="28">
        <v>0.384</v>
      </c>
      <c r="F336" s="28">
        <v>0.992</v>
      </c>
    </row>
    <row r="337" spans="1:6" ht="12.75">
      <c r="A337" s="30" t="s">
        <v>133</v>
      </c>
      <c r="B337" s="30">
        <v>3</v>
      </c>
      <c r="C337" s="5">
        <v>1968</v>
      </c>
      <c r="D337" s="5">
        <v>9</v>
      </c>
      <c r="E337" s="28">
        <v>0.325</v>
      </c>
      <c r="F337" s="28">
        <v>0.849</v>
      </c>
    </row>
    <row r="338" spans="1:6" ht="12.75">
      <c r="A338" s="30" t="s">
        <v>133</v>
      </c>
      <c r="B338" s="30">
        <v>3</v>
      </c>
      <c r="C338" s="5">
        <v>1968</v>
      </c>
      <c r="D338" s="5">
        <v>10</v>
      </c>
      <c r="E338" s="28">
        <v>0.234</v>
      </c>
      <c r="F338" s="28">
        <v>0.591</v>
      </c>
    </row>
    <row r="339" spans="1:6" ht="12.75">
      <c r="A339" s="30" t="s">
        <v>133</v>
      </c>
      <c r="B339" s="30">
        <v>3</v>
      </c>
      <c r="C339" s="5">
        <v>1968</v>
      </c>
      <c r="D339" s="5">
        <v>11</v>
      </c>
      <c r="E339" s="28">
        <v>1.113</v>
      </c>
      <c r="F339" s="28">
        <v>2.089</v>
      </c>
    </row>
    <row r="340" spans="1:6" ht="12.75">
      <c r="A340" s="30" t="s">
        <v>133</v>
      </c>
      <c r="B340" s="30">
        <v>3</v>
      </c>
      <c r="C340" s="5">
        <v>1968</v>
      </c>
      <c r="D340" s="5">
        <v>12</v>
      </c>
      <c r="E340" s="28">
        <v>2.462</v>
      </c>
      <c r="F340" s="28">
        <v>5.442</v>
      </c>
    </row>
    <row r="341" spans="1:6" ht="12.75">
      <c r="A341" s="30" t="s">
        <v>133</v>
      </c>
      <c r="B341" s="30">
        <v>3</v>
      </c>
      <c r="C341" s="5">
        <v>1969</v>
      </c>
      <c r="D341" s="5">
        <v>1</v>
      </c>
      <c r="E341" s="28">
        <v>2.523</v>
      </c>
      <c r="F341" s="28">
        <v>6.608</v>
      </c>
    </row>
    <row r="342" spans="1:6" ht="12.75">
      <c r="A342" s="30" t="s">
        <v>133</v>
      </c>
      <c r="B342" s="30">
        <v>3</v>
      </c>
      <c r="C342" s="5">
        <v>1969</v>
      </c>
      <c r="D342" s="5">
        <v>2</v>
      </c>
      <c r="E342" s="28">
        <v>0.988</v>
      </c>
      <c r="F342" s="28">
        <v>2.489</v>
      </c>
    </row>
    <row r="343" spans="1:6" ht="12.75">
      <c r="A343" s="30" t="s">
        <v>133</v>
      </c>
      <c r="B343" s="30">
        <v>3</v>
      </c>
      <c r="C343" s="5">
        <v>1969</v>
      </c>
      <c r="D343" s="5">
        <v>3</v>
      </c>
      <c r="E343" s="28">
        <v>9.475</v>
      </c>
      <c r="F343" s="28">
        <v>22.349</v>
      </c>
    </row>
    <row r="344" spans="1:6" ht="12.75">
      <c r="A344" s="30" t="s">
        <v>133</v>
      </c>
      <c r="B344" s="30">
        <v>3</v>
      </c>
      <c r="C344" s="5">
        <v>1969</v>
      </c>
      <c r="D344" s="5">
        <v>4</v>
      </c>
      <c r="E344" s="28">
        <v>3.786</v>
      </c>
      <c r="F344" s="28">
        <v>9.775</v>
      </c>
    </row>
    <row r="345" spans="1:6" ht="12.75">
      <c r="A345" s="30" t="s">
        <v>133</v>
      </c>
      <c r="B345" s="30">
        <v>3</v>
      </c>
      <c r="C345" s="5">
        <v>1969</v>
      </c>
      <c r="D345" s="5">
        <v>5</v>
      </c>
      <c r="E345" s="28">
        <v>4.689</v>
      </c>
      <c r="F345" s="28">
        <v>11.138</v>
      </c>
    </row>
    <row r="346" spans="1:6" ht="12.75">
      <c r="A346" s="30" t="s">
        <v>133</v>
      </c>
      <c r="B346" s="30">
        <v>3</v>
      </c>
      <c r="C346" s="5">
        <v>1969</v>
      </c>
      <c r="D346" s="5">
        <v>6</v>
      </c>
      <c r="E346" s="28">
        <v>1.891</v>
      </c>
      <c r="F346" s="28">
        <v>4.821</v>
      </c>
    </row>
    <row r="347" spans="1:6" ht="12.75">
      <c r="A347" s="30" t="s">
        <v>133</v>
      </c>
      <c r="B347" s="30">
        <v>3</v>
      </c>
      <c r="C347" s="5">
        <v>1969</v>
      </c>
      <c r="D347" s="5">
        <v>7</v>
      </c>
      <c r="E347" s="28">
        <v>1.18</v>
      </c>
      <c r="F347" s="28">
        <v>2.981</v>
      </c>
    </row>
    <row r="348" spans="1:6" ht="12.75">
      <c r="A348" s="30" t="s">
        <v>133</v>
      </c>
      <c r="B348" s="30">
        <v>3</v>
      </c>
      <c r="C348" s="5">
        <v>1969</v>
      </c>
      <c r="D348" s="5">
        <v>8</v>
      </c>
      <c r="E348" s="28">
        <v>0.694</v>
      </c>
      <c r="F348" s="28">
        <v>1.775</v>
      </c>
    </row>
    <row r="349" spans="1:6" ht="12.75">
      <c r="A349" s="30" t="s">
        <v>133</v>
      </c>
      <c r="B349" s="30">
        <v>3</v>
      </c>
      <c r="C349" s="5">
        <v>1969</v>
      </c>
      <c r="D349" s="5">
        <v>9</v>
      </c>
      <c r="E349" s="28">
        <v>1.532</v>
      </c>
      <c r="F349" s="28">
        <v>3.388</v>
      </c>
    </row>
    <row r="350" spans="1:6" ht="12.75">
      <c r="A350" s="30" t="s">
        <v>133</v>
      </c>
      <c r="B350" s="30">
        <v>3</v>
      </c>
      <c r="C350" s="5">
        <v>1969</v>
      </c>
      <c r="D350" s="5">
        <v>10</v>
      </c>
      <c r="E350" s="28">
        <v>0.594</v>
      </c>
      <c r="F350" s="28">
        <v>1.507</v>
      </c>
    </row>
    <row r="351" spans="1:6" ht="12.75">
      <c r="A351" s="30" t="s">
        <v>133</v>
      </c>
      <c r="B351" s="30">
        <v>3</v>
      </c>
      <c r="C351" s="5">
        <v>1969</v>
      </c>
      <c r="D351" s="5">
        <v>11</v>
      </c>
      <c r="E351" s="28">
        <v>1.707</v>
      </c>
      <c r="F351" s="28">
        <v>3.7180000000000004</v>
      </c>
    </row>
    <row r="352" spans="1:6" ht="12.75">
      <c r="A352" s="30" t="s">
        <v>133</v>
      </c>
      <c r="B352" s="30">
        <v>3</v>
      </c>
      <c r="C352" s="5">
        <v>1969</v>
      </c>
      <c r="D352" s="5">
        <v>12</v>
      </c>
      <c r="E352" s="28">
        <v>1.2</v>
      </c>
      <c r="F352" s="28">
        <v>2.944</v>
      </c>
    </row>
    <row r="353" spans="1:6" ht="12.75">
      <c r="A353" s="30" t="s">
        <v>133</v>
      </c>
      <c r="B353" s="30">
        <v>3</v>
      </c>
      <c r="C353" s="5">
        <v>1970</v>
      </c>
      <c r="D353" s="5">
        <v>1</v>
      </c>
      <c r="E353" s="28">
        <v>10.024</v>
      </c>
      <c r="F353" s="28">
        <v>23.491999999999997</v>
      </c>
    </row>
    <row r="354" spans="1:6" ht="12.75">
      <c r="A354" s="30" t="s">
        <v>133</v>
      </c>
      <c r="B354" s="30">
        <v>3</v>
      </c>
      <c r="C354" s="5">
        <v>1970</v>
      </c>
      <c r="D354" s="5">
        <v>2</v>
      </c>
      <c r="E354" s="28">
        <v>1.887</v>
      </c>
      <c r="F354" s="28">
        <v>4.77</v>
      </c>
    </row>
    <row r="355" spans="1:6" ht="12.75">
      <c r="A355" s="30" t="s">
        <v>133</v>
      </c>
      <c r="B355" s="30">
        <v>3</v>
      </c>
      <c r="C355" s="5">
        <v>1970</v>
      </c>
      <c r="D355" s="5">
        <v>3</v>
      </c>
      <c r="E355" s="28">
        <v>1.635</v>
      </c>
      <c r="F355" s="28">
        <v>4.061999999999999</v>
      </c>
    </row>
    <row r="356" spans="1:6" ht="12.75">
      <c r="A356" s="30" t="s">
        <v>133</v>
      </c>
      <c r="B356" s="30">
        <v>3</v>
      </c>
      <c r="C356" s="5">
        <v>1970</v>
      </c>
      <c r="D356" s="5">
        <v>4</v>
      </c>
      <c r="E356" s="28">
        <v>1.264</v>
      </c>
      <c r="F356" s="28">
        <v>2.956</v>
      </c>
    </row>
    <row r="357" spans="1:6" ht="12.75">
      <c r="A357" s="30" t="s">
        <v>133</v>
      </c>
      <c r="B357" s="30">
        <v>3</v>
      </c>
      <c r="C357" s="5">
        <v>1970</v>
      </c>
      <c r="D357" s="5">
        <v>5</v>
      </c>
      <c r="E357" s="28">
        <v>1.246</v>
      </c>
      <c r="F357" s="28">
        <v>3.234</v>
      </c>
    </row>
    <row r="358" spans="1:6" ht="12.75">
      <c r="A358" s="30" t="s">
        <v>133</v>
      </c>
      <c r="B358" s="30">
        <v>3</v>
      </c>
      <c r="C358" s="5">
        <v>1970</v>
      </c>
      <c r="D358" s="5">
        <v>6</v>
      </c>
      <c r="E358" s="28">
        <v>0.656</v>
      </c>
      <c r="F358" s="28">
        <v>1.7029999999999998</v>
      </c>
    </row>
    <row r="359" spans="1:6" ht="12.75">
      <c r="A359" s="30" t="s">
        <v>133</v>
      </c>
      <c r="B359" s="30">
        <v>3</v>
      </c>
      <c r="C359" s="5">
        <v>1970</v>
      </c>
      <c r="D359" s="5">
        <v>7</v>
      </c>
      <c r="E359" s="28">
        <v>0.399</v>
      </c>
      <c r="F359" s="28">
        <v>1.035</v>
      </c>
    </row>
    <row r="360" spans="1:6" ht="12.75">
      <c r="A360" s="30" t="s">
        <v>133</v>
      </c>
      <c r="B360" s="30">
        <v>3</v>
      </c>
      <c r="C360" s="5">
        <v>1970</v>
      </c>
      <c r="D360" s="5">
        <v>8</v>
      </c>
      <c r="E360" s="28">
        <v>0.301</v>
      </c>
      <c r="F360" s="28">
        <v>0.737</v>
      </c>
    </row>
    <row r="361" spans="1:6" ht="12.75">
      <c r="A361" s="30" t="s">
        <v>133</v>
      </c>
      <c r="B361" s="30">
        <v>3</v>
      </c>
      <c r="C361" s="5">
        <v>1970</v>
      </c>
      <c r="D361" s="5">
        <v>9</v>
      </c>
      <c r="E361" s="28">
        <v>0.181</v>
      </c>
      <c r="F361" s="28">
        <v>0.46099999999999997</v>
      </c>
    </row>
    <row r="362" spans="1:6" ht="12.75">
      <c r="A362" s="30" t="s">
        <v>133</v>
      </c>
      <c r="B362" s="30">
        <v>3</v>
      </c>
      <c r="C362" s="5">
        <v>1970</v>
      </c>
      <c r="D362" s="5">
        <v>10</v>
      </c>
      <c r="E362" s="28">
        <v>0.12</v>
      </c>
      <c r="F362" s="28">
        <v>0.31</v>
      </c>
    </row>
    <row r="363" spans="1:6" ht="12.75">
      <c r="A363" s="30" t="s">
        <v>133</v>
      </c>
      <c r="B363" s="30">
        <v>3</v>
      </c>
      <c r="C363" s="5">
        <v>1970</v>
      </c>
      <c r="D363" s="5">
        <v>11</v>
      </c>
      <c r="E363" s="28">
        <v>1.113</v>
      </c>
      <c r="F363" s="28">
        <v>2.701</v>
      </c>
    </row>
    <row r="364" spans="1:6" ht="12.75">
      <c r="A364" s="30" t="s">
        <v>133</v>
      </c>
      <c r="B364" s="30">
        <v>3</v>
      </c>
      <c r="C364" s="5">
        <v>1970</v>
      </c>
      <c r="D364" s="5">
        <v>12</v>
      </c>
      <c r="E364" s="28">
        <v>0.328</v>
      </c>
      <c r="F364" s="28">
        <v>0.8560000000000001</v>
      </c>
    </row>
    <row r="365" spans="1:6" ht="12.75">
      <c r="A365" s="30" t="s">
        <v>133</v>
      </c>
      <c r="B365" s="30">
        <v>3</v>
      </c>
      <c r="C365" s="5">
        <v>1971</v>
      </c>
      <c r="D365" s="5">
        <v>1</v>
      </c>
      <c r="E365" s="28">
        <v>1.478</v>
      </c>
      <c r="F365" s="28">
        <v>4.2989999999999995</v>
      </c>
    </row>
    <row r="366" spans="1:6" ht="12.75">
      <c r="A366" s="30" t="s">
        <v>133</v>
      </c>
      <c r="B366" s="30">
        <v>3</v>
      </c>
      <c r="C366" s="5">
        <v>1971</v>
      </c>
      <c r="D366" s="5">
        <v>2</v>
      </c>
      <c r="E366" s="28">
        <v>1.1</v>
      </c>
      <c r="F366" s="28">
        <v>2.922</v>
      </c>
    </row>
    <row r="367" spans="1:6" ht="12.75">
      <c r="A367" s="30" t="s">
        <v>133</v>
      </c>
      <c r="B367" s="30">
        <v>3</v>
      </c>
      <c r="C367" s="5">
        <v>1971</v>
      </c>
      <c r="D367" s="5">
        <v>3</v>
      </c>
      <c r="E367" s="28">
        <v>1.269</v>
      </c>
      <c r="F367" s="28">
        <v>3.268</v>
      </c>
    </row>
    <row r="368" spans="1:6" ht="12.75">
      <c r="A368" s="30" t="s">
        <v>133</v>
      </c>
      <c r="B368" s="30">
        <v>3</v>
      </c>
      <c r="C368" s="5">
        <v>1971</v>
      </c>
      <c r="D368" s="5">
        <v>4</v>
      </c>
      <c r="E368" s="28">
        <v>2.175</v>
      </c>
      <c r="F368" s="28">
        <v>5.553</v>
      </c>
    </row>
    <row r="369" spans="1:6" ht="12.75">
      <c r="A369" s="30" t="s">
        <v>133</v>
      </c>
      <c r="B369" s="30">
        <v>3</v>
      </c>
      <c r="C369" s="5">
        <v>1971</v>
      </c>
      <c r="D369" s="5">
        <v>5</v>
      </c>
      <c r="E369" s="28">
        <v>5.266</v>
      </c>
      <c r="F369" s="28">
        <v>12.852999999999998</v>
      </c>
    </row>
    <row r="370" spans="1:6" ht="12.75">
      <c r="A370" s="30" t="s">
        <v>133</v>
      </c>
      <c r="B370" s="30">
        <v>3</v>
      </c>
      <c r="C370" s="5">
        <v>1971</v>
      </c>
      <c r="D370" s="5">
        <v>6</v>
      </c>
      <c r="E370" s="28">
        <v>2.433</v>
      </c>
      <c r="F370" s="28">
        <v>6.045</v>
      </c>
    </row>
    <row r="371" spans="1:6" ht="12.75">
      <c r="A371" s="30" t="s">
        <v>133</v>
      </c>
      <c r="B371" s="30">
        <v>3</v>
      </c>
      <c r="C371" s="5">
        <v>1971</v>
      </c>
      <c r="D371" s="5">
        <v>7</v>
      </c>
      <c r="E371" s="28">
        <v>1.467</v>
      </c>
      <c r="F371" s="28">
        <v>3.739</v>
      </c>
    </row>
    <row r="372" spans="1:6" ht="12.75">
      <c r="A372" s="30" t="s">
        <v>133</v>
      </c>
      <c r="B372" s="30">
        <v>3</v>
      </c>
      <c r="C372" s="5">
        <v>1971</v>
      </c>
      <c r="D372" s="5">
        <v>8</v>
      </c>
      <c r="E372" s="28">
        <v>0.92</v>
      </c>
      <c r="F372" s="28">
        <v>2.373</v>
      </c>
    </row>
    <row r="373" spans="1:6" ht="12.75">
      <c r="A373" s="30" t="s">
        <v>133</v>
      </c>
      <c r="B373" s="30">
        <v>3</v>
      </c>
      <c r="C373" s="5">
        <v>1971</v>
      </c>
      <c r="D373" s="5">
        <v>9</v>
      </c>
      <c r="E373" s="28">
        <v>0.636</v>
      </c>
      <c r="F373" s="28">
        <v>1.6640000000000001</v>
      </c>
    </row>
    <row r="374" spans="1:6" ht="12.75">
      <c r="A374" s="30" t="s">
        <v>133</v>
      </c>
      <c r="B374" s="30">
        <v>3</v>
      </c>
      <c r="C374" s="5">
        <v>1971</v>
      </c>
      <c r="D374" s="5">
        <v>10</v>
      </c>
      <c r="E374" s="28">
        <v>0.436</v>
      </c>
      <c r="F374" s="28">
        <v>1.14</v>
      </c>
    </row>
    <row r="375" spans="1:6" ht="12.75">
      <c r="A375" s="30" t="s">
        <v>133</v>
      </c>
      <c r="B375" s="30">
        <v>3</v>
      </c>
      <c r="C375" s="5">
        <v>1971</v>
      </c>
      <c r="D375" s="5">
        <v>11</v>
      </c>
      <c r="E375" s="28">
        <v>0.702</v>
      </c>
      <c r="F375" s="28">
        <v>1.932</v>
      </c>
    </row>
    <row r="376" spans="1:6" ht="12.75">
      <c r="A376" s="30" t="s">
        <v>133</v>
      </c>
      <c r="B376" s="30">
        <v>3</v>
      </c>
      <c r="C376" s="5">
        <v>1971</v>
      </c>
      <c r="D376" s="5">
        <v>12</v>
      </c>
      <c r="E376" s="28">
        <v>0.694</v>
      </c>
      <c r="F376" s="28">
        <v>1.753</v>
      </c>
    </row>
    <row r="377" spans="1:6" ht="12.75">
      <c r="A377" s="30" t="s">
        <v>133</v>
      </c>
      <c r="B377" s="30">
        <v>3</v>
      </c>
      <c r="C377" s="5">
        <v>1972</v>
      </c>
      <c r="D377" s="5">
        <v>1</v>
      </c>
      <c r="E377" s="28">
        <v>0.523</v>
      </c>
      <c r="F377" s="28">
        <v>1.341</v>
      </c>
    </row>
    <row r="378" spans="1:6" ht="12.75">
      <c r="A378" s="30" t="s">
        <v>133</v>
      </c>
      <c r="B378" s="30">
        <v>3</v>
      </c>
      <c r="C378" s="5">
        <v>1972</v>
      </c>
      <c r="D378" s="5">
        <v>2</v>
      </c>
      <c r="E378" s="28">
        <v>6.563</v>
      </c>
      <c r="F378" s="28">
        <v>19.445999999999998</v>
      </c>
    </row>
    <row r="379" spans="1:6" ht="12.75">
      <c r="A379" s="30" t="s">
        <v>133</v>
      </c>
      <c r="B379" s="30">
        <v>3</v>
      </c>
      <c r="C379" s="5">
        <v>1972</v>
      </c>
      <c r="D379" s="5">
        <v>3</v>
      </c>
      <c r="E379" s="28">
        <v>5.324</v>
      </c>
      <c r="F379" s="28">
        <v>14.172</v>
      </c>
    </row>
    <row r="380" spans="1:6" ht="12.75">
      <c r="A380" s="30" t="s">
        <v>133</v>
      </c>
      <c r="B380" s="30">
        <v>3</v>
      </c>
      <c r="C380" s="5">
        <v>1972</v>
      </c>
      <c r="D380" s="5">
        <v>4</v>
      </c>
      <c r="E380" s="28">
        <v>2.026</v>
      </c>
      <c r="F380" s="28">
        <v>5.257</v>
      </c>
    </row>
    <row r="381" spans="1:6" ht="12.75">
      <c r="A381" s="30" t="s">
        <v>133</v>
      </c>
      <c r="B381" s="30">
        <v>3</v>
      </c>
      <c r="C381" s="5">
        <v>1972</v>
      </c>
      <c r="D381" s="5">
        <v>5</v>
      </c>
      <c r="E381" s="28">
        <v>1.508</v>
      </c>
      <c r="F381" s="28">
        <v>4.321</v>
      </c>
    </row>
    <row r="382" spans="1:6" ht="12.75">
      <c r="A382" s="30" t="s">
        <v>133</v>
      </c>
      <c r="B382" s="30">
        <v>3</v>
      </c>
      <c r="C382" s="5">
        <v>1972</v>
      </c>
      <c r="D382" s="5">
        <v>6</v>
      </c>
      <c r="E382" s="28">
        <v>1.094</v>
      </c>
      <c r="F382" s="28">
        <v>3.2620000000000005</v>
      </c>
    </row>
    <row r="383" spans="1:6" ht="12.75">
      <c r="A383" s="30" t="s">
        <v>133</v>
      </c>
      <c r="B383" s="30">
        <v>3</v>
      </c>
      <c r="C383" s="5">
        <v>1972</v>
      </c>
      <c r="D383" s="5">
        <v>7</v>
      </c>
      <c r="E383" s="28">
        <v>0.703</v>
      </c>
      <c r="F383" s="28">
        <v>1.8159999999999998</v>
      </c>
    </row>
    <row r="384" spans="1:6" ht="12.75">
      <c r="A384" s="30" t="s">
        <v>133</v>
      </c>
      <c r="B384" s="30">
        <v>3</v>
      </c>
      <c r="C384" s="5">
        <v>1972</v>
      </c>
      <c r="D384" s="5">
        <v>8</v>
      </c>
      <c r="E384" s="28">
        <v>0.432</v>
      </c>
      <c r="F384" s="28">
        <v>1.12</v>
      </c>
    </row>
    <row r="385" spans="1:6" ht="12.75">
      <c r="A385" s="30" t="s">
        <v>133</v>
      </c>
      <c r="B385" s="30">
        <v>3</v>
      </c>
      <c r="C385" s="5">
        <v>1972</v>
      </c>
      <c r="D385" s="5">
        <v>9</v>
      </c>
      <c r="E385" s="28">
        <v>0.569</v>
      </c>
      <c r="F385" s="28">
        <v>1.474</v>
      </c>
    </row>
    <row r="386" spans="1:6" ht="12.75">
      <c r="A386" s="30" t="s">
        <v>133</v>
      </c>
      <c r="B386" s="30">
        <v>3</v>
      </c>
      <c r="C386" s="5">
        <v>1972</v>
      </c>
      <c r="D386" s="5">
        <v>10</v>
      </c>
      <c r="E386" s="28">
        <v>0.884</v>
      </c>
      <c r="F386" s="28">
        <v>2.182</v>
      </c>
    </row>
    <row r="387" spans="1:6" ht="12.75">
      <c r="A387" s="30" t="s">
        <v>133</v>
      </c>
      <c r="B387" s="30">
        <v>3</v>
      </c>
      <c r="C387" s="5">
        <v>1972</v>
      </c>
      <c r="D387" s="5">
        <v>11</v>
      </c>
      <c r="E387" s="28">
        <v>2.333</v>
      </c>
      <c r="F387" s="28">
        <v>5.156000000000001</v>
      </c>
    </row>
    <row r="388" spans="1:6" ht="12.75">
      <c r="A388" s="30" t="s">
        <v>133</v>
      </c>
      <c r="B388" s="30">
        <v>3</v>
      </c>
      <c r="C388" s="5">
        <v>1972</v>
      </c>
      <c r="D388" s="5">
        <v>12</v>
      </c>
      <c r="E388" s="28">
        <v>2.371</v>
      </c>
      <c r="F388" s="28">
        <v>5.051</v>
      </c>
    </row>
    <row r="389" spans="1:6" ht="12.75">
      <c r="A389" s="30" t="s">
        <v>133</v>
      </c>
      <c r="B389" s="30">
        <v>3</v>
      </c>
      <c r="C389" s="5">
        <v>1973</v>
      </c>
      <c r="D389" s="5">
        <v>1</v>
      </c>
      <c r="E389" s="28">
        <v>2.1</v>
      </c>
      <c r="F389" s="28">
        <v>5.253</v>
      </c>
    </row>
    <row r="390" spans="1:6" ht="12.75">
      <c r="A390" s="30" t="s">
        <v>133</v>
      </c>
      <c r="B390" s="30">
        <v>3</v>
      </c>
      <c r="C390" s="5">
        <v>1973</v>
      </c>
      <c r="D390" s="5">
        <v>2</v>
      </c>
      <c r="E390" s="28">
        <v>1.194</v>
      </c>
      <c r="F390" s="28">
        <v>3.344</v>
      </c>
    </row>
    <row r="391" spans="1:6" ht="12.75">
      <c r="A391" s="30" t="s">
        <v>133</v>
      </c>
      <c r="B391" s="30">
        <v>3</v>
      </c>
      <c r="C391" s="5">
        <v>1973</v>
      </c>
      <c r="D391" s="5">
        <v>3</v>
      </c>
      <c r="E391" s="28">
        <v>1.186</v>
      </c>
      <c r="F391" s="28">
        <v>2.702</v>
      </c>
    </row>
    <row r="392" spans="1:6" ht="12.75">
      <c r="A392" s="30" t="s">
        <v>133</v>
      </c>
      <c r="B392" s="30">
        <v>3</v>
      </c>
      <c r="C392" s="5">
        <v>1973</v>
      </c>
      <c r="D392" s="5">
        <v>4</v>
      </c>
      <c r="E392" s="28">
        <v>0.741</v>
      </c>
      <c r="F392" s="28">
        <v>1.7930000000000001</v>
      </c>
    </row>
    <row r="393" spans="1:6" ht="12.75">
      <c r="A393" s="30" t="s">
        <v>133</v>
      </c>
      <c r="B393" s="30">
        <v>3</v>
      </c>
      <c r="C393" s="5">
        <v>1973</v>
      </c>
      <c r="D393" s="5">
        <v>5</v>
      </c>
      <c r="E393" s="28">
        <v>1.715</v>
      </c>
      <c r="F393" s="28">
        <v>4.085</v>
      </c>
    </row>
    <row r="394" spans="1:6" ht="12.75">
      <c r="A394" s="30" t="s">
        <v>133</v>
      </c>
      <c r="B394" s="30">
        <v>3</v>
      </c>
      <c r="C394" s="5">
        <v>1973</v>
      </c>
      <c r="D394" s="5">
        <v>6</v>
      </c>
      <c r="E394" s="28">
        <v>0.936</v>
      </c>
      <c r="F394" s="28">
        <v>2.471</v>
      </c>
    </row>
    <row r="395" spans="1:6" ht="12.75">
      <c r="A395" s="30" t="s">
        <v>133</v>
      </c>
      <c r="B395" s="30">
        <v>3</v>
      </c>
      <c r="C395" s="5">
        <v>1973</v>
      </c>
      <c r="D395" s="5">
        <v>7</v>
      </c>
      <c r="E395" s="28">
        <v>0.694</v>
      </c>
      <c r="F395" s="28">
        <v>1.762</v>
      </c>
    </row>
    <row r="396" spans="1:6" ht="12.75">
      <c r="A396" s="30" t="s">
        <v>133</v>
      </c>
      <c r="B396" s="30">
        <v>3</v>
      </c>
      <c r="C396" s="5">
        <v>1973</v>
      </c>
      <c r="D396" s="5">
        <v>8</v>
      </c>
      <c r="E396" s="28">
        <v>0.504</v>
      </c>
      <c r="F396" s="28">
        <v>1.279</v>
      </c>
    </row>
    <row r="397" spans="1:6" ht="12.75">
      <c r="A397" s="30" t="s">
        <v>133</v>
      </c>
      <c r="B397" s="30">
        <v>3</v>
      </c>
      <c r="C397" s="5">
        <v>1973</v>
      </c>
      <c r="D397" s="5">
        <v>9</v>
      </c>
      <c r="E397" s="28">
        <v>0.31</v>
      </c>
      <c r="F397" s="28">
        <v>0.7989999999999999</v>
      </c>
    </row>
    <row r="398" spans="1:6" ht="12.75">
      <c r="A398" s="30" t="s">
        <v>133</v>
      </c>
      <c r="B398" s="30">
        <v>3</v>
      </c>
      <c r="C398" s="5">
        <v>1973</v>
      </c>
      <c r="D398" s="5">
        <v>10</v>
      </c>
      <c r="E398" s="28">
        <v>0.508</v>
      </c>
      <c r="F398" s="28">
        <v>1.274</v>
      </c>
    </row>
    <row r="399" spans="1:6" ht="12.75">
      <c r="A399" s="30" t="s">
        <v>133</v>
      </c>
      <c r="B399" s="30">
        <v>3</v>
      </c>
      <c r="C399" s="5">
        <v>1973</v>
      </c>
      <c r="D399" s="5">
        <v>11</v>
      </c>
      <c r="E399" s="28">
        <v>0.344</v>
      </c>
      <c r="F399" s="28">
        <v>0.8280000000000001</v>
      </c>
    </row>
    <row r="400" spans="1:6" ht="12.75">
      <c r="A400" s="30" t="s">
        <v>133</v>
      </c>
      <c r="B400" s="30">
        <v>3</v>
      </c>
      <c r="C400" s="5">
        <v>1973</v>
      </c>
      <c r="D400" s="5">
        <v>12</v>
      </c>
      <c r="E400" s="28">
        <v>0.472</v>
      </c>
      <c r="F400" s="28">
        <v>1.2089999999999999</v>
      </c>
    </row>
    <row r="401" spans="1:6" ht="12.75">
      <c r="A401" s="30" t="s">
        <v>133</v>
      </c>
      <c r="B401" s="30">
        <v>3</v>
      </c>
      <c r="C401" s="5">
        <v>1974</v>
      </c>
      <c r="D401" s="5">
        <v>1</v>
      </c>
      <c r="E401" s="28">
        <v>2.717</v>
      </c>
      <c r="F401" s="28">
        <v>6.817</v>
      </c>
    </row>
    <row r="402" spans="1:6" ht="12.75">
      <c r="A402" s="30" t="s">
        <v>133</v>
      </c>
      <c r="B402" s="30">
        <v>3</v>
      </c>
      <c r="C402" s="5">
        <v>1974</v>
      </c>
      <c r="D402" s="5">
        <v>2</v>
      </c>
      <c r="E402" s="28">
        <v>1.595</v>
      </c>
      <c r="F402" s="28">
        <v>4.206</v>
      </c>
    </row>
    <row r="403" spans="1:6" ht="12.75">
      <c r="A403" s="30" t="s">
        <v>133</v>
      </c>
      <c r="B403" s="30">
        <v>3</v>
      </c>
      <c r="C403" s="5">
        <v>1974</v>
      </c>
      <c r="D403" s="5">
        <v>3</v>
      </c>
      <c r="E403" s="28">
        <v>2.807</v>
      </c>
      <c r="F403" s="28">
        <v>6.6240000000000006</v>
      </c>
    </row>
    <row r="404" spans="1:6" ht="12.75">
      <c r="A404" s="30" t="s">
        <v>133</v>
      </c>
      <c r="B404" s="30">
        <v>3</v>
      </c>
      <c r="C404" s="5">
        <v>1974</v>
      </c>
      <c r="D404" s="5">
        <v>4</v>
      </c>
      <c r="E404" s="28">
        <v>1.251</v>
      </c>
      <c r="F404" s="28">
        <v>3.279</v>
      </c>
    </row>
    <row r="405" spans="1:6" ht="12.75">
      <c r="A405" s="30" t="s">
        <v>133</v>
      </c>
      <c r="B405" s="30">
        <v>3</v>
      </c>
      <c r="C405" s="5">
        <v>1974</v>
      </c>
      <c r="D405" s="5">
        <v>5</v>
      </c>
      <c r="E405" s="28">
        <v>1.19</v>
      </c>
      <c r="F405" s="28">
        <v>2.996</v>
      </c>
    </row>
    <row r="406" spans="1:6" ht="12.75">
      <c r="A406" s="30" t="s">
        <v>133</v>
      </c>
      <c r="B406" s="30">
        <v>3</v>
      </c>
      <c r="C406" s="5">
        <v>1974</v>
      </c>
      <c r="D406" s="5">
        <v>6</v>
      </c>
      <c r="E406" s="28">
        <v>2.108</v>
      </c>
      <c r="F406" s="28">
        <v>5.615</v>
      </c>
    </row>
    <row r="407" spans="1:6" ht="12.75">
      <c r="A407" s="30" t="s">
        <v>133</v>
      </c>
      <c r="B407" s="30">
        <v>3</v>
      </c>
      <c r="C407" s="5">
        <v>1974</v>
      </c>
      <c r="D407" s="5">
        <v>7</v>
      </c>
      <c r="E407" s="28">
        <v>0.896</v>
      </c>
      <c r="F407" s="28">
        <v>2.309</v>
      </c>
    </row>
    <row r="408" spans="1:6" ht="12.75">
      <c r="A408" s="30" t="s">
        <v>133</v>
      </c>
      <c r="B408" s="30">
        <v>3</v>
      </c>
      <c r="C408" s="5">
        <v>1974</v>
      </c>
      <c r="D408" s="5">
        <v>8</v>
      </c>
      <c r="E408" s="28">
        <v>0.558</v>
      </c>
      <c r="F408" s="28">
        <v>1.45</v>
      </c>
    </row>
    <row r="409" spans="1:6" ht="12.75">
      <c r="A409" s="30" t="s">
        <v>133</v>
      </c>
      <c r="B409" s="30">
        <v>3</v>
      </c>
      <c r="C409" s="5">
        <v>1974</v>
      </c>
      <c r="D409" s="5">
        <v>9</v>
      </c>
      <c r="E409" s="28">
        <v>0.382</v>
      </c>
      <c r="F409" s="28">
        <v>0.976</v>
      </c>
    </row>
    <row r="410" spans="1:6" ht="12.75">
      <c r="A410" s="30" t="s">
        <v>133</v>
      </c>
      <c r="B410" s="30">
        <v>3</v>
      </c>
      <c r="C410" s="5">
        <v>1974</v>
      </c>
      <c r="D410" s="5">
        <v>10</v>
      </c>
      <c r="E410" s="28">
        <v>0.244</v>
      </c>
      <c r="F410" s="28">
        <v>0.628</v>
      </c>
    </row>
    <row r="411" spans="1:6" ht="12.75">
      <c r="A411" s="30" t="s">
        <v>133</v>
      </c>
      <c r="B411" s="30">
        <v>3</v>
      </c>
      <c r="C411" s="5">
        <v>1974</v>
      </c>
      <c r="D411" s="5">
        <v>11</v>
      </c>
      <c r="E411" s="28">
        <v>1.236</v>
      </c>
      <c r="F411" s="28">
        <v>2.598</v>
      </c>
    </row>
    <row r="412" spans="1:6" ht="12.75">
      <c r="A412" s="30" t="s">
        <v>133</v>
      </c>
      <c r="B412" s="30">
        <v>3</v>
      </c>
      <c r="C412" s="5">
        <v>1974</v>
      </c>
      <c r="D412" s="5">
        <v>12</v>
      </c>
      <c r="E412" s="28">
        <v>0.402</v>
      </c>
      <c r="F412" s="28">
        <v>1.013</v>
      </c>
    </row>
    <row r="413" spans="1:6" ht="12.75">
      <c r="A413" s="30" t="s">
        <v>133</v>
      </c>
      <c r="B413" s="30">
        <v>3</v>
      </c>
      <c r="C413" s="5">
        <v>1975</v>
      </c>
      <c r="D413" s="5">
        <v>1</v>
      </c>
      <c r="E413" s="28">
        <v>1.429</v>
      </c>
      <c r="F413" s="28">
        <v>3.768</v>
      </c>
    </row>
    <row r="414" spans="1:6" ht="12.75">
      <c r="A414" s="30" t="s">
        <v>133</v>
      </c>
      <c r="B414" s="30">
        <v>3</v>
      </c>
      <c r="C414" s="5">
        <v>1975</v>
      </c>
      <c r="D414" s="5">
        <v>2</v>
      </c>
      <c r="E414" s="28">
        <v>1.003</v>
      </c>
      <c r="F414" s="28">
        <v>2.944</v>
      </c>
    </row>
    <row r="415" spans="1:6" ht="12.75">
      <c r="A415" s="30" t="s">
        <v>133</v>
      </c>
      <c r="B415" s="30">
        <v>3</v>
      </c>
      <c r="C415" s="5">
        <v>1975</v>
      </c>
      <c r="D415" s="5">
        <v>3</v>
      </c>
      <c r="E415" s="28">
        <v>1.326</v>
      </c>
      <c r="F415" s="28">
        <v>3.543</v>
      </c>
    </row>
    <row r="416" spans="1:6" ht="12.75">
      <c r="A416" s="30" t="s">
        <v>133</v>
      </c>
      <c r="B416" s="30">
        <v>3</v>
      </c>
      <c r="C416" s="5">
        <v>1975</v>
      </c>
      <c r="D416" s="5">
        <v>4</v>
      </c>
      <c r="E416" s="28">
        <v>1.889</v>
      </c>
      <c r="F416" s="28">
        <v>5.065</v>
      </c>
    </row>
    <row r="417" spans="1:6" ht="12.75">
      <c r="A417" s="30" t="s">
        <v>133</v>
      </c>
      <c r="B417" s="30">
        <v>3</v>
      </c>
      <c r="C417" s="5">
        <v>1975</v>
      </c>
      <c r="D417" s="5">
        <v>5</v>
      </c>
      <c r="E417" s="28">
        <v>2.343</v>
      </c>
      <c r="F417" s="28">
        <v>5.618</v>
      </c>
    </row>
    <row r="418" spans="1:6" ht="12.75">
      <c r="A418" s="30" t="s">
        <v>133</v>
      </c>
      <c r="B418" s="30">
        <v>3</v>
      </c>
      <c r="C418" s="5">
        <v>1975</v>
      </c>
      <c r="D418" s="5">
        <v>6</v>
      </c>
      <c r="E418" s="28">
        <v>1.212</v>
      </c>
      <c r="F418" s="28">
        <v>3.064</v>
      </c>
    </row>
    <row r="419" spans="1:6" ht="12.75">
      <c r="A419" s="30" t="s">
        <v>133</v>
      </c>
      <c r="B419" s="30">
        <v>3</v>
      </c>
      <c r="C419" s="5">
        <v>1975</v>
      </c>
      <c r="D419" s="5">
        <v>7</v>
      </c>
      <c r="E419" s="28">
        <v>0.715</v>
      </c>
      <c r="F419" s="28">
        <v>1.83</v>
      </c>
    </row>
    <row r="420" spans="1:6" ht="12.75">
      <c r="A420" s="30" t="s">
        <v>133</v>
      </c>
      <c r="B420" s="30">
        <v>3</v>
      </c>
      <c r="C420" s="5">
        <v>1975</v>
      </c>
      <c r="D420" s="5">
        <v>8</v>
      </c>
      <c r="E420" s="28">
        <v>0.509</v>
      </c>
      <c r="F420" s="28">
        <v>1.323</v>
      </c>
    </row>
    <row r="421" spans="1:6" ht="12.75">
      <c r="A421" s="30" t="s">
        <v>133</v>
      </c>
      <c r="B421" s="30">
        <v>3</v>
      </c>
      <c r="C421" s="5">
        <v>1975</v>
      </c>
      <c r="D421" s="5">
        <v>9</v>
      </c>
      <c r="E421" s="28">
        <v>0.798</v>
      </c>
      <c r="F421" s="28">
        <v>1.996</v>
      </c>
    </row>
    <row r="422" spans="1:6" ht="12.75">
      <c r="A422" s="30" t="s">
        <v>133</v>
      </c>
      <c r="B422" s="30">
        <v>3</v>
      </c>
      <c r="C422" s="5">
        <v>1975</v>
      </c>
      <c r="D422" s="5">
        <v>10</v>
      </c>
      <c r="E422" s="28">
        <v>0.36</v>
      </c>
      <c r="F422" s="28">
        <v>0.955</v>
      </c>
    </row>
    <row r="423" spans="1:6" ht="12.75">
      <c r="A423" s="30" t="s">
        <v>133</v>
      </c>
      <c r="B423" s="30">
        <v>3</v>
      </c>
      <c r="C423" s="5">
        <v>1975</v>
      </c>
      <c r="D423" s="5">
        <v>11</v>
      </c>
      <c r="E423" s="28">
        <v>0.822</v>
      </c>
      <c r="F423" s="28">
        <v>2.189</v>
      </c>
    </row>
    <row r="424" spans="1:6" ht="12.75">
      <c r="A424" s="30" t="s">
        <v>133</v>
      </c>
      <c r="B424" s="30">
        <v>3</v>
      </c>
      <c r="C424" s="5">
        <v>1975</v>
      </c>
      <c r="D424" s="5">
        <v>12</v>
      </c>
      <c r="E424" s="28">
        <v>0.45</v>
      </c>
      <c r="F424" s="28">
        <v>1.201</v>
      </c>
    </row>
    <row r="425" spans="1:6" ht="12.75">
      <c r="A425" s="30" t="s">
        <v>133</v>
      </c>
      <c r="B425" s="30">
        <v>3</v>
      </c>
      <c r="C425" s="5">
        <v>1976</v>
      </c>
      <c r="D425" s="5">
        <v>1</v>
      </c>
      <c r="E425" s="28">
        <v>0.287</v>
      </c>
      <c r="F425" s="28">
        <v>0.7529999999999999</v>
      </c>
    </row>
    <row r="426" spans="1:6" ht="12.75">
      <c r="A426" s="30" t="s">
        <v>133</v>
      </c>
      <c r="B426" s="30">
        <v>3</v>
      </c>
      <c r="C426" s="5">
        <v>1976</v>
      </c>
      <c r="D426" s="5">
        <v>2</v>
      </c>
      <c r="E426" s="28">
        <v>0.478</v>
      </c>
      <c r="F426" s="28">
        <v>1.1509999999999998</v>
      </c>
    </row>
    <row r="427" spans="1:6" ht="12.75">
      <c r="A427" s="30" t="s">
        <v>133</v>
      </c>
      <c r="B427" s="30">
        <v>3</v>
      </c>
      <c r="C427" s="5">
        <v>1976</v>
      </c>
      <c r="D427" s="5">
        <v>3</v>
      </c>
      <c r="E427" s="28">
        <v>0.472</v>
      </c>
      <c r="F427" s="28">
        <v>1.167</v>
      </c>
    </row>
    <row r="428" spans="1:6" ht="12.75">
      <c r="A428" s="30" t="s">
        <v>133</v>
      </c>
      <c r="B428" s="30">
        <v>3</v>
      </c>
      <c r="C428" s="5">
        <v>1976</v>
      </c>
      <c r="D428" s="5">
        <v>4</v>
      </c>
      <c r="E428" s="28">
        <v>0.749</v>
      </c>
      <c r="F428" s="28">
        <v>1.807</v>
      </c>
    </row>
    <row r="429" spans="1:6" ht="12.75">
      <c r="A429" s="30" t="s">
        <v>133</v>
      </c>
      <c r="B429" s="30">
        <v>3</v>
      </c>
      <c r="C429" s="5">
        <v>1976</v>
      </c>
      <c r="D429" s="5">
        <v>5</v>
      </c>
      <c r="E429" s="28">
        <v>0.583</v>
      </c>
      <c r="F429" s="28">
        <v>1.313</v>
      </c>
    </row>
    <row r="430" spans="1:6" ht="12.75">
      <c r="A430" s="30" t="s">
        <v>133</v>
      </c>
      <c r="B430" s="30">
        <v>3</v>
      </c>
      <c r="C430" s="5">
        <v>1976</v>
      </c>
      <c r="D430" s="5">
        <v>6</v>
      </c>
      <c r="E430" s="28">
        <v>0.435</v>
      </c>
      <c r="F430" s="28">
        <v>1.025</v>
      </c>
    </row>
    <row r="431" spans="1:6" ht="12.75">
      <c r="A431" s="30" t="s">
        <v>133</v>
      </c>
      <c r="B431" s="30">
        <v>3</v>
      </c>
      <c r="C431" s="5">
        <v>1976</v>
      </c>
      <c r="D431" s="5">
        <v>7</v>
      </c>
      <c r="E431" s="28">
        <v>0.385</v>
      </c>
      <c r="F431" s="28">
        <v>0.976</v>
      </c>
    </row>
    <row r="432" spans="1:6" ht="12.75">
      <c r="A432" s="30" t="s">
        <v>133</v>
      </c>
      <c r="B432" s="30">
        <v>3</v>
      </c>
      <c r="C432" s="5">
        <v>1976</v>
      </c>
      <c r="D432" s="5">
        <v>8</v>
      </c>
      <c r="E432" s="28">
        <v>0.352</v>
      </c>
      <c r="F432" s="28">
        <v>0.881</v>
      </c>
    </row>
    <row r="433" spans="1:6" ht="12.75">
      <c r="A433" s="30" t="s">
        <v>133</v>
      </c>
      <c r="B433" s="30">
        <v>3</v>
      </c>
      <c r="C433" s="5">
        <v>1976</v>
      </c>
      <c r="D433" s="5">
        <v>9</v>
      </c>
      <c r="E433" s="28">
        <v>0.465</v>
      </c>
      <c r="F433" s="28">
        <v>1.0430000000000001</v>
      </c>
    </row>
    <row r="434" spans="1:6" ht="12.75">
      <c r="A434" s="30" t="s">
        <v>133</v>
      </c>
      <c r="B434" s="30">
        <v>3</v>
      </c>
      <c r="C434" s="5">
        <v>1976</v>
      </c>
      <c r="D434" s="5">
        <v>10</v>
      </c>
      <c r="E434" s="28">
        <v>1.707</v>
      </c>
      <c r="F434" s="28">
        <v>4.853999999999999</v>
      </c>
    </row>
    <row r="435" spans="1:6" ht="12.75">
      <c r="A435" s="30" t="s">
        <v>133</v>
      </c>
      <c r="B435" s="30">
        <v>3</v>
      </c>
      <c r="C435" s="5">
        <v>1976</v>
      </c>
      <c r="D435" s="5">
        <v>11</v>
      </c>
      <c r="E435" s="28">
        <v>2.137</v>
      </c>
      <c r="F435" s="28">
        <v>6.66</v>
      </c>
    </row>
    <row r="436" spans="1:6" ht="12.75">
      <c r="A436" s="30" t="s">
        <v>133</v>
      </c>
      <c r="B436" s="30">
        <v>3</v>
      </c>
      <c r="C436" s="5">
        <v>1976</v>
      </c>
      <c r="D436" s="5">
        <v>12</v>
      </c>
      <c r="E436" s="28">
        <v>3.784</v>
      </c>
      <c r="F436" s="28">
        <v>10.385</v>
      </c>
    </row>
    <row r="437" spans="1:6" ht="12.75">
      <c r="A437" s="30" t="s">
        <v>133</v>
      </c>
      <c r="B437" s="30">
        <v>3</v>
      </c>
      <c r="C437" s="5">
        <v>1977</v>
      </c>
      <c r="D437" s="5">
        <v>1</v>
      </c>
      <c r="E437" s="28">
        <v>6.192</v>
      </c>
      <c r="F437" s="28">
        <v>16.464</v>
      </c>
    </row>
    <row r="438" spans="1:6" ht="12.75">
      <c r="A438" s="30" t="s">
        <v>133</v>
      </c>
      <c r="B438" s="30">
        <v>3</v>
      </c>
      <c r="C438" s="5">
        <v>1977</v>
      </c>
      <c r="D438" s="5">
        <v>2</v>
      </c>
      <c r="E438" s="28">
        <v>8.749</v>
      </c>
      <c r="F438" s="28">
        <v>24.69</v>
      </c>
    </row>
    <row r="439" spans="1:6" ht="12.75">
      <c r="A439" s="30" t="s">
        <v>133</v>
      </c>
      <c r="B439" s="30">
        <v>3</v>
      </c>
      <c r="C439" s="5">
        <v>1977</v>
      </c>
      <c r="D439" s="5">
        <v>3</v>
      </c>
      <c r="E439" s="28">
        <v>3.323</v>
      </c>
      <c r="F439" s="28">
        <v>8.206</v>
      </c>
    </row>
    <row r="440" spans="1:6" ht="12.75">
      <c r="A440" s="30" t="s">
        <v>133</v>
      </c>
      <c r="B440" s="30">
        <v>3</v>
      </c>
      <c r="C440" s="5">
        <v>1977</v>
      </c>
      <c r="D440" s="5">
        <v>4</v>
      </c>
      <c r="E440" s="28">
        <v>2.174</v>
      </c>
      <c r="F440" s="28">
        <v>5.5009999999999994</v>
      </c>
    </row>
    <row r="441" spans="1:6" ht="12.75">
      <c r="A441" s="30" t="s">
        <v>133</v>
      </c>
      <c r="B441" s="30">
        <v>3</v>
      </c>
      <c r="C441" s="5">
        <v>1977</v>
      </c>
      <c r="D441" s="5">
        <v>5</v>
      </c>
      <c r="E441" s="28">
        <v>3.049</v>
      </c>
      <c r="F441" s="28">
        <v>7.798</v>
      </c>
    </row>
    <row r="442" spans="1:6" ht="12.75">
      <c r="A442" s="30" t="s">
        <v>133</v>
      </c>
      <c r="B442" s="30">
        <v>3</v>
      </c>
      <c r="C442" s="5">
        <v>1977</v>
      </c>
      <c r="D442" s="5">
        <v>6</v>
      </c>
      <c r="E442" s="28">
        <v>2.347</v>
      </c>
      <c r="F442" s="28">
        <v>5.815</v>
      </c>
    </row>
    <row r="443" spans="1:6" ht="12.75">
      <c r="A443" s="30" t="s">
        <v>133</v>
      </c>
      <c r="B443" s="30">
        <v>3</v>
      </c>
      <c r="C443" s="5">
        <v>1977</v>
      </c>
      <c r="D443" s="5">
        <v>7</v>
      </c>
      <c r="E443" s="28">
        <v>1.402</v>
      </c>
      <c r="F443" s="28">
        <v>3.803</v>
      </c>
    </row>
    <row r="444" spans="1:6" ht="12.75">
      <c r="A444" s="30" t="s">
        <v>133</v>
      </c>
      <c r="B444" s="30">
        <v>3</v>
      </c>
      <c r="C444" s="5">
        <v>1977</v>
      </c>
      <c r="D444" s="5">
        <v>8</v>
      </c>
      <c r="E444" s="28">
        <v>0.821</v>
      </c>
      <c r="F444" s="28">
        <v>2.1180000000000003</v>
      </c>
    </row>
    <row r="445" spans="1:6" ht="12.75">
      <c r="A445" s="30" t="s">
        <v>133</v>
      </c>
      <c r="B445" s="30">
        <v>3</v>
      </c>
      <c r="C445" s="5">
        <v>1977</v>
      </c>
      <c r="D445" s="5">
        <v>9</v>
      </c>
      <c r="E445" s="28">
        <v>0.489</v>
      </c>
      <c r="F445" s="28">
        <v>1.26</v>
      </c>
    </row>
    <row r="446" spans="1:6" ht="12.75">
      <c r="A446" s="30" t="s">
        <v>133</v>
      </c>
      <c r="B446" s="30">
        <v>3</v>
      </c>
      <c r="C446" s="5">
        <v>1977</v>
      </c>
      <c r="D446" s="5">
        <v>10</v>
      </c>
      <c r="E446" s="28">
        <v>1.535</v>
      </c>
      <c r="F446" s="28">
        <v>4.05</v>
      </c>
    </row>
    <row r="447" spans="1:6" ht="12.75">
      <c r="A447" s="30" t="s">
        <v>133</v>
      </c>
      <c r="B447" s="30">
        <v>3</v>
      </c>
      <c r="C447" s="5">
        <v>1977</v>
      </c>
      <c r="D447" s="5">
        <v>11</v>
      </c>
      <c r="E447" s="28">
        <v>0.611</v>
      </c>
      <c r="F447" s="28">
        <v>1.5579999999999998</v>
      </c>
    </row>
    <row r="448" spans="1:6" ht="12.75">
      <c r="A448" s="30" t="s">
        <v>133</v>
      </c>
      <c r="B448" s="30">
        <v>3</v>
      </c>
      <c r="C448" s="5">
        <v>1977</v>
      </c>
      <c r="D448" s="5">
        <v>12</v>
      </c>
      <c r="E448" s="28">
        <v>2.924</v>
      </c>
      <c r="F448" s="28">
        <v>8.365</v>
      </c>
    </row>
    <row r="449" spans="1:6" ht="12.75">
      <c r="A449" s="30" t="s">
        <v>133</v>
      </c>
      <c r="B449" s="30">
        <v>3</v>
      </c>
      <c r="C449" s="5">
        <v>1978</v>
      </c>
      <c r="D449" s="5">
        <v>1</v>
      </c>
      <c r="E449" s="28">
        <v>2.044</v>
      </c>
      <c r="F449" s="28">
        <v>4.771</v>
      </c>
    </row>
    <row r="450" spans="1:6" ht="12.75">
      <c r="A450" s="30" t="s">
        <v>133</v>
      </c>
      <c r="B450" s="30">
        <v>3</v>
      </c>
      <c r="C450" s="5">
        <v>1978</v>
      </c>
      <c r="D450" s="5">
        <v>2</v>
      </c>
      <c r="E450" s="28">
        <v>6.081</v>
      </c>
      <c r="F450" s="28">
        <v>17.887999999999998</v>
      </c>
    </row>
    <row r="451" spans="1:6" ht="12.75">
      <c r="A451" s="30" t="s">
        <v>133</v>
      </c>
      <c r="B451" s="30">
        <v>3</v>
      </c>
      <c r="C451" s="5">
        <v>1978</v>
      </c>
      <c r="D451" s="5">
        <v>3</v>
      </c>
      <c r="E451" s="28">
        <v>3.507</v>
      </c>
      <c r="F451" s="28">
        <v>9.158000000000001</v>
      </c>
    </row>
    <row r="452" spans="1:6" ht="12.75">
      <c r="A452" s="30" t="s">
        <v>133</v>
      </c>
      <c r="B452" s="30">
        <v>3</v>
      </c>
      <c r="C452" s="5">
        <v>1978</v>
      </c>
      <c r="D452" s="5">
        <v>4</v>
      </c>
      <c r="E452" s="28">
        <v>2.987</v>
      </c>
      <c r="F452" s="28">
        <v>7.331</v>
      </c>
    </row>
    <row r="453" spans="1:6" ht="12.75">
      <c r="A453" s="30" t="s">
        <v>133</v>
      </c>
      <c r="B453" s="30">
        <v>3</v>
      </c>
      <c r="C453" s="5">
        <v>1978</v>
      </c>
      <c r="D453" s="5">
        <v>5</v>
      </c>
      <c r="E453" s="28">
        <v>2.878</v>
      </c>
      <c r="F453" s="28">
        <v>7.617</v>
      </c>
    </row>
    <row r="454" spans="1:6" ht="12.75">
      <c r="A454" s="30" t="s">
        <v>133</v>
      </c>
      <c r="B454" s="30">
        <v>3</v>
      </c>
      <c r="C454" s="5">
        <v>1978</v>
      </c>
      <c r="D454" s="5">
        <v>6</v>
      </c>
      <c r="E454" s="28">
        <v>2.225</v>
      </c>
      <c r="F454" s="28">
        <v>5.926</v>
      </c>
    </row>
    <row r="455" spans="1:6" ht="12.75">
      <c r="A455" s="30" t="s">
        <v>133</v>
      </c>
      <c r="B455" s="30">
        <v>3</v>
      </c>
      <c r="C455" s="5">
        <v>1978</v>
      </c>
      <c r="D455" s="5">
        <v>7</v>
      </c>
      <c r="E455" s="28">
        <v>1.039</v>
      </c>
      <c r="F455" s="28">
        <v>2.668</v>
      </c>
    </row>
    <row r="456" spans="1:6" ht="12.75">
      <c r="A456" s="30" t="s">
        <v>133</v>
      </c>
      <c r="B456" s="30">
        <v>3</v>
      </c>
      <c r="C456" s="5">
        <v>1978</v>
      </c>
      <c r="D456" s="5">
        <v>8</v>
      </c>
      <c r="E456" s="28">
        <v>0.6</v>
      </c>
      <c r="F456" s="28">
        <v>1.543</v>
      </c>
    </row>
    <row r="457" spans="1:6" ht="12.75">
      <c r="A457" s="30" t="s">
        <v>133</v>
      </c>
      <c r="B457" s="30">
        <v>3</v>
      </c>
      <c r="C457" s="5">
        <v>1978</v>
      </c>
      <c r="D457" s="5">
        <v>9</v>
      </c>
      <c r="E457" s="28">
        <v>0.36</v>
      </c>
      <c r="F457" s="28">
        <v>0.9239999999999999</v>
      </c>
    </row>
    <row r="458" spans="1:6" ht="12.75">
      <c r="A458" s="30" t="s">
        <v>133</v>
      </c>
      <c r="B458" s="30">
        <v>3</v>
      </c>
      <c r="C458" s="5">
        <v>1978</v>
      </c>
      <c r="D458" s="5">
        <v>10</v>
      </c>
      <c r="E458" s="28">
        <v>0.225</v>
      </c>
      <c r="F458" s="28">
        <v>0.58</v>
      </c>
    </row>
    <row r="459" spans="1:6" ht="12.75">
      <c r="A459" s="30" t="s">
        <v>133</v>
      </c>
      <c r="B459" s="30">
        <v>3</v>
      </c>
      <c r="C459" s="5">
        <v>1978</v>
      </c>
      <c r="D459" s="5">
        <v>11</v>
      </c>
      <c r="E459" s="28">
        <v>0.165</v>
      </c>
      <c r="F459" s="28">
        <v>0.42400000000000004</v>
      </c>
    </row>
    <row r="460" spans="1:6" ht="12.75">
      <c r="A460" s="30" t="s">
        <v>133</v>
      </c>
      <c r="B460" s="30">
        <v>3</v>
      </c>
      <c r="C460" s="5">
        <v>1978</v>
      </c>
      <c r="D460" s="5">
        <v>12</v>
      </c>
      <c r="E460" s="28">
        <v>6.368</v>
      </c>
      <c r="F460" s="28">
        <v>15.216000000000001</v>
      </c>
    </row>
    <row r="461" spans="1:6" ht="12.75">
      <c r="A461" s="30" t="s">
        <v>133</v>
      </c>
      <c r="B461" s="30">
        <v>3</v>
      </c>
      <c r="C461" s="5">
        <v>1979</v>
      </c>
      <c r="D461" s="5">
        <v>1</v>
      </c>
      <c r="E461" s="28">
        <v>5.926</v>
      </c>
      <c r="F461" s="28">
        <v>16.252000000000002</v>
      </c>
    </row>
    <row r="462" spans="1:6" ht="12.75">
      <c r="A462" s="30" t="s">
        <v>133</v>
      </c>
      <c r="B462" s="30">
        <v>3</v>
      </c>
      <c r="C462" s="5">
        <v>1979</v>
      </c>
      <c r="D462" s="5">
        <v>2</v>
      </c>
      <c r="E462" s="28">
        <v>9.748</v>
      </c>
      <c r="F462" s="28">
        <v>25.762</v>
      </c>
    </row>
    <row r="463" spans="1:6" ht="12.75">
      <c r="A463" s="30" t="s">
        <v>133</v>
      </c>
      <c r="B463" s="30">
        <v>3</v>
      </c>
      <c r="C463" s="5">
        <v>1979</v>
      </c>
      <c r="D463" s="5">
        <v>3</v>
      </c>
      <c r="E463" s="28">
        <v>6.417</v>
      </c>
      <c r="F463" s="28">
        <v>16.445</v>
      </c>
    </row>
    <row r="464" spans="1:6" ht="12.75">
      <c r="A464" s="30" t="s">
        <v>133</v>
      </c>
      <c r="B464" s="30">
        <v>3</v>
      </c>
      <c r="C464" s="5">
        <v>1979</v>
      </c>
      <c r="D464" s="5">
        <v>4</v>
      </c>
      <c r="E464" s="28">
        <v>2.621</v>
      </c>
      <c r="F464" s="28">
        <v>7.3740000000000006</v>
      </c>
    </row>
    <row r="465" spans="1:6" ht="12.75">
      <c r="A465" s="30" t="s">
        <v>133</v>
      </c>
      <c r="B465" s="30">
        <v>3</v>
      </c>
      <c r="C465" s="5">
        <v>1979</v>
      </c>
      <c r="D465" s="5">
        <v>5</v>
      </c>
      <c r="E465" s="28">
        <v>3.459</v>
      </c>
      <c r="F465" s="28">
        <v>8.57</v>
      </c>
    </row>
    <row r="466" spans="1:6" ht="12.75">
      <c r="A466" s="30" t="s">
        <v>133</v>
      </c>
      <c r="B466" s="30">
        <v>3</v>
      </c>
      <c r="C466" s="5">
        <v>1979</v>
      </c>
      <c r="D466" s="5">
        <v>6</v>
      </c>
      <c r="E466" s="28">
        <v>1.73</v>
      </c>
      <c r="F466" s="28">
        <v>4.195</v>
      </c>
    </row>
    <row r="467" spans="1:6" ht="12.75">
      <c r="A467" s="30" t="s">
        <v>133</v>
      </c>
      <c r="B467" s="30">
        <v>3</v>
      </c>
      <c r="C467" s="5">
        <v>1979</v>
      </c>
      <c r="D467" s="5">
        <v>7</v>
      </c>
      <c r="E467" s="28">
        <v>1.069</v>
      </c>
      <c r="F467" s="28">
        <v>2.699</v>
      </c>
    </row>
    <row r="468" spans="1:6" ht="12.75">
      <c r="A468" s="30" t="s">
        <v>133</v>
      </c>
      <c r="B468" s="30">
        <v>3</v>
      </c>
      <c r="C468" s="5">
        <v>1979</v>
      </c>
      <c r="D468" s="5">
        <v>8</v>
      </c>
      <c r="E468" s="28">
        <v>0.581</v>
      </c>
      <c r="F468" s="28">
        <v>1.4580000000000002</v>
      </c>
    </row>
    <row r="469" spans="1:6" ht="12.75">
      <c r="A469" s="30" t="s">
        <v>133</v>
      </c>
      <c r="B469" s="30">
        <v>3</v>
      </c>
      <c r="C469" s="5">
        <v>1979</v>
      </c>
      <c r="D469" s="5">
        <v>9</v>
      </c>
      <c r="E469" s="28">
        <v>0.417</v>
      </c>
      <c r="F469" s="28">
        <v>1.04</v>
      </c>
    </row>
    <row r="470" spans="1:6" ht="12.75">
      <c r="A470" s="30" t="s">
        <v>133</v>
      </c>
      <c r="B470" s="30">
        <v>3</v>
      </c>
      <c r="C470" s="5">
        <v>1979</v>
      </c>
      <c r="D470" s="5">
        <v>10</v>
      </c>
      <c r="E470" s="28">
        <v>1.561</v>
      </c>
      <c r="F470" s="28">
        <v>3.662</v>
      </c>
    </row>
    <row r="471" spans="1:6" ht="12.75">
      <c r="A471" s="30" t="s">
        <v>133</v>
      </c>
      <c r="B471" s="30">
        <v>3</v>
      </c>
      <c r="C471" s="5">
        <v>1979</v>
      </c>
      <c r="D471" s="5">
        <v>11</v>
      </c>
      <c r="E471" s="28">
        <v>1.375</v>
      </c>
      <c r="F471" s="28">
        <v>2.883</v>
      </c>
    </row>
    <row r="472" spans="1:6" ht="12.75">
      <c r="A472" s="30" t="s">
        <v>133</v>
      </c>
      <c r="B472" s="30">
        <v>3</v>
      </c>
      <c r="C472" s="5">
        <v>1979</v>
      </c>
      <c r="D472" s="5">
        <v>12</v>
      </c>
      <c r="E472" s="28">
        <v>2.505</v>
      </c>
      <c r="F472" s="28">
        <v>5.934</v>
      </c>
    </row>
    <row r="473" spans="1:6" ht="12.75">
      <c r="A473" s="30" t="s">
        <v>133</v>
      </c>
      <c r="B473" s="30">
        <v>3</v>
      </c>
      <c r="C473" s="5">
        <v>1980</v>
      </c>
      <c r="D473" s="5">
        <v>1</v>
      </c>
      <c r="E473" s="28">
        <v>1.321</v>
      </c>
      <c r="F473" s="28">
        <v>3.311</v>
      </c>
    </row>
    <row r="474" spans="1:6" ht="12.75">
      <c r="A474" s="30" t="s">
        <v>133</v>
      </c>
      <c r="B474" s="30">
        <v>3</v>
      </c>
      <c r="C474" s="5">
        <v>1980</v>
      </c>
      <c r="D474" s="5">
        <v>2</v>
      </c>
      <c r="E474" s="28">
        <v>1.381</v>
      </c>
      <c r="F474" s="28">
        <v>3.258</v>
      </c>
    </row>
    <row r="475" spans="1:6" ht="12.75">
      <c r="A475" s="30" t="s">
        <v>133</v>
      </c>
      <c r="B475" s="30">
        <v>3</v>
      </c>
      <c r="C475" s="5">
        <v>1980</v>
      </c>
      <c r="D475" s="5">
        <v>3</v>
      </c>
      <c r="E475" s="28">
        <v>2.747</v>
      </c>
      <c r="F475" s="28">
        <v>6.286</v>
      </c>
    </row>
    <row r="476" spans="1:6" ht="12.75">
      <c r="A476" s="30" t="s">
        <v>133</v>
      </c>
      <c r="B476" s="30">
        <v>3</v>
      </c>
      <c r="C476" s="5">
        <v>1980</v>
      </c>
      <c r="D476" s="5">
        <v>4</v>
      </c>
      <c r="E476" s="28">
        <v>1.467</v>
      </c>
      <c r="F476" s="28">
        <v>3.803</v>
      </c>
    </row>
    <row r="477" spans="1:6" ht="12.75">
      <c r="A477" s="30" t="s">
        <v>133</v>
      </c>
      <c r="B477" s="30">
        <v>3</v>
      </c>
      <c r="C477" s="5">
        <v>1980</v>
      </c>
      <c r="D477" s="5">
        <v>5</v>
      </c>
      <c r="E477" s="28">
        <v>2.974</v>
      </c>
      <c r="F477" s="28">
        <v>7.561999999999999</v>
      </c>
    </row>
    <row r="478" spans="1:6" ht="12.75">
      <c r="A478" s="30" t="s">
        <v>133</v>
      </c>
      <c r="B478" s="30">
        <v>3</v>
      </c>
      <c r="C478" s="5">
        <v>1980</v>
      </c>
      <c r="D478" s="5">
        <v>6</v>
      </c>
      <c r="E478" s="28">
        <v>1.741</v>
      </c>
      <c r="F478" s="28">
        <v>4.595</v>
      </c>
    </row>
    <row r="479" spans="1:6" ht="12.75">
      <c r="A479" s="30" t="s">
        <v>133</v>
      </c>
      <c r="B479" s="30">
        <v>3</v>
      </c>
      <c r="C479" s="5">
        <v>1980</v>
      </c>
      <c r="D479" s="5">
        <v>7</v>
      </c>
      <c r="E479" s="28">
        <v>1</v>
      </c>
      <c r="F479" s="28">
        <v>2.593</v>
      </c>
    </row>
    <row r="480" spans="1:6" ht="12.75">
      <c r="A480" s="30" t="s">
        <v>133</v>
      </c>
      <c r="B480" s="30">
        <v>3</v>
      </c>
      <c r="C480" s="5">
        <v>1980</v>
      </c>
      <c r="D480" s="5">
        <v>8</v>
      </c>
      <c r="E480" s="28">
        <v>0.654</v>
      </c>
      <c r="F480" s="28">
        <v>1.6760000000000002</v>
      </c>
    </row>
    <row r="481" spans="1:6" ht="12.75">
      <c r="A481" s="30" t="s">
        <v>133</v>
      </c>
      <c r="B481" s="30">
        <v>3</v>
      </c>
      <c r="C481" s="5">
        <v>1980</v>
      </c>
      <c r="D481" s="5">
        <v>9</v>
      </c>
      <c r="E481" s="28">
        <v>0.425</v>
      </c>
      <c r="F481" s="28">
        <v>1.088</v>
      </c>
    </row>
    <row r="482" spans="1:6" ht="12.75">
      <c r="A482" s="30" t="s">
        <v>133</v>
      </c>
      <c r="B482" s="30">
        <v>3</v>
      </c>
      <c r="C482" s="5">
        <v>1980</v>
      </c>
      <c r="D482" s="5">
        <v>10</v>
      </c>
      <c r="E482" s="28">
        <v>0.612</v>
      </c>
      <c r="F482" s="28">
        <v>1.557</v>
      </c>
    </row>
    <row r="483" spans="1:6" ht="12.75">
      <c r="A483" s="30" t="s">
        <v>133</v>
      </c>
      <c r="B483" s="30">
        <v>3</v>
      </c>
      <c r="C483" s="5">
        <v>1980</v>
      </c>
      <c r="D483" s="5">
        <v>11</v>
      </c>
      <c r="E483" s="28">
        <v>0.972</v>
      </c>
      <c r="F483" s="28">
        <v>2.318</v>
      </c>
    </row>
    <row r="484" spans="1:6" ht="12.75">
      <c r="A484" s="30" t="s">
        <v>133</v>
      </c>
      <c r="B484" s="30">
        <v>3</v>
      </c>
      <c r="C484" s="5">
        <v>1980</v>
      </c>
      <c r="D484" s="5">
        <v>12</v>
      </c>
      <c r="E484" s="28">
        <v>0.54</v>
      </c>
      <c r="F484" s="28">
        <v>1.6</v>
      </c>
    </row>
    <row r="485" spans="1:6" ht="12.75">
      <c r="A485" s="30" t="s">
        <v>133</v>
      </c>
      <c r="B485" s="30">
        <v>3</v>
      </c>
      <c r="C485" s="5">
        <v>1981</v>
      </c>
      <c r="D485" s="5">
        <v>1</v>
      </c>
      <c r="E485" s="28">
        <v>0.436</v>
      </c>
      <c r="F485" s="28">
        <v>1.1680000000000001</v>
      </c>
    </row>
    <row r="486" spans="1:6" ht="12.75">
      <c r="A486" s="30" t="s">
        <v>133</v>
      </c>
      <c r="B486" s="30">
        <v>3</v>
      </c>
      <c r="C486" s="5">
        <v>1981</v>
      </c>
      <c r="D486" s="5">
        <v>2</v>
      </c>
      <c r="E486" s="28">
        <v>0.639</v>
      </c>
      <c r="F486" s="28">
        <v>1.6560000000000001</v>
      </c>
    </row>
    <row r="487" spans="1:6" ht="12.75">
      <c r="A487" s="30" t="s">
        <v>133</v>
      </c>
      <c r="B487" s="30">
        <v>3</v>
      </c>
      <c r="C487" s="5">
        <v>1981</v>
      </c>
      <c r="D487" s="5">
        <v>3</v>
      </c>
      <c r="E487" s="28">
        <v>1.997</v>
      </c>
      <c r="F487" s="28">
        <v>4.351</v>
      </c>
    </row>
    <row r="488" spans="1:6" ht="12.75">
      <c r="A488" s="30" t="s">
        <v>133</v>
      </c>
      <c r="B488" s="30">
        <v>3</v>
      </c>
      <c r="C488" s="5">
        <v>1981</v>
      </c>
      <c r="D488" s="5">
        <v>4</v>
      </c>
      <c r="E488" s="28">
        <v>1.645</v>
      </c>
      <c r="F488" s="28">
        <v>4.601</v>
      </c>
    </row>
    <row r="489" spans="1:6" ht="12.75">
      <c r="A489" s="30" t="s">
        <v>133</v>
      </c>
      <c r="B489" s="30">
        <v>3</v>
      </c>
      <c r="C489" s="5">
        <v>1981</v>
      </c>
      <c r="D489" s="5">
        <v>5</v>
      </c>
      <c r="E489" s="28">
        <v>1.345</v>
      </c>
      <c r="F489" s="28">
        <v>3.464</v>
      </c>
    </row>
    <row r="490" spans="1:6" ht="12.75">
      <c r="A490" s="30" t="s">
        <v>133</v>
      </c>
      <c r="B490" s="30">
        <v>3</v>
      </c>
      <c r="C490" s="5">
        <v>1981</v>
      </c>
      <c r="D490" s="5">
        <v>6</v>
      </c>
      <c r="E490" s="28">
        <v>0.73</v>
      </c>
      <c r="F490" s="28">
        <v>1.9060000000000001</v>
      </c>
    </row>
    <row r="491" spans="1:6" ht="12.75">
      <c r="A491" s="30" t="s">
        <v>133</v>
      </c>
      <c r="B491" s="30">
        <v>3</v>
      </c>
      <c r="C491" s="5">
        <v>1981</v>
      </c>
      <c r="D491" s="5">
        <v>7</v>
      </c>
      <c r="E491" s="28">
        <v>0.49</v>
      </c>
      <c r="F491" s="28">
        <v>1.2389999999999999</v>
      </c>
    </row>
    <row r="492" spans="1:6" ht="12.75">
      <c r="A492" s="30" t="s">
        <v>133</v>
      </c>
      <c r="B492" s="30">
        <v>3</v>
      </c>
      <c r="C492" s="5">
        <v>1981</v>
      </c>
      <c r="D492" s="5">
        <v>8</v>
      </c>
      <c r="E492" s="28">
        <v>0.325</v>
      </c>
      <c r="F492" s="28">
        <v>0.843</v>
      </c>
    </row>
    <row r="493" spans="1:6" ht="12.75">
      <c r="A493" s="30" t="s">
        <v>133</v>
      </c>
      <c r="B493" s="30">
        <v>3</v>
      </c>
      <c r="C493" s="5">
        <v>1981</v>
      </c>
      <c r="D493" s="5">
        <v>9</v>
      </c>
      <c r="E493" s="28">
        <v>0.373</v>
      </c>
      <c r="F493" s="28">
        <v>0.938</v>
      </c>
    </row>
    <row r="494" spans="1:6" ht="12.75">
      <c r="A494" s="30" t="s">
        <v>133</v>
      </c>
      <c r="B494" s="30">
        <v>3</v>
      </c>
      <c r="C494" s="5">
        <v>1981</v>
      </c>
      <c r="D494" s="5">
        <v>10</v>
      </c>
      <c r="E494" s="28">
        <v>0.219</v>
      </c>
      <c r="F494" s="28">
        <v>0.5619999999999999</v>
      </c>
    </row>
    <row r="495" spans="1:6" ht="12.75">
      <c r="A495" s="30" t="s">
        <v>133</v>
      </c>
      <c r="B495" s="30">
        <v>3</v>
      </c>
      <c r="C495" s="5">
        <v>1981</v>
      </c>
      <c r="D495" s="5">
        <v>11</v>
      </c>
      <c r="E495" s="28">
        <v>0.141</v>
      </c>
      <c r="F495" s="28">
        <v>0.363</v>
      </c>
    </row>
    <row r="496" spans="1:6" ht="12.75">
      <c r="A496" s="30" t="s">
        <v>133</v>
      </c>
      <c r="B496" s="30">
        <v>3</v>
      </c>
      <c r="C496" s="5">
        <v>1981</v>
      </c>
      <c r="D496" s="5">
        <v>12</v>
      </c>
      <c r="E496" s="28">
        <v>9.79</v>
      </c>
      <c r="F496" s="28">
        <v>27.401999999999997</v>
      </c>
    </row>
    <row r="497" spans="1:6" ht="12.75">
      <c r="A497" s="30" t="s">
        <v>133</v>
      </c>
      <c r="B497" s="30">
        <v>3</v>
      </c>
      <c r="C497" s="5">
        <v>1982</v>
      </c>
      <c r="D497" s="5">
        <v>1</v>
      </c>
      <c r="E497" s="28">
        <v>1.876</v>
      </c>
      <c r="F497" s="28">
        <v>4.327999999999999</v>
      </c>
    </row>
    <row r="498" spans="1:6" ht="12.75">
      <c r="A498" s="30" t="s">
        <v>133</v>
      </c>
      <c r="B498" s="30">
        <v>3</v>
      </c>
      <c r="C498" s="5">
        <v>1982</v>
      </c>
      <c r="D498" s="5">
        <v>2</v>
      </c>
      <c r="E498" s="28">
        <v>1.399</v>
      </c>
      <c r="F498" s="28">
        <v>3.5629999999999997</v>
      </c>
    </row>
    <row r="499" spans="1:6" ht="12.75">
      <c r="A499" s="30" t="s">
        <v>133</v>
      </c>
      <c r="B499" s="30">
        <v>3</v>
      </c>
      <c r="C499" s="5">
        <v>1982</v>
      </c>
      <c r="D499" s="5">
        <v>3</v>
      </c>
      <c r="E499" s="28">
        <v>0.927</v>
      </c>
      <c r="F499" s="28">
        <v>2.14</v>
      </c>
    </row>
    <row r="500" spans="1:6" ht="12.75">
      <c r="A500" s="30" t="s">
        <v>133</v>
      </c>
      <c r="B500" s="30">
        <v>3</v>
      </c>
      <c r="C500" s="5">
        <v>1982</v>
      </c>
      <c r="D500" s="5">
        <v>4</v>
      </c>
      <c r="E500" s="28">
        <v>0.843</v>
      </c>
      <c r="F500" s="28">
        <v>2.095</v>
      </c>
    </row>
    <row r="501" spans="1:6" ht="12.75">
      <c r="A501" s="30" t="s">
        <v>133</v>
      </c>
      <c r="B501" s="30">
        <v>3</v>
      </c>
      <c r="C501" s="5">
        <v>1982</v>
      </c>
      <c r="D501" s="5">
        <v>5</v>
      </c>
      <c r="E501" s="28">
        <v>0.668</v>
      </c>
      <c r="F501" s="28">
        <v>1.8330000000000002</v>
      </c>
    </row>
    <row r="502" spans="1:6" ht="12.75">
      <c r="A502" s="30" t="s">
        <v>133</v>
      </c>
      <c r="B502" s="30">
        <v>3</v>
      </c>
      <c r="C502" s="5">
        <v>1982</v>
      </c>
      <c r="D502" s="5">
        <v>6</v>
      </c>
      <c r="E502" s="28">
        <v>0.477</v>
      </c>
      <c r="F502" s="28">
        <v>1.2389999999999999</v>
      </c>
    </row>
    <row r="503" spans="1:6" ht="12.75">
      <c r="A503" s="30" t="s">
        <v>133</v>
      </c>
      <c r="B503" s="30">
        <v>3</v>
      </c>
      <c r="C503" s="5">
        <v>1982</v>
      </c>
      <c r="D503" s="5">
        <v>7</v>
      </c>
      <c r="E503" s="28">
        <v>0.317</v>
      </c>
      <c r="F503" s="28">
        <v>0.82</v>
      </c>
    </row>
    <row r="504" spans="1:6" ht="12.75">
      <c r="A504" s="30" t="s">
        <v>133</v>
      </c>
      <c r="B504" s="30">
        <v>3</v>
      </c>
      <c r="C504" s="5">
        <v>1982</v>
      </c>
      <c r="D504" s="5">
        <v>8</v>
      </c>
      <c r="E504" s="28">
        <v>0.201</v>
      </c>
      <c r="F504" s="28">
        <v>0.518</v>
      </c>
    </row>
    <row r="505" spans="1:6" ht="12.75">
      <c r="A505" s="30" t="s">
        <v>133</v>
      </c>
      <c r="B505" s="30">
        <v>3</v>
      </c>
      <c r="C505" s="5">
        <v>1982</v>
      </c>
      <c r="D505" s="5">
        <v>9</v>
      </c>
      <c r="E505" s="28">
        <v>0.453</v>
      </c>
      <c r="F505" s="28">
        <v>0.994</v>
      </c>
    </row>
    <row r="506" spans="1:6" ht="12.75">
      <c r="A506" s="30" t="s">
        <v>133</v>
      </c>
      <c r="B506" s="30">
        <v>3</v>
      </c>
      <c r="C506" s="5">
        <v>1982</v>
      </c>
      <c r="D506" s="5">
        <v>10</v>
      </c>
      <c r="E506" s="28">
        <v>0.671</v>
      </c>
      <c r="F506" s="28">
        <v>1.6760000000000002</v>
      </c>
    </row>
    <row r="507" spans="1:6" ht="12.75">
      <c r="A507" s="30" t="s">
        <v>133</v>
      </c>
      <c r="B507" s="30">
        <v>3</v>
      </c>
      <c r="C507" s="5">
        <v>1982</v>
      </c>
      <c r="D507" s="5">
        <v>11</v>
      </c>
      <c r="E507" s="28">
        <v>2.099</v>
      </c>
      <c r="F507" s="28">
        <v>5.574</v>
      </c>
    </row>
    <row r="508" spans="1:6" ht="12.75">
      <c r="A508" s="30" t="s">
        <v>133</v>
      </c>
      <c r="B508" s="30">
        <v>3</v>
      </c>
      <c r="C508" s="5">
        <v>1982</v>
      </c>
      <c r="D508" s="5">
        <v>12</v>
      </c>
      <c r="E508" s="28">
        <v>2.214</v>
      </c>
      <c r="F508" s="28">
        <v>5.795999999999999</v>
      </c>
    </row>
    <row r="509" spans="1:6" ht="12.75">
      <c r="A509" s="30" t="s">
        <v>133</v>
      </c>
      <c r="B509" s="30">
        <v>3</v>
      </c>
      <c r="C509" s="5">
        <v>1983</v>
      </c>
      <c r="D509" s="5">
        <v>1</v>
      </c>
      <c r="E509" s="28">
        <v>0.684</v>
      </c>
      <c r="F509" s="28">
        <v>1.7640000000000002</v>
      </c>
    </row>
    <row r="510" spans="1:6" ht="12.75">
      <c r="A510" s="30" t="s">
        <v>133</v>
      </c>
      <c r="B510" s="30">
        <v>3</v>
      </c>
      <c r="C510" s="5">
        <v>1983</v>
      </c>
      <c r="D510" s="5">
        <v>2</v>
      </c>
      <c r="E510" s="28">
        <v>0.825</v>
      </c>
      <c r="F510" s="28">
        <v>2.195</v>
      </c>
    </row>
    <row r="511" spans="1:6" ht="12.75">
      <c r="A511" s="30" t="s">
        <v>133</v>
      </c>
      <c r="B511" s="30">
        <v>3</v>
      </c>
      <c r="C511" s="5">
        <v>1983</v>
      </c>
      <c r="D511" s="5">
        <v>3</v>
      </c>
      <c r="E511" s="28">
        <v>1.111</v>
      </c>
      <c r="F511" s="28">
        <v>2.374</v>
      </c>
    </row>
    <row r="512" spans="1:6" ht="12.75">
      <c r="A512" s="30" t="s">
        <v>133</v>
      </c>
      <c r="B512" s="30">
        <v>3</v>
      </c>
      <c r="C512" s="5">
        <v>1983</v>
      </c>
      <c r="D512" s="5">
        <v>4</v>
      </c>
      <c r="E512" s="28">
        <v>3.425</v>
      </c>
      <c r="F512" s="28">
        <v>8.06</v>
      </c>
    </row>
    <row r="513" spans="1:6" ht="12.75">
      <c r="A513" s="30" t="s">
        <v>133</v>
      </c>
      <c r="B513" s="30">
        <v>3</v>
      </c>
      <c r="C513" s="5">
        <v>1983</v>
      </c>
      <c r="D513" s="5">
        <v>5</v>
      </c>
      <c r="E513" s="28">
        <v>1.538</v>
      </c>
      <c r="F513" s="28">
        <v>3.803</v>
      </c>
    </row>
    <row r="514" spans="1:6" ht="12.75">
      <c r="A514" s="30" t="s">
        <v>133</v>
      </c>
      <c r="B514" s="30">
        <v>3</v>
      </c>
      <c r="C514" s="5">
        <v>1983</v>
      </c>
      <c r="D514" s="5">
        <v>6</v>
      </c>
      <c r="E514" s="28">
        <v>0.805</v>
      </c>
      <c r="F514" s="28">
        <v>2.065</v>
      </c>
    </row>
    <row r="515" spans="1:6" ht="12.75">
      <c r="A515" s="30" t="s">
        <v>133</v>
      </c>
      <c r="B515" s="30">
        <v>3</v>
      </c>
      <c r="C515" s="5">
        <v>1983</v>
      </c>
      <c r="D515" s="5">
        <v>7</v>
      </c>
      <c r="E515" s="28">
        <v>0.577</v>
      </c>
      <c r="F515" s="28">
        <v>1.4889999999999999</v>
      </c>
    </row>
    <row r="516" spans="1:6" ht="12.75">
      <c r="A516" s="30" t="s">
        <v>133</v>
      </c>
      <c r="B516" s="30">
        <v>3</v>
      </c>
      <c r="C516" s="5">
        <v>1983</v>
      </c>
      <c r="D516" s="5">
        <v>8</v>
      </c>
      <c r="E516" s="28">
        <v>1.33</v>
      </c>
      <c r="F516" s="28">
        <v>3.8689999999999998</v>
      </c>
    </row>
    <row r="517" spans="1:6" ht="12.75">
      <c r="A517" s="30" t="s">
        <v>133</v>
      </c>
      <c r="B517" s="30">
        <v>3</v>
      </c>
      <c r="C517" s="5">
        <v>1983</v>
      </c>
      <c r="D517" s="5">
        <v>9</v>
      </c>
      <c r="E517" s="28">
        <v>0.447</v>
      </c>
      <c r="F517" s="28">
        <v>1.154</v>
      </c>
    </row>
    <row r="518" spans="1:6" ht="12.75">
      <c r="A518" s="30" t="s">
        <v>133</v>
      </c>
      <c r="B518" s="30">
        <v>3</v>
      </c>
      <c r="C518" s="5">
        <v>1983</v>
      </c>
      <c r="D518" s="5">
        <v>10</v>
      </c>
      <c r="E518" s="28">
        <v>0.262</v>
      </c>
      <c r="F518" s="28">
        <v>0.675</v>
      </c>
    </row>
    <row r="519" spans="1:6" ht="12.75">
      <c r="A519" s="30" t="s">
        <v>133</v>
      </c>
      <c r="B519" s="30">
        <v>3</v>
      </c>
      <c r="C519" s="5">
        <v>1983</v>
      </c>
      <c r="D519" s="5">
        <v>11</v>
      </c>
      <c r="E519" s="28">
        <v>0.687</v>
      </c>
      <c r="F519" s="28">
        <v>1.5130000000000001</v>
      </c>
    </row>
    <row r="520" spans="1:6" ht="12.75">
      <c r="A520" s="30" t="s">
        <v>133</v>
      </c>
      <c r="B520" s="30">
        <v>3</v>
      </c>
      <c r="C520" s="5">
        <v>1983</v>
      </c>
      <c r="D520" s="5">
        <v>12</v>
      </c>
      <c r="E520" s="28">
        <v>2.013</v>
      </c>
      <c r="F520" s="28">
        <v>5.497</v>
      </c>
    </row>
    <row r="521" spans="1:6" ht="12.75">
      <c r="A521" s="30" t="s">
        <v>133</v>
      </c>
      <c r="B521" s="30">
        <v>3</v>
      </c>
      <c r="C521" s="5">
        <v>1984</v>
      </c>
      <c r="D521" s="5">
        <v>1</v>
      </c>
      <c r="E521" s="28">
        <v>2.671</v>
      </c>
      <c r="F521" s="28">
        <v>7.542</v>
      </c>
    </row>
    <row r="522" spans="1:6" ht="12.75">
      <c r="A522" s="30" t="s">
        <v>133</v>
      </c>
      <c r="B522" s="30">
        <v>3</v>
      </c>
      <c r="C522" s="5">
        <v>1984</v>
      </c>
      <c r="D522" s="5">
        <v>2</v>
      </c>
      <c r="E522" s="28">
        <v>1.281</v>
      </c>
      <c r="F522" s="28">
        <v>3.492</v>
      </c>
    </row>
    <row r="523" spans="1:6" ht="12.75">
      <c r="A523" s="30" t="s">
        <v>133</v>
      </c>
      <c r="B523" s="30">
        <v>3</v>
      </c>
      <c r="C523" s="5">
        <v>1984</v>
      </c>
      <c r="D523" s="5">
        <v>3</v>
      </c>
      <c r="E523" s="28">
        <v>3.842</v>
      </c>
      <c r="F523" s="28">
        <v>9.587</v>
      </c>
    </row>
    <row r="524" spans="1:6" ht="12.75">
      <c r="A524" s="30" t="s">
        <v>133</v>
      </c>
      <c r="B524" s="30">
        <v>3</v>
      </c>
      <c r="C524" s="5">
        <v>1984</v>
      </c>
      <c r="D524" s="5">
        <v>4</v>
      </c>
      <c r="E524" s="28">
        <v>1.893</v>
      </c>
      <c r="F524" s="28">
        <v>4.547</v>
      </c>
    </row>
    <row r="525" spans="1:6" ht="12.75">
      <c r="A525" s="30" t="s">
        <v>133</v>
      </c>
      <c r="B525" s="30">
        <v>3</v>
      </c>
      <c r="C525" s="5">
        <v>1984</v>
      </c>
      <c r="D525" s="5">
        <v>5</v>
      </c>
      <c r="E525" s="28">
        <v>2.946</v>
      </c>
      <c r="F525" s="28">
        <v>8.077</v>
      </c>
    </row>
    <row r="526" spans="1:6" ht="12.75">
      <c r="A526" s="30" t="s">
        <v>133</v>
      </c>
      <c r="B526" s="30">
        <v>3</v>
      </c>
      <c r="C526" s="5">
        <v>1984</v>
      </c>
      <c r="D526" s="5">
        <v>6</v>
      </c>
      <c r="E526" s="28">
        <v>2.578</v>
      </c>
      <c r="F526" s="28">
        <v>6.877000000000001</v>
      </c>
    </row>
    <row r="527" spans="1:6" ht="12.75">
      <c r="A527" s="30" t="s">
        <v>133</v>
      </c>
      <c r="B527" s="30">
        <v>3</v>
      </c>
      <c r="C527" s="5">
        <v>1984</v>
      </c>
      <c r="D527" s="5">
        <v>7</v>
      </c>
      <c r="E527" s="28">
        <v>1.174</v>
      </c>
      <c r="F527" s="28">
        <v>3.022</v>
      </c>
    </row>
    <row r="528" spans="1:6" ht="12.75">
      <c r="A528" s="30" t="s">
        <v>133</v>
      </c>
      <c r="B528" s="30">
        <v>3</v>
      </c>
      <c r="C528" s="5">
        <v>1984</v>
      </c>
      <c r="D528" s="5">
        <v>8</v>
      </c>
      <c r="E528" s="28">
        <v>0.676</v>
      </c>
      <c r="F528" s="28">
        <v>1.7390000000000003</v>
      </c>
    </row>
    <row r="529" spans="1:6" ht="12.75">
      <c r="A529" s="30" t="s">
        <v>133</v>
      </c>
      <c r="B529" s="30">
        <v>3</v>
      </c>
      <c r="C529" s="5">
        <v>1984</v>
      </c>
      <c r="D529" s="5">
        <v>9</v>
      </c>
      <c r="E529" s="28">
        <v>0.398</v>
      </c>
      <c r="F529" s="28">
        <v>1.021</v>
      </c>
    </row>
    <row r="530" spans="1:6" ht="12.75">
      <c r="A530" s="30" t="s">
        <v>133</v>
      </c>
      <c r="B530" s="30">
        <v>3</v>
      </c>
      <c r="C530" s="5">
        <v>1984</v>
      </c>
      <c r="D530" s="5">
        <v>10</v>
      </c>
      <c r="E530" s="28">
        <v>0.677</v>
      </c>
      <c r="F530" s="28">
        <v>1.701</v>
      </c>
    </row>
    <row r="531" spans="1:6" ht="12.75">
      <c r="A531" s="30" t="s">
        <v>133</v>
      </c>
      <c r="B531" s="30">
        <v>3</v>
      </c>
      <c r="C531" s="5">
        <v>1984</v>
      </c>
      <c r="D531" s="5">
        <v>11</v>
      </c>
      <c r="E531" s="28">
        <v>7.803</v>
      </c>
      <c r="F531" s="28">
        <v>18.9</v>
      </c>
    </row>
    <row r="532" spans="1:6" ht="12.75">
      <c r="A532" s="30" t="s">
        <v>133</v>
      </c>
      <c r="B532" s="30">
        <v>3</v>
      </c>
      <c r="C532" s="5">
        <v>1984</v>
      </c>
      <c r="D532" s="5">
        <v>12</v>
      </c>
      <c r="E532" s="28">
        <v>1.565</v>
      </c>
      <c r="F532" s="28">
        <v>4.021999999999999</v>
      </c>
    </row>
    <row r="533" spans="1:6" ht="12.75">
      <c r="A533" s="30" t="s">
        <v>133</v>
      </c>
      <c r="B533" s="30">
        <v>3</v>
      </c>
      <c r="C533" s="5">
        <v>1985</v>
      </c>
      <c r="D533" s="5">
        <v>1</v>
      </c>
      <c r="E533" s="28">
        <v>0.931</v>
      </c>
      <c r="F533" s="28">
        <v>2.459</v>
      </c>
    </row>
    <row r="534" spans="1:6" ht="12.75">
      <c r="A534" s="30" t="s">
        <v>133</v>
      </c>
      <c r="B534" s="30">
        <v>3</v>
      </c>
      <c r="C534" s="5">
        <v>1985</v>
      </c>
      <c r="D534" s="5">
        <v>2</v>
      </c>
      <c r="E534" s="28">
        <v>5.715</v>
      </c>
      <c r="F534" s="28">
        <v>15.454</v>
      </c>
    </row>
    <row r="535" spans="1:6" ht="12.75">
      <c r="A535" s="30" t="s">
        <v>133</v>
      </c>
      <c r="B535" s="30">
        <v>3</v>
      </c>
      <c r="C535" s="5">
        <v>1985</v>
      </c>
      <c r="D535" s="5">
        <v>3</v>
      </c>
      <c r="E535" s="28">
        <v>3.731</v>
      </c>
      <c r="F535" s="28">
        <v>10.504000000000001</v>
      </c>
    </row>
    <row r="536" spans="1:6" ht="12.75">
      <c r="A536" s="30" t="s">
        <v>133</v>
      </c>
      <c r="B536" s="30">
        <v>3</v>
      </c>
      <c r="C536" s="5">
        <v>1985</v>
      </c>
      <c r="D536" s="5">
        <v>4</v>
      </c>
      <c r="E536" s="28">
        <v>4.201</v>
      </c>
      <c r="F536" s="28">
        <v>10.69</v>
      </c>
    </row>
    <row r="537" spans="1:6" ht="12.75">
      <c r="A537" s="30" t="s">
        <v>133</v>
      </c>
      <c r="B537" s="30">
        <v>3</v>
      </c>
      <c r="C537" s="5">
        <v>1985</v>
      </c>
      <c r="D537" s="5">
        <v>5</v>
      </c>
      <c r="E537" s="28">
        <v>2.698</v>
      </c>
      <c r="F537" s="28">
        <v>7.232</v>
      </c>
    </row>
    <row r="538" spans="1:6" ht="12.75">
      <c r="A538" s="30" t="s">
        <v>133</v>
      </c>
      <c r="B538" s="30">
        <v>3</v>
      </c>
      <c r="C538" s="5">
        <v>1985</v>
      </c>
      <c r="D538" s="5">
        <v>6</v>
      </c>
      <c r="E538" s="28">
        <v>1.484</v>
      </c>
      <c r="F538" s="28">
        <v>3.884</v>
      </c>
    </row>
    <row r="539" spans="1:6" ht="12.75">
      <c r="A539" s="30" t="s">
        <v>133</v>
      </c>
      <c r="B539" s="30">
        <v>3</v>
      </c>
      <c r="C539" s="5">
        <v>1985</v>
      </c>
      <c r="D539" s="5">
        <v>7</v>
      </c>
      <c r="E539" s="28">
        <v>0.975</v>
      </c>
      <c r="F539" s="28">
        <v>2.4779999999999998</v>
      </c>
    </row>
    <row r="540" spans="1:6" ht="12.75">
      <c r="A540" s="30" t="s">
        <v>133</v>
      </c>
      <c r="B540" s="30">
        <v>3</v>
      </c>
      <c r="C540" s="5">
        <v>1985</v>
      </c>
      <c r="D540" s="5">
        <v>8</v>
      </c>
      <c r="E540" s="28">
        <v>0.577</v>
      </c>
      <c r="F540" s="28">
        <v>1.488</v>
      </c>
    </row>
    <row r="541" spans="1:6" ht="12.75">
      <c r="A541" s="30" t="s">
        <v>133</v>
      </c>
      <c r="B541" s="30">
        <v>3</v>
      </c>
      <c r="C541" s="5">
        <v>1985</v>
      </c>
      <c r="D541" s="5">
        <v>9</v>
      </c>
      <c r="E541" s="28">
        <v>0.348</v>
      </c>
      <c r="F541" s="28">
        <v>0.8979999999999999</v>
      </c>
    </row>
    <row r="542" spans="1:6" ht="12.75">
      <c r="A542" s="30" t="s">
        <v>133</v>
      </c>
      <c r="B542" s="30">
        <v>3</v>
      </c>
      <c r="C542" s="5">
        <v>1985</v>
      </c>
      <c r="D542" s="5">
        <v>10</v>
      </c>
      <c r="E542" s="28">
        <v>0.209</v>
      </c>
      <c r="F542" s="28">
        <v>0.5379999999999999</v>
      </c>
    </row>
    <row r="543" spans="1:6" ht="12.75">
      <c r="A543" s="30" t="s">
        <v>133</v>
      </c>
      <c r="B543" s="30">
        <v>3</v>
      </c>
      <c r="C543" s="5">
        <v>1985</v>
      </c>
      <c r="D543" s="5">
        <v>11</v>
      </c>
      <c r="E543" s="28">
        <v>0.69</v>
      </c>
      <c r="F543" s="28">
        <v>1.758</v>
      </c>
    </row>
    <row r="544" spans="1:6" ht="12.75">
      <c r="A544" s="30" t="s">
        <v>133</v>
      </c>
      <c r="B544" s="30">
        <v>3</v>
      </c>
      <c r="C544" s="5">
        <v>1985</v>
      </c>
      <c r="D544" s="5">
        <v>12</v>
      </c>
      <c r="E544" s="28">
        <v>1.522</v>
      </c>
      <c r="F544" s="28">
        <v>4.077999999999999</v>
      </c>
    </row>
    <row r="545" spans="1:6" ht="12.75">
      <c r="A545" s="30" t="s">
        <v>133</v>
      </c>
      <c r="B545" s="30">
        <v>3</v>
      </c>
      <c r="C545" s="5">
        <v>1986</v>
      </c>
      <c r="D545" s="5">
        <v>1</v>
      </c>
      <c r="E545" s="28">
        <v>1.531</v>
      </c>
      <c r="F545" s="28">
        <v>4.367</v>
      </c>
    </row>
    <row r="546" spans="1:6" ht="12.75">
      <c r="A546" s="30" t="s">
        <v>133</v>
      </c>
      <c r="B546" s="30">
        <v>3</v>
      </c>
      <c r="C546" s="5">
        <v>1986</v>
      </c>
      <c r="D546" s="5">
        <v>2</v>
      </c>
      <c r="E546" s="28">
        <v>3.496</v>
      </c>
      <c r="F546" s="28">
        <v>9.603</v>
      </c>
    </row>
    <row r="547" spans="1:6" ht="12.75">
      <c r="A547" s="30" t="s">
        <v>133</v>
      </c>
      <c r="B547" s="30">
        <v>3</v>
      </c>
      <c r="C547" s="5">
        <v>1986</v>
      </c>
      <c r="D547" s="5">
        <v>3</v>
      </c>
      <c r="E547" s="28">
        <v>2.21</v>
      </c>
      <c r="F547" s="28">
        <v>5.59</v>
      </c>
    </row>
    <row r="548" spans="1:6" ht="12.75">
      <c r="A548" s="30" t="s">
        <v>133</v>
      </c>
      <c r="B548" s="30">
        <v>3</v>
      </c>
      <c r="C548" s="5">
        <v>1986</v>
      </c>
      <c r="D548" s="5">
        <v>4</v>
      </c>
      <c r="E548" s="28">
        <v>2.212</v>
      </c>
      <c r="F548" s="28">
        <v>6.048</v>
      </c>
    </row>
    <row r="549" spans="1:6" ht="12.75">
      <c r="A549" s="30" t="s">
        <v>133</v>
      </c>
      <c r="B549" s="30">
        <v>3</v>
      </c>
      <c r="C549" s="5">
        <v>1986</v>
      </c>
      <c r="D549" s="5">
        <v>5</v>
      </c>
      <c r="E549" s="28">
        <v>1.929</v>
      </c>
      <c r="F549" s="28">
        <v>4.969</v>
      </c>
    </row>
    <row r="550" spans="1:6" ht="12.75">
      <c r="A550" s="30" t="s">
        <v>133</v>
      </c>
      <c r="B550" s="30">
        <v>3</v>
      </c>
      <c r="C550" s="5">
        <v>1986</v>
      </c>
      <c r="D550" s="5">
        <v>6</v>
      </c>
      <c r="E550" s="28">
        <v>1.004</v>
      </c>
      <c r="F550" s="28">
        <v>2.591</v>
      </c>
    </row>
    <row r="551" spans="1:6" ht="12.75">
      <c r="A551" s="30" t="s">
        <v>133</v>
      </c>
      <c r="B551" s="30">
        <v>3</v>
      </c>
      <c r="C551" s="5">
        <v>1986</v>
      </c>
      <c r="D551" s="5">
        <v>7</v>
      </c>
      <c r="E551" s="28">
        <v>0.599</v>
      </c>
      <c r="F551" s="28">
        <v>1.547</v>
      </c>
    </row>
    <row r="552" spans="1:6" ht="12.75">
      <c r="A552" s="30" t="s">
        <v>133</v>
      </c>
      <c r="B552" s="30">
        <v>3</v>
      </c>
      <c r="C552" s="5">
        <v>1986</v>
      </c>
      <c r="D552" s="5">
        <v>8</v>
      </c>
      <c r="E552" s="28">
        <v>0.369</v>
      </c>
      <c r="F552" s="28">
        <v>0.947</v>
      </c>
    </row>
    <row r="553" spans="1:6" ht="12.75">
      <c r="A553" s="30" t="s">
        <v>133</v>
      </c>
      <c r="B553" s="30">
        <v>3</v>
      </c>
      <c r="C553" s="5">
        <v>1986</v>
      </c>
      <c r="D553" s="5">
        <v>9</v>
      </c>
      <c r="E553" s="28">
        <v>0.403</v>
      </c>
      <c r="F553" s="28">
        <v>0.965</v>
      </c>
    </row>
    <row r="554" spans="1:6" ht="12.75">
      <c r="A554" s="30" t="s">
        <v>133</v>
      </c>
      <c r="B554" s="30">
        <v>3</v>
      </c>
      <c r="C554" s="5">
        <v>1986</v>
      </c>
      <c r="D554" s="5">
        <v>10</v>
      </c>
      <c r="E554" s="28">
        <v>0.427</v>
      </c>
      <c r="F554" s="28">
        <v>1.034</v>
      </c>
    </row>
    <row r="555" spans="1:6" ht="12.75">
      <c r="A555" s="30" t="s">
        <v>133</v>
      </c>
      <c r="B555" s="30">
        <v>3</v>
      </c>
      <c r="C555" s="5">
        <v>1986</v>
      </c>
      <c r="D555" s="5">
        <v>11</v>
      </c>
      <c r="E555" s="28">
        <v>0.424</v>
      </c>
      <c r="F555" s="28">
        <v>1.032</v>
      </c>
    </row>
    <row r="556" spans="1:6" ht="12.75">
      <c r="A556" s="30" t="s">
        <v>133</v>
      </c>
      <c r="B556" s="30">
        <v>3</v>
      </c>
      <c r="C556" s="5">
        <v>1986</v>
      </c>
      <c r="D556" s="5">
        <v>12</v>
      </c>
      <c r="E556" s="28">
        <v>0.617</v>
      </c>
      <c r="F556" s="28">
        <v>1.638</v>
      </c>
    </row>
    <row r="557" spans="1:6" ht="12.75">
      <c r="A557" s="30" t="s">
        <v>133</v>
      </c>
      <c r="B557" s="30">
        <v>3</v>
      </c>
      <c r="C557" s="5">
        <v>1987</v>
      </c>
      <c r="D557" s="5">
        <v>1</v>
      </c>
      <c r="E557" s="28">
        <v>0.771</v>
      </c>
      <c r="F557" s="28">
        <v>2.176</v>
      </c>
    </row>
    <row r="558" spans="1:6" ht="12.75">
      <c r="A558" s="30" t="s">
        <v>133</v>
      </c>
      <c r="B558" s="30">
        <v>3</v>
      </c>
      <c r="C558" s="5">
        <v>1987</v>
      </c>
      <c r="D558" s="5">
        <v>2</v>
      </c>
      <c r="E558" s="28">
        <v>1.287</v>
      </c>
      <c r="F558" s="28">
        <v>3.192</v>
      </c>
    </row>
    <row r="559" spans="1:6" ht="12.75">
      <c r="A559" s="30" t="s">
        <v>133</v>
      </c>
      <c r="B559" s="30">
        <v>3</v>
      </c>
      <c r="C559" s="5">
        <v>1987</v>
      </c>
      <c r="D559" s="5">
        <v>3</v>
      </c>
      <c r="E559" s="28">
        <v>1.666</v>
      </c>
      <c r="F559" s="28">
        <v>3.75</v>
      </c>
    </row>
    <row r="560" spans="1:6" ht="12.75">
      <c r="A560" s="30" t="s">
        <v>133</v>
      </c>
      <c r="B560" s="30">
        <v>3</v>
      </c>
      <c r="C560" s="5">
        <v>1987</v>
      </c>
      <c r="D560" s="5">
        <v>4</v>
      </c>
      <c r="E560" s="28">
        <v>3.625</v>
      </c>
      <c r="F560" s="28">
        <v>8.904</v>
      </c>
    </row>
    <row r="561" spans="1:6" ht="12.75">
      <c r="A561" s="30" t="s">
        <v>133</v>
      </c>
      <c r="B561" s="30">
        <v>3</v>
      </c>
      <c r="C561" s="5">
        <v>1987</v>
      </c>
      <c r="D561" s="5">
        <v>5</v>
      </c>
      <c r="E561" s="28">
        <v>1.234</v>
      </c>
      <c r="F561" s="28">
        <v>3.106</v>
      </c>
    </row>
    <row r="562" spans="1:6" ht="12.75">
      <c r="A562" s="30" t="s">
        <v>133</v>
      </c>
      <c r="B562" s="30">
        <v>3</v>
      </c>
      <c r="C562" s="5">
        <v>1987</v>
      </c>
      <c r="D562" s="5">
        <v>6</v>
      </c>
      <c r="E562" s="28">
        <v>0.8</v>
      </c>
      <c r="F562" s="28">
        <v>2.061</v>
      </c>
    </row>
    <row r="563" spans="1:6" ht="12.75">
      <c r="A563" s="30" t="s">
        <v>133</v>
      </c>
      <c r="B563" s="30">
        <v>3</v>
      </c>
      <c r="C563" s="5">
        <v>1987</v>
      </c>
      <c r="D563" s="5">
        <v>7</v>
      </c>
      <c r="E563" s="28">
        <v>1.646</v>
      </c>
      <c r="F563" s="28">
        <v>3.582</v>
      </c>
    </row>
    <row r="564" spans="1:6" ht="12.75">
      <c r="A564" s="30" t="s">
        <v>133</v>
      </c>
      <c r="B564" s="30">
        <v>3</v>
      </c>
      <c r="C564" s="5">
        <v>1987</v>
      </c>
      <c r="D564" s="5">
        <v>8</v>
      </c>
      <c r="E564" s="28">
        <v>0.632</v>
      </c>
      <c r="F564" s="28">
        <v>1.63</v>
      </c>
    </row>
    <row r="565" spans="1:6" ht="12.75">
      <c r="A565" s="30" t="s">
        <v>133</v>
      </c>
      <c r="B565" s="30">
        <v>3</v>
      </c>
      <c r="C565" s="5">
        <v>1987</v>
      </c>
      <c r="D565" s="5">
        <v>9</v>
      </c>
      <c r="E565" s="28">
        <v>0.487</v>
      </c>
      <c r="F565" s="28">
        <v>1.427</v>
      </c>
    </row>
    <row r="566" spans="1:6" ht="12.75">
      <c r="A566" s="30" t="s">
        <v>133</v>
      </c>
      <c r="B566" s="30">
        <v>3</v>
      </c>
      <c r="C566" s="5">
        <v>1987</v>
      </c>
      <c r="D566" s="5">
        <v>10</v>
      </c>
      <c r="E566" s="28">
        <v>1.476</v>
      </c>
      <c r="F566" s="28">
        <v>3.957</v>
      </c>
    </row>
    <row r="567" spans="1:6" ht="12.75">
      <c r="A567" s="30" t="s">
        <v>133</v>
      </c>
      <c r="B567" s="30">
        <v>3</v>
      </c>
      <c r="C567" s="5">
        <v>1987</v>
      </c>
      <c r="D567" s="5">
        <v>11</v>
      </c>
      <c r="E567" s="28">
        <v>0.996</v>
      </c>
      <c r="F567" s="28">
        <v>2.551</v>
      </c>
    </row>
    <row r="568" spans="1:6" ht="12.75">
      <c r="A568" s="30" t="s">
        <v>133</v>
      </c>
      <c r="B568" s="30">
        <v>3</v>
      </c>
      <c r="C568" s="5">
        <v>1987</v>
      </c>
      <c r="D568" s="5">
        <v>12</v>
      </c>
      <c r="E568" s="28">
        <v>1.748</v>
      </c>
      <c r="F568" s="28">
        <v>4.509</v>
      </c>
    </row>
    <row r="569" spans="1:6" ht="12.75">
      <c r="A569" s="30" t="s">
        <v>133</v>
      </c>
      <c r="B569" s="30">
        <v>3</v>
      </c>
      <c r="C569" s="5">
        <v>1988</v>
      </c>
      <c r="D569" s="5">
        <v>1</v>
      </c>
      <c r="E569" s="28">
        <v>5.235</v>
      </c>
      <c r="F569" s="28">
        <v>13.036</v>
      </c>
    </row>
    <row r="570" spans="1:6" ht="12.75">
      <c r="A570" s="30" t="s">
        <v>133</v>
      </c>
      <c r="B570" s="30">
        <v>3</v>
      </c>
      <c r="C570" s="5">
        <v>1988</v>
      </c>
      <c r="D570" s="5">
        <v>2</v>
      </c>
      <c r="E570" s="28">
        <v>2.034</v>
      </c>
      <c r="F570" s="28">
        <v>5.606999999999999</v>
      </c>
    </row>
    <row r="571" spans="1:6" ht="12.75">
      <c r="A571" s="30" t="s">
        <v>133</v>
      </c>
      <c r="B571" s="30">
        <v>3</v>
      </c>
      <c r="C571" s="5">
        <v>1988</v>
      </c>
      <c r="D571" s="5">
        <v>3</v>
      </c>
      <c r="E571" s="28">
        <v>1.223</v>
      </c>
      <c r="F571" s="28">
        <v>3.199</v>
      </c>
    </row>
    <row r="572" spans="1:6" ht="12.75">
      <c r="A572" s="30" t="s">
        <v>133</v>
      </c>
      <c r="B572" s="30">
        <v>3</v>
      </c>
      <c r="C572" s="5">
        <v>1988</v>
      </c>
      <c r="D572" s="5">
        <v>4</v>
      </c>
      <c r="E572" s="28">
        <v>4.756</v>
      </c>
      <c r="F572" s="28">
        <v>12.889000000000001</v>
      </c>
    </row>
    <row r="573" spans="1:6" ht="12.75">
      <c r="A573" s="30" t="s">
        <v>133</v>
      </c>
      <c r="B573" s="30">
        <v>3</v>
      </c>
      <c r="C573" s="5">
        <v>1988</v>
      </c>
      <c r="D573" s="5">
        <v>5</v>
      </c>
      <c r="E573" s="28">
        <v>2.247</v>
      </c>
      <c r="F573" s="28">
        <v>5.89</v>
      </c>
    </row>
    <row r="574" spans="1:6" ht="12.75">
      <c r="A574" s="30" t="s">
        <v>133</v>
      </c>
      <c r="B574" s="30">
        <v>3</v>
      </c>
      <c r="C574" s="5">
        <v>1988</v>
      </c>
      <c r="D574" s="5">
        <v>6</v>
      </c>
      <c r="E574" s="28">
        <v>2.738</v>
      </c>
      <c r="F574" s="28">
        <v>8.224</v>
      </c>
    </row>
    <row r="575" spans="1:6" ht="12.75">
      <c r="A575" s="30" t="s">
        <v>133</v>
      </c>
      <c r="B575" s="30">
        <v>3</v>
      </c>
      <c r="C575" s="5">
        <v>1988</v>
      </c>
      <c r="D575" s="5">
        <v>7</v>
      </c>
      <c r="E575" s="28">
        <v>1.406</v>
      </c>
      <c r="F575" s="28">
        <v>3.6239999999999997</v>
      </c>
    </row>
    <row r="576" spans="1:6" ht="12.75">
      <c r="A576" s="30" t="s">
        <v>133</v>
      </c>
      <c r="B576" s="30">
        <v>3</v>
      </c>
      <c r="C576" s="5">
        <v>1988</v>
      </c>
      <c r="D576" s="5">
        <v>8</v>
      </c>
      <c r="E576" s="28">
        <v>0.817</v>
      </c>
      <c r="F576" s="28">
        <v>2.106</v>
      </c>
    </row>
    <row r="577" spans="1:6" ht="12.75">
      <c r="A577" s="30" t="s">
        <v>133</v>
      </c>
      <c r="B577" s="30">
        <v>3</v>
      </c>
      <c r="C577" s="5">
        <v>1988</v>
      </c>
      <c r="D577" s="5">
        <v>9</v>
      </c>
      <c r="E577" s="28">
        <v>0.477</v>
      </c>
      <c r="F577" s="28">
        <v>1.2289999999999999</v>
      </c>
    </row>
    <row r="578" spans="1:6" ht="12.75">
      <c r="A578" s="30" t="s">
        <v>133</v>
      </c>
      <c r="B578" s="30">
        <v>3</v>
      </c>
      <c r="C578" s="5">
        <v>1988</v>
      </c>
      <c r="D578" s="5">
        <v>10</v>
      </c>
      <c r="E578" s="28">
        <v>0.727</v>
      </c>
      <c r="F578" s="28">
        <v>1.8860000000000001</v>
      </c>
    </row>
    <row r="579" spans="1:6" ht="12.75">
      <c r="A579" s="30" t="s">
        <v>133</v>
      </c>
      <c r="B579" s="30">
        <v>3</v>
      </c>
      <c r="C579" s="5">
        <v>1988</v>
      </c>
      <c r="D579" s="5">
        <v>11</v>
      </c>
      <c r="E579" s="28">
        <v>0.439</v>
      </c>
      <c r="F579" s="28">
        <v>1.1039999999999999</v>
      </c>
    </row>
    <row r="580" spans="1:6" ht="12.75">
      <c r="A580" s="30" t="s">
        <v>133</v>
      </c>
      <c r="B580" s="30">
        <v>3</v>
      </c>
      <c r="C580" s="5">
        <v>1988</v>
      </c>
      <c r="D580" s="5">
        <v>12</v>
      </c>
      <c r="E580" s="28">
        <v>0.278</v>
      </c>
      <c r="F580" s="28">
        <v>0.7180000000000001</v>
      </c>
    </row>
    <row r="581" spans="1:6" ht="12.75">
      <c r="A581" s="30" t="s">
        <v>133</v>
      </c>
      <c r="B581" s="30">
        <v>3</v>
      </c>
      <c r="C581" s="5">
        <v>1989</v>
      </c>
      <c r="D581" s="5">
        <v>1</v>
      </c>
      <c r="E581" s="28">
        <v>0.191</v>
      </c>
      <c r="F581" s="28">
        <v>0.493</v>
      </c>
    </row>
    <row r="582" spans="1:6" ht="12.75">
      <c r="A582" s="30" t="s">
        <v>133</v>
      </c>
      <c r="B582" s="30">
        <v>3</v>
      </c>
      <c r="C582" s="5">
        <v>1989</v>
      </c>
      <c r="D582" s="5">
        <v>2</v>
      </c>
      <c r="E582" s="28">
        <v>0.639</v>
      </c>
      <c r="F582" s="28">
        <v>1.861</v>
      </c>
    </row>
    <row r="583" spans="1:6" ht="12.75">
      <c r="A583" s="30" t="s">
        <v>133</v>
      </c>
      <c r="B583" s="30">
        <v>3</v>
      </c>
      <c r="C583" s="5">
        <v>1989</v>
      </c>
      <c r="D583" s="5">
        <v>3</v>
      </c>
      <c r="E583" s="28">
        <v>0.411</v>
      </c>
      <c r="F583" s="28">
        <v>1.039</v>
      </c>
    </row>
    <row r="584" spans="1:6" ht="12.75">
      <c r="A584" s="30" t="s">
        <v>133</v>
      </c>
      <c r="B584" s="30">
        <v>3</v>
      </c>
      <c r="C584" s="5">
        <v>1989</v>
      </c>
      <c r="D584" s="5">
        <v>4</v>
      </c>
      <c r="E584" s="28">
        <v>1.497</v>
      </c>
      <c r="F584" s="28">
        <v>4.441</v>
      </c>
    </row>
    <row r="585" spans="1:6" ht="12.75">
      <c r="A585" s="30" t="s">
        <v>133</v>
      </c>
      <c r="B585" s="30">
        <v>3</v>
      </c>
      <c r="C585" s="5">
        <v>1989</v>
      </c>
      <c r="D585" s="5">
        <v>5</v>
      </c>
      <c r="E585" s="28">
        <v>1.34</v>
      </c>
      <c r="F585" s="28">
        <v>3.742</v>
      </c>
    </row>
    <row r="586" spans="1:6" ht="12.75">
      <c r="A586" s="30" t="s">
        <v>133</v>
      </c>
      <c r="B586" s="30">
        <v>3</v>
      </c>
      <c r="C586" s="5">
        <v>1989</v>
      </c>
      <c r="D586" s="5">
        <v>6</v>
      </c>
      <c r="E586" s="28">
        <v>0.749</v>
      </c>
      <c r="F586" s="28">
        <v>1.932</v>
      </c>
    </row>
    <row r="587" spans="1:6" ht="12.75">
      <c r="A587" s="30" t="s">
        <v>133</v>
      </c>
      <c r="B587" s="30">
        <v>3</v>
      </c>
      <c r="C587" s="5">
        <v>1989</v>
      </c>
      <c r="D587" s="5">
        <v>7</v>
      </c>
      <c r="E587" s="28">
        <v>0.478</v>
      </c>
      <c r="F587" s="28">
        <v>1.22</v>
      </c>
    </row>
    <row r="588" spans="1:6" ht="12.75">
      <c r="A588" s="30" t="s">
        <v>133</v>
      </c>
      <c r="B588" s="30">
        <v>3</v>
      </c>
      <c r="C588" s="5">
        <v>1989</v>
      </c>
      <c r="D588" s="5">
        <v>8</v>
      </c>
      <c r="E588" s="28">
        <v>0.311</v>
      </c>
      <c r="F588" s="28">
        <v>0.8009999999999999</v>
      </c>
    </row>
    <row r="589" spans="1:6" ht="12.75">
      <c r="A589" s="30" t="s">
        <v>133</v>
      </c>
      <c r="B589" s="30">
        <v>3</v>
      </c>
      <c r="C589" s="5">
        <v>1989</v>
      </c>
      <c r="D589" s="5">
        <v>9</v>
      </c>
      <c r="E589" s="28">
        <v>0.22</v>
      </c>
      <c r="F589" s="28">
        <v>0.5539999999999999</v>
      </c>
    </row>
    <row r="590" spans="1:6" ht="12.75">
      <c r="A590" s="30" t="s">
        <v>133</v>
      </c>
      <c r="B590" s="30">
        <v>3</v>
      </c>
      <c r="C590" s="5">
        <v>1989</v>
      </c>
      <c r="D590" s="5">
        <v>10</v>
      </c>
      <c r="E590" s="28">
        <v>0.149</v>
      </c>
      <c r="F590" s="28">
        <v>0.382</v>
      </c>
    </row>
    <row r="591" spans="1:6" ht="12.75">
      <c r="A591" s="30" t="s">
        <v>133</v>
      </c>
      <c r="B591" s="30">
        <v>3</v>
      </c>
      <c r="C591" s="5">
        <v>1989</v>
      </c>
      <c r="D591" s="5">
        <v>11</v>
      </c>
      <c r="E591" s="28">
        <v>1.236</v>
      </c>
      <c r="F591" s="28">
        <v>3.239</v>
      </c>
    </row>
    <row r="592" spans="1:6" ht="12.75">
      <c r="A592" s="30" t="s">
        <v>133</v>
      </c>
      <c r="B592" s="30">
        <v>3</v>
      </c>
      <c r="C592" s="5">
        <v>1989</v>
      </c>
      <c r="D592" s="5">
        <v>12</v>
      </c>
      <c r="E592" s="28">
        <v>3.39</v>
      </c>
      <c r="F592" s="28">
        <v>8.162</v>
      </c>
    </row>
    <row r="593" spans="1:6" ht="12.75">
      <c r="A593" s="30" t="s">
        <v>133</v>
      </c>
      <c r="B593" s="30">
        <v>3</v>
      </c>
      <c r="C593" s="5">
        <v>1990</v>
      </c>
      <c r="D593" s="5">
        <v>1</v>
      </c>
      <c r="E593" s="28">
        <v>1.493</v>
      </c>
      <c r="F593" s="28">
        <v>4.001</v>
      </c>
    </row>
    <row r="594" spans="1:6" ht="12.75">
      <c r="A594" s="30" t="s">
        <v>133</v>
      </c>
      <c r="B594" s="30">
        <v>3</v>
      </c>
      <c r="C594" s="5">
        <v>1990</v>
      </c>
      <c r="D594" s="5">
        <v>2</v>
      </c>
      <c r="E594" s="28">
        <v>0.919</v>
      </c>
      <c r="F594" s="28">
        <v>2.33</v>
      </c>
    </row>
    <row r="595" spans="1:6" ht="12.75">
      <c r="A595" s="30" t="s">
        <v>133</v>
      </c>
      <c r="B595" s="30">
        <v>3</v>
      </c>
      <c r="C595" s="5">
        <v>1990</v>
      </c>
      <c r="D595" s="5">
        <v>3</v>
      </c>
      <c r="E595" s="28">
        <v>0.582</v>
      </c>
      <c r="F595" s="28">
        <v>1.4979999999999998</v>
      </c>
    </row>
    <row r="596" spans="1:6" ht="12.75">
      <c r="A596" s="30" t="s">
        <v>133</v>
      </c>
      <c r="B596" s="30">
        <v>3</v>
      </c>
      <c r="C596" s="5">
        <v>1990</v>
      </c>
      <c r="D596" s="5">
        <v>4</v>
      </c>
      <c r="E596" s="28">
        <v>0.767</v>
      </c>
      <c r="F596" s="28">
        <v>1.923</v>
      </c>
    </row>
    <row r="597" spans="1:6" ht="12.75">
      <c r="A597" s="30" t="s">
        <v>133</v>
      </c>
      <c r="B597" s="30">
        <v>3</v>
      </c>
      <c r="C597" s="5">
        <v>1990</v>
      </c>
      <c r="D597" s="5">
        <v>5</v>
      </c>
      <c r="E597" s="28">
        <v>0.651</v>
      </c>
      <c r="F597" s="28">
        <v>1.6440000000000001</v>
      </c>
    </row>
    <row r="598" spans="1:6" ht="12.75">
      <c r="A598" s="30" t="s">
        <v>133</v>
      </c>
      <c r="B598" s="30">
        <v>3</v>
      </c>
      <c r="C598" s="5">
        <v>1990</v>
      </c>
      <c r="D598" s="5">
        <v>6</v>
      </c>
      <c r="E598" s="28">
        <v>0.573</v>
      </c>
      <c r="F598" s="28">
        <v>1.4859999999999998</v>
      </c>
    </row>
    <row r="599" spans="1:6" ht="12.75">
      <c r="A599" s="30" t="s">
        <v>133</v>
      </c>
      <c r="B599" s="30">
        <v>3</v>
      </c>
      <c r="C599" s="5">
        <v>1990</v>
      </c>
      <c r="D599" s="5">
        <v>7</v>
      </c>
      <c r="E599" s="28">
        <v>0.426</v>
      </c>
      <c r="F599" s="28">
        <v>1.0979999999999999</v>
      </c>
    </row>
    <row r="600" spans="1:6" ht="12.75">
      <c r="A600" s="30" t="s">
        <v>133</v>
      </c>
      <c r="B600" s="30">
        <v>3</v>
      </c>
      <c r="C600" s="5">
        <v>1990</v>
      </c>
      <c r="D600" s="5">
        <v>8</v>
      </c>
      <c r="E600" s="28">
        <v>0.267</v>
      </c>
      <c r="F600" s="28">
        <v>0.6890000000000001</v>
      </c>
    </row>
    <row r="601" spans="1:6" ht="12.75">
      <c r="A601" s="30" t="s">
        <v>133</v>
      </c>
      <c r="B601" s="30">
        <v>3</v>
      </c>
      <c r="C601" s="5">
        <v>1990</v>
      </c>
      <c r="D601" s="5">
        <v>9</v>
      </c>
      <c r="E601" s="28">
        <v>0.194</v>
      </c>
      <c r="F601" s="28">
        <v>0.496</v>
      </c>
    </row>
    <row r="602" spans="1:6" ht="12.75">
      <c r="A602" s="30" t="s">
        <v>133</v>
      </c>
      <c r="B602" s="30">
        <v>3</v>
      </c>
      <c r="C602" s="5">
        <v>1990</v>
      </c>
      <c r="D602" s="5">
        <v>10</v>
      </c>
      <c r="E602" s="28">
        <v>1.316</v>
      </c>
      <c r="F602" s="28">
        <v>3.7270000000000003</v>
      </c>
    </row>
    <row r="603" spans="1:6" ht="12.75">
      <c r="A603" s="30" t="s">
        <v>133</v>
      </c>
      <c r="B603" s="30">
        <v>3</v>
      </c>
      <c r="C603" s="5">
        <v>1990</v>
      </c>
      <c r="D603" s="5">
        <v>11</v>
      </c>
      <c r="E603" s="28">
        <v>1.231</v>
      </c>
      <c r="F603" s="28">
        <v>3.044</v>
      </c>
    </row>
    <row r="604" spans="1:6" ht="12.75">
      <c r="A604" s="30" t="s">
        <v>133</v>
      </c>
      <c r="B604" s="30">
        <v>3</v>
      </c>
      <c r="C604" s="5">
        <v>1990</v>
      </c>
      <c r="D604" s="5">
        <v>12</v>
      </c>
      <c r="E604" s="28">
        <v>0.9</v>
      </c>
      <c r="F604" s="28">
        <v>2.615</v>
      </c>
    </row>
    <row r="605" spans="1:6" ht="12.75">
      <c r="A605" s="30" t="s">
        <v>133</v>
      </c>
      <c r="B605" s="30">
        <v>3</v>
      </c>
      <c r="C605" s="5">
        <v>1991</v>
      </c>
      <c r="D605" s="5">
        <v>1</v>
      </c>
      <c r="E605" s="28">
        <v>0.818</v>
      </c>
      <c r="F605" s="28">
        <v>1.9829999999999999</v>
      </c>
    </row>
    <row r="606" spans="1:6" ht="12.75">
      <c r="A606" s="30" t="s">
        <v>133</v>
      </c>
      <c r="B606" s="30">
        <v>3</v>
      </c>
      <c r="C606" s="5">
        <v>1991</v>
      </c>
      <c r="D606" s="5">
        <v>2</v>
      </c>
      <c r="E606" s="28">
        <v>1.008</v>
      </c>
      <c r="F606" s="28">
        <v>2.44</v>
      </c>
    </row>
    <row r="607" spans="1:6" ht="12.75">
      <c r="A607" s="30" t="s">
        <v>133</v>
      </c>
      <c r="B607" s="30">
        <v>3</v>
      </c>
      <c r="C607" s="5">
        <v>1991</v>
      </c>
      <c r="D607" s="5">
        <v>3</v>
      </c>
      <c r="E607" s="28">
        <v>3.901</v>
      </c>
      <c r="F607" s="28">
        <v>9.029</v>
      </c>
    </row>
    <row r="608" spans="1:6" ht="12.75">
      <c r="A608" s="30" t="s">
        <v>133</v>
      </c>
      <c r="B608" s="30">
        <v>3</v>
      </c>
      <c r="C608" s="5">
        <v>1991</v>
      </c>
      <c r="D608" s="5">
        <v>4</v>
      </c>
      <c r="E608" s="28">
        <v>3.412</v>
      </c>
      <c r="F608" s="28">
        <v>8.838000000000001</v>
      </c>
    </row>
    <row r="609" spans="1:6" ht="12.75">
      <c r="A609" s="30" t="s">
        <v>133</v>
      </c>
      <c r="B609" s="30">
        <v>3</v>
      </c>
      <c r="C609" s="5">
        <v>1991</v>
      </c>
      <c r="D609" s="5">
        <v>5</v>
      </c>
      <c r="E609" s="28">
        <v>2.013</v>
      </c>
      <c r="F609" s="28">
        <v>5.085</v>
      </c>
    </row>
    <row r="610" spans="1:6" ht="12.75">
      <c r="A610" s="30" t="s">
        <v>133</v>
      </c>
      <c r="B610" s="30">
        <v>3</v>
      </c>
      <c r="C610" s="5">
        <v>1991</v>
      </c>
      <c r="D610" s="5">
        <v>6</v>
      </c>
      <c r="E610" s="28">
        <v>1.144</v>
      </c>
      <c r="F610" s="28">
        <v>2.902</v>
      </c>
    </row>
    <row r="611" spans="1:6" ht="12.75">
      <c r="A611" s="30" t="s">
        <v>133</v>
      </c>
      <c r="B611" s="30">
        <v>3</v>
      </c>
      <c r="C611" s="5">
        <v>1991</v>
      </c>
      <c r="D611" s="5">
        <v>7</v>
      </c>
      <c r="E611" s="28">
        <v>0.661</v>
      </c>
      <c r="F611" s="28">
        <v>1.694</v>
      </c>
    </row>
    <row r="612" spans="1:6" ht="12.75">
      <c r="A612" s="30" t="s">
        <v>133</v>
      </c>
      <c r="B612" s="30">
        <v>3</v>
      </c>
      <c r="C612" s="5">
        <v>1991</v>
      </c>
      <c r="D612" s="5">
        <v>8</v>
      </c>
      <c r="E612" s="28">
        <v>0.387</v>
      </c>
      <c r="F612" s="28">
        <v>0.998</v>
      </c>
    </row>
    <row r="613" spans="1:6" ht="12.75">
      <c r="A613" s="30" t="s">
        <v>133</v>
      </c>
      <c r="B613" s="30">
        <v>3</v>
      </c>
      <c r="C613" s="5">
        <v>1991</v>
      </c>
      <c r="D613" s="5">
        <v>9</v>
      </c>
      <c r="E613" s="28">
        <v>1.09</v>
      </c>
      <c r="F613" s="28">
        <v>2.586</v>
      </c>
    </row>
    <row r="614" spans="1:6" ht="12.75">
      <c r="A614" s="30" t="s">
        <v>133</v>
      </c>
      <c r="B614" s="30">
        <v>3</v>
      </c>
      <c r="C614" s="5">
        <v>1991</v>
      </c>
      <c r="D614" s="5">
        <v>10</v>
      </c>
      <c r="E614" s="28">
        <v>1.088</v>
      </c>
      <c r="F614" s="28">
        <v>2.6470000000000002</v>
      </c>
    </row>
    <row r="615" spans="1:6" ht="12.75">
      <c r="A615" s="30" t="s">
        <v>133</v>
      </c>
      <c r="B615" s="30">
        <v>3</v>
      </c>
      <c r="C615" s="5">
        <v>1991</v>
      </c>
      <c r="D615" s="5">
        <v>11</v>
      </c>
      <c r="E615" s="28">
        <v>1.876</v>
      </c>
      <c r="F615" s="28">
        <v>4.624</v>
      </c>
    </row>
    <row r="616" spans="1:6" ht="12.75">
      <c r="A616" s="30" t="s">
        <v>133</v>
      </c>
      <c r="B616" s="30">
        <v>3</v>
      </c>
      <c r="C616" s="5">
        <v>1991</v>
      </c>
      <c r="D616" s="5">
        <v>12</v>
      </c>
      <c r="E616" s="28">
        <v>0.635</v>
      </c>
      <c r="F616" s="28">
        <v>1.6280000000000001</v>
      </c>
    </row>
    <row r="617" spans="1:6" ht="12.75">
      <c r="A617" s="30" t="s">
        <v>133</v>
      </c>
      <c r="B617" s="30">
        <v>3</v>
      </c>
      <c r="C617" s="5">
        <v>1992</v>
      </c>
      <c r="D617" s="5">
        <v>1</v>
      </c>
      <c r="E617" s="28">
        <v>0.406</v>
      </c>
      <c r="F617" s="28">
        <v>1.0470000000000002</v>
      </c>
    </row>
    <row r="618" spans="1:6" ht="12.75">
      <c r="A618" s="30" t="s">
        <v>133</v>
      </c>
      <c r="B618" s="30">
        <v>3</v>
      </c>
      <c r="C618" s="5">
        <v>1992</v>
      </c>
      <c r="D618" s="5">
        <v>2</v>
      </c>
      <c r="E618" s="28">
        <v>0.305</v>
      </c>
      <c r="F618" s="28">
        <v>0.78</v>
      </c>
    </row>
    <row r="619" spans="1:6" ht="12.75">
      <c r="A619" s="30" t="s">
        <v>133</v>
      </c>
      <c r="B619" s="30">
        <v>3</v>
      </c>
      <c r="C619" s="5">
        <v>1992</v>
      </c>
      <c r="D619" s="5">
        <v>3</v>
      </c>
      <c r="E619" s="28">
        <v>0.635</v>
      </c>
      <c r="F619" s="28">
        <v>1.355</v>
      </c>
    </row>
    <row r="620" spans="1:6" ht="12.75">
      <c r="A620" s="30" t="s">
        <v>133</v>
      </c>
      <c r="B620" s="30">
        <v>3</v>
      </c>
      <c r="C620" s="5">
        <v>1992</v>
      </c>
      <c r="D620" s="5">
        <v>4</v>
      </c>
      <c r="E620" s="28">
        <v>0.637</v>
      </c>
      <c r="F620" s="28">
        <v>1.554</v>
      </c>
    </row>
    <row r="621" spans="1:6" ht="12.75">
      <c r="A621" s="30" t="s">
        <v>133</v>
      </c>
      <c r="B621" s="30">
        <v>3</v>
      </c>
      <c r="C621" s="5">
        <v>1992</v>
      </c>
      <c r="D621" s="5">
        <v>5</v>
      </c>
      <c r="E621" s="28">
        <v>0.656</v>
      </c>
      <c r="F621" s="28">
        <v>1.6460000000000001</v>
      </c>
    </row>
    <row r="622" spans="1:6" ht="12.75">
      <c r="A622" s="30" t="s">
        <v>133</v>
      </c>
      <c r="B622" s="30">
        <v>3</v>
      </c>
      <c r="C622" s="5">
        <v>1992</v>
      </c>
      <c r="D622" s="5">
        <v>6</v>
      </c>
      <c r="E622" s="28">
        <v>1.027</v>
      </c>
      <c r="F622" s="28">
        <v>2.522</v>
      </c>
    </row>
    <row r="623" spans="1:6" ht="12.75">
      <c r="A623" s="30" t="s">
        <v>133</v>
      </c>
      <c r="B623" s="30">
        <v>3</v>
      </c>
      <c r="C623" s="5">
        <v>1992</v>
      </c>
      <c r="D623" s="5">
        <v>7</v>
      </c>
      <c r="E623" s="28">
        <v>0.625</v>
      </c>
      <c r="F623" s="28">
        <v>1.608</v>
      </c>
    </row>
    <row r="624" spans="1:6" ht="12.75">
      <c r="A624" s="30" t="s">
        <v>133</v>
      </c>
      <c r="B624" s="30">
        <v>3</v>
      </c>
      <c r="C624" s="5">
        <v>1992</v>
      </c>
      <c r="D624" s="5">
        <v>8</v>
      </c>
      <c r="E624" s="28">
        <v>0.435</v>
      </c>
      <c r="F624" s="28">
        <v>1.107</v>
      </c>
    </row>
    <row r="625" spans="1:6" ht="12.75">
      <c r="A625" s="30" t="s">
        <v>133</v>
      </c>
      <c r="B625" s="30">
        <v>3</v>
      </c>
      <c r="C625" s="5">
        <v>1992</v>
      </c>
      <c r="D625" s="5">
        <v>9</v>
      </c>
      <c r="E625" s="28">
        <v>0.417</v>
      </c>
      <c r="F625" s="28">
        <v>1.043</v>
      </c>
    </row>
    <row r="626" spans="1:6" ht="12.75">
      <c r="A626" s="30" t="s">
        <v>133</v>
      </c>
      <c r="B626" s="30">
        <v>3</v>
      </c>
      <c r="C626" s="5">
        <v>1992</v>
      </c>
      <c r="D626" s="5">
        <v>10</v>
      </c>
      <c r="E626" s="28">
        <v>1.857</v>
      </c>
      <c r="F626" s="28">
        <v>4.54</v>
      </c>
    </row>
    <row r="627" spans="1:6" ht="12.75">
      <c r="A627" s="30" t="s">
        <v>133</v>
      </c>
      <c r="B627" s="30">
        <v>3</v>
      </c>
      <c r="C627" s="5">
        <v>1992</v>
      </c>
      <c r="D627" s="5">
        <v>11</v>
      </c>
      <c r="E627" s="28">
        <v>0.642</v>
      </c>
      <c r="F627" s="28">
        <v>1.631</v>
      </c>
    </row>
    <row r="628" spans="1:6" ht="12.75">
      <c r="A628" s="30" t="s">
        <v>133</v>
      </c>
      <c r="B628" s="30">
        <v>3</v>
      </c>
      <c r="C628" s="5">
        <v>1992</v>
      </c>
      <c r="D628" s="5">
        <v>12</v>
      </c>
      <c r="E628" s="28">
        <v>2.238</v>
      </c>
      <c r="F628" s="28">
        <v>5.1129999999999995</v>
      </c>
    </row>
    <row r="629" spans="1:6" ht="12.75">
      <c r="A629" s="30" t="s">
        <v>133</v>
      </c>
      <c r="B629" s="30">
        <v>3</v>
      </c>
      <c r="C629" s="5">
        <v>1993</v>
      </c>
      <c r="D629" s="5">
        <v>1</v>
      </c>
      <c r="E629" s="28">
        <v>0.725</v>
      </c>
      <c r="F629" s="28">
        <v>1.8719999999999999</v>
      </c>
    </row>
    <row r="630" spans="1:6" ht="12.75">
      <c r="A630" s="30" t="s">
        <v>133</v>
      </c>
      <c r="B630" s="30">
        <v>3</v>
      </c>
      <c r="C630" s="5">
        <v>1993</v>
      </c>
      <c r="D630" s="5">
        <v>2</v>
      </c>
      <c r="E630" s="28">
        <v>0.493</v>
      </c>
      <c r="F630" s="28">
        <v>1.27</v>
      </c>
    </row>
    <row r="631" spans="1:6" ht="12.75">
      <c r="A631" s="30" t="s">
        <v>133</v>
      </c>
      <c r="B631" s="30">
        <v>3</v>
      </c>
      <c r="C631" s="5">
        <v>1993</v>
      </c>
      <c r="D631" s="5">
        <v>3</v>
      </c>
      <c r="E631" s="28">
        <v>0.629</v>
      </c>
      <c r="F631" s="28">
        <v>1.466</v>
      </c>
    </row>
    <row r="632" spans="1:6" ht="12.75">
      <c r="A632" s="30" t="s">
        <v>133</v>
      </c>
      <c r="B632" s="30">
        <v>3</v>
      </c>
      <c r="C632" s="5">
        <v>1993</v>
      </c>
      <c r="D632" s="5">
        <v>4</v>
      </c>
      <c r="E632" s="28">
        <v>0.851</v>
      </c>
      <c r="F632" s="28">
        <v>2.03</v>
      </c>
    </row>
    <row r="633" spans="1:6" ht="12.75">
      <c r="A633" s="30" t="s">
        <v>133</v>
      </c>
      <c r="B633" s="30">
        <v>3</v>
      </c>
      <c r="C633" s="5">
        <v>1993</v>
      </c>
      <c r="D633" s="5">
        <v>5</v>
      </c>
      <c r="E633" s="28">
        <v>3.013</v>
      </c>
      <c r="F633" s="28">
        <v>7.468999999999999</v>
      </c>
    </row>
    <row r="634" spans="1:6" ht="12.75">
      <c r="A634" s="30" t="s">
        <v>133</v>
      </c>
      <c r="B634" s="30">
        <v>3</v>
      </c>
      <c r="C634" s="5">
        <v>1993</v>
      </c>
      <c r="D634" s="5">
        <v>6</v>
      </c>
      <c r="E634" s="28">
        <v>1.161</v>
      </c>
      <c r="F634" s="28">
        <v>2.987</v>
      </c>
    </row>
    <row r="635" spans="1:6" ht="12.75">
      <c r="A635" s="30" t="s">
        <v>133</v>
      </c>
      <c r="B635" s="30">
        <v>3</v>
      </c>
      <c r="C635" s="5">
        <v>1993</v>
      </c>
      <c r="D635" s="5">
        <v>7</v>
      </c>
      <c r="E635" s="28">
        <v>0.727</v>
      </c>
      <c r="F635" s="28">
        <v>1.876</v>
      </c>
    </row>
    <row r="636" spans="1:6" ht="12.75">
      <c r="A636" s="30" t="s">
        <v>133</v>
      </c>
      <c r="B636" s="30">
        <v>3</v>
      </c>
      <c r="C636" s="5">
        <v>1993</v>
      </c>
      <c r="D636" s="5">
        <v>8</v>
      </c>
      <c r="E636" s="28">
        <v>0.422</v>
      </c>
      <c r="F636" s="28">
        <v>1.089</v>
      </c>
    </row>
    <row r="637" spans="1:6" ht="12.75">
      <c r="A637" s="30" t="s">
        <v>133</v>
      </c>
      <c r="B637" s="30">
        <v>3</v>
      </c>
      <c r="C637" s="5">
        <v>1993</v>
      </c>
      <c r="D637" s="5">
        <v>9</v>
      </c>
      <c r="E637" s="28">
        <v>0.397</v>
      </c>
      <c r="F637" s="28">
        <v>0.954</v>
      </c>
    </row>
    <row r="638" spans="1:6" ht="12.75">
      <c r="A638" s="30" t="s">
        <v>133</v>
      </c>
      <c r="B638" s="30">
        <v>3</v>
      </c>
      <c r="C638" s="5">
        <v>1993</v>
      </c>
      <c r="D638" s="5">
        <v>10</v>
      </c>
      <c r="E638" s="28">
        <v>3.239</v>
      </c>
      <c r="F638" s="28">
        <v>8.785</v>
      </c>
    </row>
    <row r="639" spans="1:6" ht="12.75">
      <c r="A639" s="30" t="s">
        <v>133</v>
      </c>
      <c r="B639" s="30">
        <v>3</v>
      </c>
      <c r="C639" s="5">
        <v>1993</v>
      </c>
      <c r="D639" s="5">
        <v>11</v>
      </c>
      <c r="E639" s="28">
        <v>1.255</v>
      </c>
      <c r="F639" s="28">
        <v>3.076</v>
      </c>
    </row>
    <row r="640" spans="1:6" ht="12.75">
      <c r="A640" s="30" t="s">
        <v>133</v>
      </c>
      <c r="B640" s="30">
        <v>3</v>
      </c>
      <c r="C640" s="5">
        <v>1993</v>
      </c>
      <c r="D640" s="5">
        <v>12</v>
      </c>
      <c r="E640" s="28">
        <v>1.166</v>
      </c>
      <c r="F640" s="28">
        <v>2.834</v>
      </c>
    </row>
    <row r="641" spans="1:6" ht="12.75">
      <c r="A641" s="30" t="s">
        <v>133</v>
      </c>
      <c r="B641" s="30">
        <v>3</v>
      </c>
      <c r="C641" s="5">
        <v>1994</v>
      </c>
      <c r="D641" s="5">
        <v>1</v>
      </c>
      <c r="E641" s="28">
        <v>2.733</v>
      </c>
      <c r="F641" s="28">
        <v>6.224</v>
      </c>
    </row>
    <row r="642" spans="1:6" ht="12.75">
      <c r="A642" s="30" t="s">
        <v>133</v>
      </c>
      <c r="B642" s="30">
        <v>3</v>
      </c>
      <c r="C642" s="5">
        <v>1994</v>
      </c>
      <c r="D642" s="5">
        <v>2</v>
      </c>
      <c r="E642" s="28">
        <v>2.776</v>
      </c>
      <c r="F642" s="28">
        <v>6.943999999999999</v>
      </c>
    </row>
    <row r="643" spans="1:6" ht="12.75">
      <c r="A643" s="30" t="s">
        <v>133</v>
      </c>
      <c r="B643" s="30">
        <v>3</v>
      </c>
      <c r="C643" s="5">
        <v>1994</v>
      </c>
      <c r="D643" s="5">
        <v>3</v>
      </c>
      <c r="E643" s="28">
        <v>1.43</v>
      </c>
      <c r="F643" s="28">
        <v>3.523</v>
      </c>
    </row>
    <row r="644" spans="1:6" ht="12.75">
      <c r="A644" s="30" t="s">
        <v>133</v>
      </c>
      <c r="B644" s="30">
        <v>3</v>
      </c>
      <c r="C644" s="5">
        <v>1994</v>
      </c>
      <c r="D644" s="5">
        <v>4</v>
      </c>
      <c r="E644" s="28">
        <v>0.812</v>
      </c>
      <c r="F644" s="28">
        <v>2.1180000000000003</v>
      </c>
    </row>
    <row r="645" spans="1:6" ht="12.75">
      <c r="A645" s="30" t="s">
        <v>133</v>
      </c>
      <c r="B645" s="30">
        <v>3</v>
      </c>
      <c r="C645" s="5">
        <v>1994</v>
      </c>
      <c r="D645" s="5">
        <v>5</v>
      </c>
      <c r="E645" s="28">
        <v>2.023</v>
      </c>
      <c r="F645" s="28">
        <v>4.92</v>
      </c>
    </row>
    <row r="646" spans="1:6" ht="12.75">
      <c r="A646" s="30" t="s">
        <v>133</v>
      </c>
      <c r="B646" s="30">
        <v>3</v>
      </c>
      <c r="C646" s="5">
        <v>1994</v>
      </c>
      <c r="D646" s="5">
        <v>6</v>
      </c>
      <c r="E646" s="28">
        <v>0.801</v>
      </c>
      <c r="F646" s="28">
        <v>2.037</v>
      </c>
    </row>
    <row r="647" spans="1:6" ht="12.75">
      <c r="A647" s="30" t="s">
        <v>133</v>
      </c>
      <c r="B647" s="30">
        <v>3</v>
      </c>
      <c r="C647" s="5">
        <v>1994</v>
      </c>
      <c r="D647" s="5">
        <v>7</v>
      </c>
      <c r="E647" s="28">
        <v>0.48</v>
      </c>
      <c r="F647" s="28">
        <v>1.235</v>
      </c>
    </row>
    <row r="648" spans="1:6" ht="12.75">
      <c r="A648" s="30" t="s">
        <v>133</v>
      </c>
      <c r="B648" s="30">
        <v>3</v>
      </c>
      <c r="C648" s="5">
        <v>1994</v>
      </c>
      <c r="D648" s="5">
        <v>8</v>
      </c>
      <c r="E648" s="28">
        <v>0.3</v>
      </c>
      <c r="F648" s="28">
        <v>0.772</v>
      </c>
    </row>
    <row r="649" spans="1:6" ht="12.75">
      <c r="A649" s="30" t="s">
        <v>133</v>
      </c>
      <c r="B649" s="30">
        <v>3</v>
      </c>
      <c r="C649" s="5">
        <v>1994</v>
      </c>
      <c r="D649" s="5">
        <v>9</v>
      </c>
      <c r="E649" s="28">
        <v>0.221</v>
      </c>
      <c r="F649" s="28">
        <v>0.564</v>
      </c>
    </row>
    <row r="650" spans="1:6" ht="12.75">
      <c r="A650" s="30" t="s">
        <v>133</v>
      </c>
      <c r="B650" s="30">
        <v>3</v>
      </c>
      <c r="C650" s="5">
        <v>1994</v>
      </c>
      <c r="D650" s="5">
        <v>10</v>
      </c>
      <c r="E650" s="28">
        <v>0.958</v>
      </c>
      <c r="F650" s="28">
        <v>2.466</v>
      </c>
    </row>
    <row r="651" spans="1:6" ht="12.75">
      <c r="A651" s="30" t="s">
        <v>133</v>
      </c>
      <c r="B651" s="30">
        <v>3</v>
      </c>
      <c r="C651" s="5">
        <v>1994</v>
      </c>
      <c r="D651" s="5">
        <v>11</v>
      </c>
      <c r="E651" s="28">
        <v>1.71</v>
      </c>
      <c r="F651" s="28">
        <v>3.84</v>
      </c>
    </row>
    <row r="652" spans="1:6" ht="12.75">
      <c r="A652" s="30" t="s">
        <v>133</v>
      </c>
      <c r="B652" s="30">
        <v>3</v>
      </c>
      <c r="C652" s="5">
        <v>1994</v>
      </c>
      <c r="D652" s="5">
        <v>12</v>
      </c>
      <c r="E652" s="28">
        <v>1.643</v>
      </c>
      <c r="F652" s="28">
        <v>3.619</v>
      </c>
    </row>
    <row r="653" spans="1:6" ht="12.75">
      <c r="A653" s="30" t="s">
        <v>133</v>
      </c>
      <c r="B653" s="30">
        <v>3</v>
      </c>
      <c r="C653" s="5">
        <v>1995</v>
      </c>
      <c r="D653" s="5">
        <v>1</v>
      </c>
      <c r="E653" s="28">
        <v>1.712</v>
      </c>
      <c r="F653" s="28">
        <v>4.224</v>
      </c>
    </row>
    <row r="654" spans="1:6" ht="12.75">
      <c r="A654" s="30" t="s">
        <v>133</v>
      </c>
      <c r="B654" s="30">
        <v>3</v>
      </c>
      <c r="C654" s="5">
        <v>1995</v>
      </c>
      <c r="D654" s="5">
        <v>2</v>
      </c>
      <c r="E654" s="28">
        <v>2.058</v>
      </c>
      <c r="F654" s="28">
        <v>5.108</v>
      </c>
    </row>
    <row r="655" spans="1:6" ht="12.75">
      <c r="A655" s="30" t="s">
        <v>133</v>
      </c>
      <c r="B655" s="30">
        <v>3</v>
      </c>
      <c r="C655" s="5">
        <v>1995</v>
      </c>
      <c r="D655" s="5">
        <v>3</v>
      </c>
      <c r="E655" s="28">
        <v>1.404</v>
      </c>
      <c r="F655" s="28">
        <v>3.468</v>
      </c>
    </row>
    <row r="656" spans="1:6" ht="12.75">
      <c r="A656" s="30" t="s">
        <v>133</v>
      </c>
      <c r="B656" s="30">
        <v>3</v>
      </c>
      <c r="C656" s="5">
        <v>1995</v>
      </c>
      <c r="D656" s="5">
        <v>4</v>
      </c>
      <c r="E656" s="28">
        <v>0.755</v>
      </c>
      <c r="F656" s="28">
        <v>1.932</v>
      </c>
    </row>
    <row r="657" spans="1:6" ht="12.75">
      <c r="A657" s="30" t="s">
        <v>133</v>
      </c>
      <c r="B657" s="30">
        <v>3</v>
      </c>
      <c r="C657" s="5">
        <v>1995</v>
      </c>
      <c r="D657" s="5">
        <v>5</v>
      </c>
      <c r="E657" s="28">
        <v>0.97</v>
      </c>
      <c r="F657" s="28">
        <v>2.73</v>
      </c>
    </row>
    <row r="658" spans="1:6" ht="12.75">
      <c r="A658" s="30" t="s">
        <v>133</v>
      </c>
      <c r="B658" s="30">
        <v>3</v>
      </c>
      <c r="C658" s="5">
        <v>1995</v>
      </c>
      <c r="D658" s="5">
        <v>6</v>
      </c>
      <c r="E658" s="28">
        <v>0.544</v>
      </c>
      <c r="F658" s="28">
        <v>1.4010000000000002</v>
      </c>
    </row>
    <row r="659" spans="1:6" ht="12.75">
      <c r="A659" s="30" t="s">
        <v>133</v>
      </c>
      <c r="B659" s="30">
        <v>3</v>
      </c>
      <c r="C659" s="5">
        <v>1995</v>
      </c>
      <c r="D659" s="5">
        <v>7</v>
      </c>
      <c r="E659" s="28">
        <v>0.355</v>
      </c>
      <c r="F659" s="28">
        <v>0.9139999999999999</v>
      </c>
    </row>
    <row r="660" spans="1:6" ht="12.75">
      <c r="A660" s="30" t="s">
        <v>133</v>
      </c>
      <c r="B660" s="30">
        <v>3</v>
      </c>
      <c r="C660" s="5">
        <v>1995</v>
      </c>
      <c r="D660" s="5">
        <v>8</v>
      </c>
      <c r="E660" s="28">
        <v>0.244</v>
      </c>
      <c r="F660" s="28">
        <v>0.628</v>
      </c>
    </row>
    <row r="661" spans="1:6" ht="12.75">
      <c r="A661" s="30" t="s">
        <v>133</v>
      </c>
      <c r="B661" s="30">
        <v>3</v>
      </c>
      <c r="C661" s="5">
        <v>1995</v>
      </c>
      <c r="D661" s="5">
        <v>9</v>
      </c>
      <c r="E661" s="28">
        <v>0.28</v>
      </c>
      <c r="F661" s="28">
        <v>0.682</v>
      </c>
    </row>
    <row r="662" spans="1:6" ht="12.75">
      <c r="A662" s="30" t="s">
        <v>133</v>
      </c>
      <c r="B662" s="30">
        <v>3</v>
      </c>
      <c r="C662" s="5">
        <v>1995</v>
      </c>
      <c r="D662" s="5">
        <v>10</v>
      </c>
      <c r="E662" s="28">
        <v>0.166</v>
      </c>
      <c r="F662" s="28">
        <v>0.42</v>
      </c>
    </row>
    <row r="663" spans="1:6" ht="12.75">
      <c r="A663" s="30" t="s">
        <v>133</v>
      </c>
      <c r="B663" s="30">
        <v>3</v>
      </c>
      <c r="C663" s="5">
        <v>1995</v>
      </c>
      <c r="D663" s="5">
        <v>11</v>
      </c>
      <c r="E663" s="28">
        <v>1.148</v>
      </c>
      <c r="F663" s="28">
        <v>2.502</v>
      </c>
    </row>
    <row r="664" spans="1:6" ht="12.75">
      <c r="A664" s="30" t="s">
        <v>133</v>
      </c>
      <c r="B664" s="30">
        <v>3</v>
      </c>
      <c r="C664" s="5">
        <v>1995</v>
      </c>
      <c r="D664" s="5">
        <v>12</v>
      </c>
      <c r="E664" s="28">
        <v>8.71</v>
      </c>
      <c r="F664" s="28">
        <v>21.527</v>
      </c>
    </row>
    <row r="665" spans="1:6" ht="12.75">
      <c r="A665" s="30" t="s">
        <v>133</v>
      </c>
      <c r="B665" s="30">
        <v>3</v>
      </c>
      <c r="C665" s="5">
        <v>1996</v>
      </c>
      <c r="D665" s="5">
        <v>1</v>
      </c>
      <c r="E665" s="28">
        <v>4.874</v>
      </c>
      <c r="F665" s="28">
        <v>12.393</v>
      </c>
    </row>
    <row r="666" spans="1:6" ht="12.75">
      <c r="A666" s="30" t="s">
        <v>133</v>
      </c>
      <c r="B666" s="30">
        <v>3</v>
      </c>
      <c r="C666" s="5">
        <v>1996</v>
      </c>
      <c r="D666" s="5">
        <v>2</v>
      </c>
      <c r="E666" s="28">
        <v>3.555</v>
      </c>
      <c r="F666" s="28">
        <v>9.033000000000001</v>
      </c>
    </row>
    <row r="667" spans="1:6" ht="12.75">
      <c r="A667" s="30" t="s">
        <v>133</v>
      </c>
      <c r="B667" s="30">
        <v>3</v>
      </c>
      <c r="C667" s="5">
        <v>1996</v>
      </c>
      <c r="D667" s="5">
        <v>3</v>
      </c>
      <c r="E667" s="28">
        <v>3.171</v>
      </c>
      <c r="F667" s="28">
        <v>7.425</v>
      </c>
    </row>
    <row r="668" spans="1:6" ht="12.75">
      <c r="A668" s="30" t="s">
        <v>133</v>
      </c>
      <c r="B668" s="30">
        <v>3</v>
      </c>
      <c r="C668" s="5">
        <v>1996</v>
      </c>
      <c r="D668" s="5">
        <v>4</v>
      </c>
      <c r="E668" s="28">
        <v>2.005</v>
      </c>
      <c r="F668" s="28">
        <v>5.147</v>
      </c>
    </row>
    <row r="669" spans="1:6" ht="12.75">
      <c r="A669" s="30" t="s">
        <v>133</v>
      </c>
      <c r="B669" s="30">
        <v>3</v>
      </c>
      <c r="C669" s="5">
        <v>1996</v>
      </c>
      <c r="D669" s="5">
        <v>5</v>
      </c>
      <c r="E669" s="28">
        <v>1.84</v>
      </c>
      <c r="F669" s="28">
        <v>4.73</v>
      </c>
    </row>
    <row r="670" spans="1:6" ht="12.75">
      <c r="A670" s="30" t="s">
        <v>133</v>
      </c>
      <c r="B670" s="30">
        <v>3</v>
      </c>
      <c r="C670" s="5">
        <v>1996</v>
      </c>
      <c r="D670" s="5">
        <v>6</v>
      </c>
      <c r="E670" s="28">
        <v>1.148</v>
      </c>
      <c r="F670" s="28">
        <v>3.089</v>
      </c>
    </row>
    <row r="671" spans="1:6" ht="12.75">
      <c r="A671" s="30" t="s">
        <v>133</v>
      </c>
      <c r="B671" s="30">
        <v>3</v>
      </c>
      <c r="C671" s="5">
        <v>1996</v>
      </c>
      <c r="D671" s="5">
        <v>7</v>
      </c>
      <c r="E671" s="28">
        <v>0.692</v>
      </c>
      <c r="F671" s="28">
        <v>1.782</v>
      </c>
    </row>
    <row r="672" spans="1:6" ht="12.75">
      <c r="A672" s="30" t="s">
        <v>133</v>
      </c>
      <c r="B672" s="30">
        <v>3</v>
      </c>
      <c r="C672" s="5">
        <v>1996</v>
      </c>
      <c r="D672" s="5">
        <v>8</v>
      </c>
      <c r="E672" s="28">
        <v>0.425</v>
      </c>
      <c r="F672" s="28">
        <v>1.0959999999999999</v>
      </c>
    </row>
    <row r="673" spans="1:6" ht="12.75">
      <c r="A673" s="30" t="s">
        <v>133</v>
      </c>
      <c r="B673" s="30">
        <v>3</v>
      </c>
      <c r="C673" s="5">
        <v>1996</v>
      </c>
      <c r="D673" s="5">
        <v>9</v>
      </c>
      <c r="E673" s="28">
        <v>0.337</v>
      </c>
      <c r="F673" s="28">
        <v>0.84</v>
      </c>
    </row>
    <row r="674" spans="1:6" ht="12.75">
      <c r="A674" s="30" t="s">
        <v>133</v>
      </c>
      <c r="B674" s="30">
        <v>3</v>
      </c>
      <c r="C674" s="5">
        <v>1996</v>
      </c>
      <c r="D674" s="5">
        <v>10</v>
      </c>
      <c r="E674" s="28">
        <v>0.238</v>
      </c>
      <c r="F674" s="28">
        <v>0.6</v>
      </c>
    </row>
    <row r="675" spans="1:6" ht="12.75">
      <c r="A675" s="30" t="s">
        <v>133</v>
      </c>
      <c r="B675" s="30">
        <v>3</v>
      </c>
      <c r="C675" s="5">
        <v>1996</v>
      </c>
      <c r="D675" s="5">
        <v>11</v>
      </c>
      <c r="E675" s="28">
        <v>2.528</v>
      </c>
      <c r="F675" s="28">
        <v>6.231999999999999</v>
      </c>
    </row>
    <row r="676" spans="1:6" ht="12.75">
      <c r="A676" s="31" t="s">
        <v>133</v>
      </c>
      <c r="B676" s="31">
        <v>3</v>
      </c>
      <c r="C676">
        <v>1996</v>
      </c>
      <c r="D676">
        <v>12</v>
      </c>
      <c r="E676" s="28">
        <v>4.276</v>
      </c>
      <c r="F676" s="28">
        <v>9.892</v>
      </c>
    </row>
    <row r="677" spans="1:6" ht="12.75">
      <c r="A677" s="31" t="s">
        <v>133</v>
      </c>
      <c r="B677" s="31">
        <v>3</v>
      </c>
      <c r="C677">
        <v>1997</v>
      </c>
      <c r="D677">
        <v>1</v>
      </c>
      <c r="E677" s="28">
        <v>4.544</v>
      </c>
      <c r="F677" s="28">
        <v>12.597</v>
      </c>
    </row>
    <row r="678" spans="1:6" ht="12.75">
      <c r="A678" s="31" t="s">
        <v>133</v>
      </c>
      <c r="B678" s="31">
        <v>3</v>
      </c>
      <c r="C678">
        <v>1997</v>
      </c>
      <c r="D678">
        <v>2</v>
      </c>
      <c r="E678" s="28">
        <v>2.098</v>
      </c>
      <c r="F678" s="28">
        <v>5.2509999999999994</v>
      </c>
    </row>
    <row r="679" spans="1:6" ht="12.75">
      <c r="A679" s="31" t="s">
        <v>133</v>
      </c>
      <c r="B679" s="31">
        <v>3</v>
      </c>
      <c r="C679">
        <v>1997</v>
      </c>
      <c r="D679">
        <v>3</v>
      </c>
      <c r="E679" s="28">
        <v>1.177</v>
      </c>
      <c r="F679" s="28">
        <v>3.0060000000000002</v>
      </c>
    </row>
    <row r="680" spans="1:6" ht="12.75">
      <c r="A680" s="31" t="s">
        <v>133</v>
      </c>
      <c r="B680" s="31">
        <v>3</v>
      </c>
      <c r="C680">
        <v>1997</v>
      </c>
      <c r="D680">
        <v>4</v>
      </c>
      <c r="E680" s="28">
        <v>0.995</v>
      </c>
      <c r="F680" s="28">
        <v>2.471</v>
      </c>
    </row>
    <row r="681" spans="1:6" ht="12.75">
      <c r="A681" s="31" t="s">
        <v>133</v>
      </c>
      <c r="B681" s="31">
        <v>3</v>
      </c>
      <c r="C681">
        <v>1997</v>
      </c>
      <c r="D681">
        <v>5</v>
      </c>
      <c r="E681" s="28">
        <v>3.225</v>
      </c>
      <c r="F681" s="28">
        <v>6.568999999999999</v>
      </c>
    </row>
    <row r="682" spans="1:6" ht="12.75">
      <c r="A682" s="31" t="s">
        <v>133</v>
      </c>
      <c r="B682" s="31">
        <v>3</v>
      </c>
      <c r="C682">
        <v>1997</v>
      </c>
      <c r="D682">
        <v>6</v>
      </c>
      <c r="E682" s="28">
        <v>1.413</v>
      </c>
      <c r="F682" s="28">
        <v>3.6079999999999997</v>
      </c>
    </row>
    <row r="683" spans="1:6" ht="12.75">
      <c r="A683" s="31" t="s">
        <v>133</v>
      </c>
      <c r="B683" s="31">
        <v>3</v>
      </c>
      <c r="C683">
        <v>1997</v>
      </c>
      <c r="D683">
        <v>7</v>
      </c>
      <c r="E683" s="28">
        <v>1.39</v>
      </c>
      <c r="F683" s="28">
        <v>3.698</v>
      </c>
    </row>
    <row r="684" spans="1:6" ht="12.75">
      <c r="A684" s="31" t="s">
        <v>133</v>
      </c>
      <c r="B684" s="31">
        <v>3</v>
      </c>
      <c r="C684">
        <v>1997</v>
      </c>
      <c r="D684">
        <v>8</v>
      </c>
      <c r="E684" s="28">
        <v>1.119</v>
      </c>
      <c r="F684" s="28">
        <v>2.825</v>
      </c>
    </row>
    <row r="685" spans="1:6" ht="12.75">
      <c r="A685" s="31" t="s">
        <v>133</v>
      </c>
      <c r="B685" s="31">
        <v>3</v>
      </c>
      <c r="C685">
        <v>1997</v>
      </c>
      <c r="D685">
        <v>9</v>
      </c>
      <c r="E685" s="28">
        <v>0.635</v>
      </c>
      <c r="F685" s="28">
        <v>1.634</v>
      </c>
    </row>
    <row r="686" spans="1:6" ht="12.75">
      <c r="A686" s="31" t="s">
        <v>133</v>
      </c>
      <c r="B686" s="31">
        <v>3</v>
      </c>
      <c r="C686">
        <v>1997</v>
      </c>
      <c r="D686">
        <v>10</v>
      </c>
      <c r="E686" s="28">
        <v>0.658</v>
      </c>
      <c r="F686" s="28">
        <v>1.5220000000000002</v>
      </c>
    </row>
    <row r="687" spans="1:6" ht="12.75">
      <c r="A687" s="31" t="s">
        <v>133</v>
      </c>
      <c r="B687" s="31">
        <v>3</v>
      </c>
      <c r="C687">
        <v>1997</v>
      </c>
      <c r="D687">
        <v>11</v>
      </c>
      <c r="E687" s="28">
        <v>4.672</v>
      </c>
      <c r="F687" s="28">
        <v>11.37</v>
      </c>
    </row>
    <row r="688" spans="1:6" ht="12.75">
      <c r="A688" s="31" t="s">
        <v>133</v>
      </c>
      <c r="B688" s="31">
        <v>3</v>
      </c>
      <c r="C688">
        <v>1997</v>
      </c>
      <c r="D688">
        <v>12</v>
      </c>
      <c r="E688" s="28">
        <v>7.06</v>
      </c>
      <c r="F688" s="28">
        <v>16.262</v>
      </c>
    </row>
    <row r="689" spans="1:6" ht="12.75">
      <c r="A689" s="31" t="s">
        <v>133</v>
      </c>
      <c r="B689" s="31">
        <v>3</v>
      </c>
      <c r="C689">
        <v>1998</v>
      </c>
      <c r="D689">
        <v>1</v>
      </c>
      <c r="E689" s="28">
        <v>2.346</v>
      </c>
      <c r="F689" s="28">
        <v>6.123</v>
      </c>
    </row>
    <row r="690" spans="1:6" ht="12.75">
      <c r="A690" s="31" t="s">
        <v>133</v>
      </c>
      <c r="B690" s="31">
        <v>3</v>
      </c>
      <c r="C690">
        <v>1998</v>
      </c>
      <c r="D690">
        <v>2</v>
      </c>
      <c r="E690" s="28">
        <v>1.632</v>
      </c>
      <c r="F690" s="28">
        <v>3.933</v>
      </c>
    </row>
    <row r="691" spans="1:6" ht="12.75">
      <c r="A691" s="31" t="s">
        <v>133</v>
      </c>
      <c r="B691" s="31">
        <v>3</v>
      </c>
      <c r="C691">
        <v>1998</v>
      </c>
      <c r="D691">
        <v>3</v>
      </c>
      <c r="E691" s="28">
        <v>1.358</v>
      </c>
      <c r="F691" s="28">
        <v>3.208</v>
      </c>
    </row>
    <row r="692" spans="1:6" ht="12.75">
      <c r="A692" s="31" t="s">
        <v>133</v>
      </c>
      <c r="B692" s="31">
        <v>3</v>
      </c>
      <c r="C692">
        <v>1998</v>
      </c>
      <c r="D692">
        <v>4</v>
      </c>
      <c r="E692" s="28">
        <v>3.081</v>
      </c>
      <c r="F692" s="28">
        <v>7.572</v>
      </c>
    </row>
    <row r="693" spans="1:6" ht="12.75">
      <c r="A693" s="31" t="s">
        <v>133</v>
      </c>
      <c r="B693" s="31">
        <v>3</v>
      </c>
      <c r="C693">
        <v>1998</v>
      </c>
      <c r="D693">
        <v>5</v>
      </c>
      <c r="E693" s="28">
        <v>2.784</v>
      </c>
      <c r="F693" s="28">
        <v>7.1370000000000005</v>
      </c>
    </row>
    <row r="694" spans="1:6" ht="12.75">
      <c r="A694" s="31" t="s">
        <v>133</v>
      </c>
      <c r="B694" s="31">
        <v>3</v>
      </c>
      <c r="C694">
        <v>1998</v>
      </c>
      <c r="D694">
        <v>6</v>
      </c>
      <c r="E694" s="28">
        <v>1.965</v>
      </c>
      <c r="F694" s="28">
        <v>5.068</v>
      </c>
    </row>
    <row r="695" spans="1:6" ht="12.75">
      <c r="A695" s="31" t="s">
        <v>133</v>
      </c>
      <c r="B695" s="31">
        <v>3</v>
      </c>
      <c r="C695">
        <v>1998</v>
      </c>
      <c r="D695">
        <v>7</v>
      </c>
      <c r="E695" s="28">
        <v>1.05</v>
      </c>
      <c r="F695" s="28">
        <v>2.699</v>
      </c>
    </row>
    <row r="696" spans="1:6" ht="12.75">
      <c r="A696" s="31" t="s">
        <v>133</v>
      </c>
      <c r="B696" s="31">
        <v>3</v>
      </c>
      <c r="C696">
        <v>1998</v>
      </c>
      <c r="D696">
        <v>8</v>
      </c>
      <c r="E696" s="28">
        <v>0.613</v>
      </c>
      <c r="F696" s="28">
        <v>1.5779999999999998</v>
      </c>
    </row>
    <row r="697" spans="1:6" ht="12.75">
      <c r="A697" s="31" t="s">
        <v>133</v>
      </c>
      <c r="B697" s="31">
        <v>3</v>
      </c>
      <c r="C697">
        <v>1998</v>
      </c>
      <c r="D697">
        <v>9</v>
      </c>
      <c r="E697" s="28">
        <v>0.827</v>
      </c>
      <c r="F697" s="28">
        <v>2.087</v>
      </c>
    </row>
    <row r="698" spans="1:6" ht="12.75">
      <c r="A698" s="31" t="s">
        <v>133</v>
      </c>
      <c r="B698" s="31">
        <v>3</v>
      </c>
      <c r="C698">
        <v>1998</v>
      </c>
      <c r="D698">
        <v>10</v>
      </c>
      <c r="E698" s="28">
        <v>0.45</v>
      </c>
      <c r="F698" s="28">
        <v>1.1059999999999999</v>
      </c>
    </row>
    <row r="699" spans="1:6" ht="12.75">
      <c r="A699" s="31" t="s">
        <v>133</v>
      </c>
      <c r="B699" s="31">
        <v>3</v>
      </c>
      <c r="C699">
        <v>1998</v>
      </c>
      <c r="D699">
        <v>11</v>
      </c>
      <c r="E699" s="28">
        <v>0.476</v>
      </c>
      <c r="F699" s="28">
        <v>1.107</v>
      </c>
    </row>
    <row r="700" spans="1:6" ht="12.75">
      <c r="A700" s="31" t="s">
        <v>133</v>
      </c>
      <c r="B700" s="31">
        <v>3</v>
      </c>
      <c r="C700">
        <v>1998</v>
      </c>
      <c r="D700">
        <v>12</v>
      </c>
      <c r="E700" s="28">
        <v>0.454</v>
      </c>
      <c r="F700" s="28">
        <v>1.096</v>
      </c>
    </row>
    <row r="701" spans="1:6" ht="12.75">
      <c r="A701" s="31" t="s">
        <v>133</v>
      </c>
      <c r="B701" s="31">
        <v>3</v>
      </c>
      <c r="C701">
        <v>1999</v>
      </c>
      <c r="D701">
        <v>1</v>
      </c>
      <c r="E701" s="28">
        <v>0.833</v>
      </c>
      <c r="F701" s="28">
        <v>2.004</v>
      </c>
    </row>
    <row r="702" spans="1:6" ht="12.75">
      <c r="A702" s="31" t="s">
        <v>133</v>
      </c>
      <c r="B702" s="31">
        <v>3</v>
      </c>
      <c r="C702">
        <v>1999</v>
      </c>
      <c r="D702">
        <v>2</v>
      </c>
      <c r="E702" s="28">
        <v>0.646</v>
      </c>
      <c r="F702" s="28">
        <v>1.5470000000000002</v>
      </c>
    </row>
    <row r="703" spans="1:6" ht="12.75">
      <c r="A703" s="31" t="s">
        <v>133</v>
      </c>
      <c r="B703" s="31">
        <v>3</v>
      </c>
      <c r="C703">
        <v>1999</v>
      </c>
      <c r="D703">
        <v>3</v>
      </c>
      <c r="E703" s="28">
        <v>0.93</v>
      </c>
      <c r="F703" s="28">
        <v>1.913</v>
      </c>
    </row>
    <row r="704" spans="1:6" ht="12.75">
      <c r="A704" s="31" t="s">
        <v>133</v>
      </c>
      <c r="B704" s="31">
        <v>3</v>
      </c>
      <c r="C704">
        <v>1999</v>
      </c>
      <c r="D704">
        <v>4</v>
      </c>
      <c r="E704" s="28">
        <v>1.337</v>
      </c>
      <c r="F704" s="28">
        <v>3.076</v>
      </c>
    </row>
    <row r="705" spans="1:6" ht="12.75">
      <c r="A705" s="31" t="s">
        <v>133</v>
      </c>
      <c r="B705" s="31">
        <v>3</v>
      </c>
      <c r="C705">
        <v>1999</v>
      </c>
      <c r="D705">
        <v>5</v>
      </c>
      <c r="E705" s="28">
        <v>1.127</v>
      </c>
      <c r="F705" s="28">
        <v>2.567</v>
      </c>
    </row>
    <row r="706" spans="1:6" ht="12.75">
      <c r="A706" s="31" t="s">
        <v>133</v>
      </c>
      <c r="B706" s="31">
        <v>3</v>
      </c>
      <c r="C706">
        <v>1999</v>
      </c>
      <c r="D706">
        <v>6</v>
      </c>
      <c r="E706" s="28">
        <v>0.601</v>
      </c>
      <c r="F706" s="28">
        <v>1.556</v>
      </c>
    </row>
    <row r="707" spans="1:6" ht="12.75">
      <c r="A707" s="31" t="s">
        <v>133</v>
      </c>
      <c r="B707" s="31">
        <v>3</v>
      </c>
      <c r="C707">
        <v>1999</v>
      </c>
      <c r="D707">
        <v>7</v>
      </c>
      <c r="E707" s="28">
        <v>0.649</v>
      </c>
      <c r="F707" s="28">
        <v>1.69</v>
      </c>
    </row>
    <row r="708" spans="1:6" ht="12.75">
      <c r="A708" s="31" t="s">
        <v>133</v>
      </c>
      <c r="B708" s="31">
        <v>3</v>
      </c>
      <c r="C708">
        <v>1999</v>
      </c>
      <c r="D708">
        <v>8</v>
      </c>
      <c r="E708" s="28">
        <v>0.383</v>
      </c>
      <c r="F708" s="28">
        <v>0.987</v>
      </c>
    </row>
    <row r="709" spans="1:6" ht="12.75">
      <c r="A709" s="31" t="s">
        <v>133</v>
      </c>
      <c r="B709" s="31">
        <v>3</v>
      </c>
      <c r="C709">
        <v>1999</v>
      </c>
      <c r="D709">
        <v>9</v>
      </c>
      <c r="E709" s="28">
        <v>0.872</v>
      </c>
      <c r="F709" s="28">
        <v>2.49</v>
      </c>
    </row>
    <row r="710" spans="1:6" ht="12.75">
      <c r="A710" s="31" t="s">
        <v>133</v>
      </c>
      <c r="B710" s="31">
        <v>3</v>
      </c>
      <c r="C710">
        <v>1999</v>
      </c>
      <c r="D710">
        <v>10</v>
      </c>
      <c r="E710" s="28">
        <v>2.08</v>
      </c>
      <c r="F710" s="28">
        <v>5.4079999999999995</v>
      </c>
    </row>
    <row r="711" spans="1:6" ht="12.75">
      <c r="A711" s="31" t="s">
        <v>133</v>
      </c>
      <c r="B711" s="31">
        <v>3</v>
      </c>
      <c r="C711">
        <v>1999</v>
      </c>
      <c r="D711">
        <v>11</v>
      </c>
      <c r="E711" s="28">
        <v>1.015</v>
      </c>
      <c r="F711" s="28">
        <v>2.4589999999999996</v>
      </c>
    </row>
    <row r="712" spans="1:6" ht="12.75">
      <c r="A712" s="31" t="s">
        <v>133</v>
      </c>
      <c r="B712" s="31">
        <v>3</v>
      </c>
      <c r="C712">
        <v>1999</v>
      </c>
      <c r="D712">
        <v>12</v>
      </c>
      <c r="E712" s="28">
        <v>2.492</v>
      </c>
      <c r="F712" s="28">
        <v>6.1</v>
      </c>
    </row>
    <row r="713" spans="1:6" ht="12.75">
      <c r="A713" s="31" t="s">
        <v>133</v>
      </c>
      <c r="B713" s="31">
        <v>3</v>
      </c>
      <c r="C713">
        <v>2000</v>
      </c>
      <c r="D713">
        <v>1</v>
      </c>
      <c r="E713" s="28">
        <v>0.828</v>
      </c>
      <c r="F713" s="28">
        <v>2.116</v>
      </c>
    </row>
    <row r="714" spans="1:6" ht="12.75">
      <c r="A714" s="31" t="s">
        <v>133</v>
      </c>
      <c r="B714" s="31">
        <v>3</v>
      </c>
      <c r="C714">
        <v>2000</v>
      </c>
      <c r="D714">
        <v>2</v>
      </c>
      <c r="E714" s="28">
        <v>0.868</v>
      </c>
      <c r="F714" s="28">
        <v>1.996</v>
      </c>
    </row>
    <row r="715" spans="1:6" ht="12.75">
      <c r="A715" s="31" t="s">
        <v>133</v>
      </c>
      <c r="B715" s="31">
        <v>3</v>
      </c>
      <c r="C715">
        <v>2000</v>
      </c>
      <c r="D715">
        <v>3</v>
      </c>
      <c r="E715" s="28">
        <v>1.109</v>
      </c>
      <c r="F715" s="28">
        <v>2.622</v>
      </c>
    </row>
    <row r="716" spans="1:6" ht="12.75">
      <c r="A716" s="31" t="s">
        <v>133</v>
      </c>
      <c r="B716" s="31">
        <v>3</v>
      </c>
      <c r="C716">
        <v>2000</v>
      </c>
      <c r="D716">
        <v>4</v>
      </c>
      <c r="E716" s="28">
        <v>4.161</v>
      </c>
      <c r="F716" s="28">
        <v>11.11</v>
      </c>
    </row>
    <row r="717" spans="1:6" ht="12.75">
      <c r="A717" s="31" t="s">
        <v>133</v>
      </c>
      <c r="B717" s="31">
        <v>3</v>
      </c>
      <c r="C717">
        <v>2000</v>
      </c>
      <c r="D717">
        <v>5</v>
      </c>
      <c r="E717" s="28">
        <v>1.925</v>
      </c>
      <c r="F717" s="28">
        <v>4.917999999999999</v>
      </c>
    </row>
    <row r="718" spans="1:6" ht="12.75">
      <c r="A718" s="31" t="s">
        <v>133</v>
      </c>
      <c r="B718" s="31">
        <v>3</v>
      </c>
      <c r="C718">
        <v>2000</v>
      </c>
      <c r="D718">
        <v>6</v>
      </c>
      <c r="E718" s="28">
        <v>1.024</v>
      </c>
      <c r="F718" s="28">
        <v>2.644</v>
      </c>
    </row>
    <row r="719" spans="1:6" ht="12.75">
      <c r="A719" s="31" t="s">
        <v>133</v>
      </c>
      <c r="B719" s="31">
        <v>3</v>
      </c>
      <c r="C719">
        <v>2000</v>
      </c>
      <c r="D719">
        <v>7</v>
      </c>
      <c r="E719" s="28">
        <v>0.631</v>
      </c>
      <c r="F719" s="28">
        <v>1.6269999999999998</v>
      </c>
    </row>
    <row r="720" spans="1:6" ht="12.75">
      <c r="A720" s="31" t="s">
        <v>133</v>
      </c>
      <c r="B720" s="31">
        <v>3</v>
      </c>
      <c r="C720">
        <v>2000</v>
      </c>
      <c r="D720">
        <v>8</v>
      </c>
      <c r="E720" s="28">
        <v>0.374</v>
      </c>
      <c r="F720" s="28">
        <v>0.964</v>
      </c>
    </row>
    <row r="721" spans="1:6" ht="12.75">
      <c r="A721" s="31" t="s">
        <v>133</v>
      </c>
      <c r="B721" s="31">
        <v>3</v>
      </c>
      <c r="C721">
        <v>2000</v>
      </c>
      <c r="D721">
        <v>9</v>
      </c>
      <c r="E721" s="28">
        <v>0.246</v>
      </c>
      <c r="F721" s="28">
        <v>0.629</v>
      </c>
    </row>
    <row r="722" spans="1:6" ht="12.75">
      <c r="A722" s="31" t="s">
        <v>133</v>
      </c>
      <c r="B722" s="31">
        <v>3</v>
      </c>
      <c r="C722">
        <v>2000</v>
      </c>
      <c r="D722">
        <v>10</v>
      </c>
      <c r="E722" s="28">
        <v>0.523</v>
      </c>
      <c r="F722" s="28">
        <v>1.339</v>
      </c>
    </row>
    <row r="723" spans="1:6" ht="12.75">
      <c r="A723" s="31" t="s">
        <v>133</v>
      </c>
      <c r="B723" s="31">
        <v>3</v>
      </c>
      <c r="C723">
        <v>2000</v>
      </c>
      <c r="D723">
        <v>11</v>
      </c>
      <c r="E723" s="28">
        <v>5.949</v>
      </c>
      <c r="F723" s="28">
        <v>15.187999999999999</v>
      </c>
    </row>
    <row r="724" spans="1:6" ht="12.75">
      <c r="A724" s="31" t="s">
        <v>133</v>
      </c>
      <c r="B724" s="31">
        <v>3</v>
      </c>
      <c r="C724">
        <v>2000</v>
      </c>
      <c r="D724">
        <v>12</v>
      </c>
      <c r="E724" s="28">
        <v>7.627</v>
      </c>
      <c r="F724" s="28">
        <v>22.069</v>
      </c>
    </row>
    <row r="725" spans="1:6" ht="12.75">
      <c r="A725" s="31" t="s">
        <v>133</v>
      </c>
      <c r="B725" s="31">
        <v>3</v>
      </c>
      <c r="C725">
        <v>2001</v>
      </c>
      <c r="D725">
        <v>1</v>
      </c>
      <c r="E725" s="28">
        <v>10.898</v>
      </c>
      <c r="F725" s="28">
        <v>29.503</v>
      </c>
    </row>
    <row r="726" spans="1:6" ht="12.75">
      <c r="A726" s="31" t="s">
        <v>133</v>
      </c>
      <c r="B726" s="31">
        <v>3</v>
      </c>
      <c r="C726">
        <v>2001</v>
      </c>
      <c r="D726">
        <v>2</v>
      </c>
      <c r="E726" s="28">
        <v>3.112</v>
      </c>
      <c r="F726" s="28">
        <v>7.9079999999999995</v>
      </c>
    </row>
    <row r="727" spans="1:6" ht="12.75">
      <c r="A727" s="31" t="s">
        <v>133</v>
      </c>
      <c r="B727" s="31">
        <v>3</v>
      </c>
      <c r="C727">
        <v>2001</v>
      </c>
      <c r="D727">
        <v>3</v>
      </c>
      <c r="E727" s="28">
        <v>10.166</v>
      </c>
      <c r="F727" s="28">
        <v>24.875</v>
      </c>
    </row>
    <row r="728" spans="1:6" ht="12.75">
      <c r="A728" s="31" t="s">
        <v>133</v>
      </c>
      <c r="B728" s="31">
        <v>3</v>
      </c>
      <c r="C728">
        <v>2001</v>
      </c>
      <c r="D728">
        <v>4</v>
      </c>
      <c r="E728" s="28">
        <v>2.818</v>
      </c>
      <c r="F728" s="28">
        <v>6.909000000000001</v>
      </c>
    </row>
    <row r="729" spans="1:6" ht="12.75">
      <c r="A729" s="31" t="s">
        <v>133</v>
      </c>
      <c r="B729" s="31">
        <v>3</v>
      </c>
      <c r="C729">
        <v>2001</v>
      </c>
      <c r="D729">
        <v>5</v>
      </c>
      <c r="E729" s="28">
        <v>1.881</v>
      </c>
      <c r="F729" s="28">
        <v>4.772</v>
      </c>
    </row>
    <row r="730" spans="1:6" ht="12.75">
      <c r="A730" s="31" t="s">
        <v>133</v>
      </c>
      <c r="B730" s="31">
        <v>3</v>
      </c>
      <c r="C730">
        <v>2001</v>
      </c>
      <c r="D730">
        <v>6</v>
      </c>
      <c r="E730" s="28">
        <v>0.991</v>
      </c>
      <c r="F730" s="28">
        <v>2.515</v>
      </c>
    </row>
    <row r="731" spans="1:6" ht="12.75">
      <c r="A731" s="31" t="s">
        <v>133</v>
      </c>
      <c r="B731" s="31">
        <v>3</v>
      </c>
      <c r="C731">
        <v>2001</v>
      </c>
      <c r="D731">
        <v>7</v>
      </c>
      <c r="E731" s="28">
        <v>0.628</v>
      </c>
      <c r="F731" s="28">
        <v>1.58</v>
      </c>
    </row>
    <row r="732" spans="1:6" ht="12.75">
      <c r="A732" s="31" t="s">
        <v>133</v>
      </c>
      <c r="B732" s="31">
        <v>3</v>
      </c>
      <c r="C732">
        <v>2001</v>
      </c>
      <c r="D732">
        <v>8</v>
      </c>
      <c r="E732" s="28">
        <v>0.387</v>
      </c>
      <c r="F732" s="28">
        <v>0.995</v>
      </c>
    </row>
    <row r="733" spans="1:6" ht="12.75">
      <c r="A733" s="31" t="s">
        <v>133</v>
      </c>
      <c r="B733" s="31">
        <v>3</v>
      </c>
      <c r="C733">
        <v>2001</v>
      </c>
      <c r="D733">
        <v>9</v>
      </c>
      <c r="E733" s="28">
        <v>0.253</v>
      </c>
      <c r="F733" s="28">
        <v>0.642</v>
      </c>
    </row>
    <row r="734" spans="1:6" ht="12.75">
      <c r="A734" s="31" t="s">
        <v>133</v>
      </c>
      <c r="B734" s="31">
        <v>3</v>
      </c>
      <c r="C734">
        <v>2001</v>
      </c>
      <c r="D734">
        <v>10</v>
      </c>
      <c r="E734" s="28">
        <v>0.963</v>
      </c>
      <c r="F734" s="28">
        <v>2.23</v>
      </c>
    </row>
    <row r="735" spans="1:6" ht="12.75">
      <c r="A735" s="31" t="s">
        <v>133</v>
      </c>
      <c r="B735" s="31">
        <v>3</v>
      </c>
      <c r="C735">
        <v>2001</v>
      </c>
      <c r="D735">
        <v>11</v>
      </c>
      <c r="E735" s="28">
        <v>0.369</v>
      </c>
      <c r="F735" s="28">
        <v>0.931</v>
      </c>
    </row>
    <row r="736" spans="1:6" ht="12.75">
      <c r="A736" s="31" t="s">
        <v>133</v>
      </c>
      <c r="B736" s="31">
        <v>3</v>
      </c>
      <c r="C736">
        <v>2001</v>
      </c>
      <c r="D736">
        <v>12</v>
      </c>
      <c r="E736" s="28">
        <v>0.236</v>
      </c>
      <c r="F736" s="28">
        <v>0.609</v>
      </c>
    </row>
    <row r="737" spans="1:6" ht="12.75">
      <c r="A737" s="31" t="s">
        <v>133</v>
      </c>
      <c r="B737" s="31">
        <v>3</v>
      </c>
      <c r="C737">
        <v>2002</v>
      </c>
      <c r="D737">
        <v>1</v>
      </c>
      <c r="E737" s="28">
        <v>0.235</v>
      </c>
      <c r="F737" s="28">
        <v>0.606</v>
      </c>
    </row>
    <row r="738" spans="1:6" ht="12.75">
      <c r="A738" s="31" t="s">
        <v>133</v>
      </c>
      <c r="B738" s="31">
        <v>3</v>
      </c>
      <c r="C738">
        <v>2002</v>
      </c>
      <c r="D738">
        <v>2</v>
      </c>
      <c r="E738" s="28">
        <v>0.509</v>
      </c>
      <c r="F738" s="28">
        <v>1.375</v>
      </c>
    </row>
    <row r="739" spans="1:6" ht="12.75">
      <c r="A739" s="31" t="s">
        <v>133</v>
      </c>
      <c r="B739" s="31">
        <v>3</v>
      </c>
      <c r="C739">
        <v>2002</v>
      </c>
      <c r="D739">
        <v>3</v>
      </c>
      <c r="E739" s="28">
        <v>1.178</v>
      </c>
      <c r="F739" s="28">
        <v>2.93</v>
      </c>
    </row>
    <row r="740" spans="1:6" ht="12.75">
      <c r="A740" s="31" t="s">
        <v>133</v>
      </c>
      <c r="B740" s="31">
        <v>3</v>
      </c>
      <c r="C740">
        <v>2002</v>
      </c>
      <c r="D740">
        <v>4</v>
      </c>
      <c r="E740" s="28">
        <v>0.696</v>
      </c>
      <c r="F740" s="28">
        <v>1.694</v>
      </c>
    </row>
    <row r="741" spans="1:6" ht="12.75">
      <c r="A741" s="31" t="s">
        <v>133</v>
      </c>
      <c r="B741" s="31">
        <v>3</v>
      </c>
      <c r="C741">
        <v>2002</v>
      </c>
      <c r="D741">
        <v>5</v>
      </c>
      <c r="E741" s="28">
        <v>0.62</v>
      </c>
      <c r="F741" s="28">
        <v>1.556</v>
      </c>
    </row>
    <row r="742" spans="1:6" ht="12.75">
      <c r="A742" s="31" t="s">
        <v>133</v>
      </c>
      <c r="B742" s="31">
        <v>3</v>
      </c>
      <c r="C742">
        <v>2002</v>
      </c>
      <c r="D742">
        <v>6</v>
      </c>
      <c r="E742" s="28">
        <v>0.494</v>
      </c>
      <c r="F742" s="28">
        <v>1.288</v>
      </c>
    </row>
    <row r="743" spans="1:6" ht="12.75">
      <c r="A743" s="31" t="s">
        <v>133</v>
      </c>
      <c r="B743" s="31">
        <v>3</v>
      </c>
      <c r="C743">
        <v>2002</v>
      </c>
      <c r="D743">
        <v>7</v>
      </c>
      <c r="E743" s="28">
        <v>0.318</v>
      </c>
      <c r="F743" s="28">
        <v>0.819</v>
      </c>
    </row>
    <row r="744" spans="1:6" ht="12.75">
      <c r="A744" s="31" t="s">
        <v>133</v>
      </c>
      <c r="B744" s="31">
        <v>3</v>
      </c>
      <c r="C744">
        <v>2002</v>
      </c>
      <c r="D744">
        <v>8</v>
      </c>
      <c r="E744" s="28">
        <v>0.28</v>
      </c>
      <c r="F744" s="28">
        <v>0.7110000000000001</v>
      </c>
    </row>
    <row r="745" spans="1:6" ht="12.75">
      <c r="A745" s="31" t="s">
        <v>133</v>
      </c>
      <c r="B745" s="31">
        <v>3</v>
      </c>
      <c r="C745">
        <v>2002</v>
      </c>
      <c r="D745">
        <v>9</v>
      </c>
      <c r="E745" s="28">
        <v>0.248</v>
      </c>
      <c r="F745" s="28">
        <v>0.646</v>
      </c>
    </row>
    <row r="746" spans="1:6" ht="12.75">
      <c r="A746" s="31" t="s">
        <v>133</v>
      </c>
      <c r="B746" s="31">
        <v>3</v>
      </c>
      <c r="C746">
        <v>2002</v>
      </c>
      <c r="D746">
        <v>10</v>
      </c>
      <c r="E746" s="28">
        <v>1.23</v>
      </c>
      <c r="F746" s="28">
        <v>3.145</v>
      </c>
    </row>
    <row r="747" spans="1:6" ht="12.75">
      <c r="A747" s="31" t="s">
        <v>133</v>
      </c>
      <c r="B747" s="31">
        <v>3</v>
      </c>
      <c r="C747">
        <v>2002</v>
      </c>
      <c r="D747">
        <v>11</v>
      </c>
      <c r="E747" s="28">
        <v>2.903</v>
      </c>
      <c r="F747" s="28">
        <v>7.262</v>
      </c>
    </row>
    <row r="748" spans="1:6" ht="12.75">
      <c r="A748" s="31" t="s">
        <v>133</v>
      </c>
      <c r="B748" s="31">
        <v>3</v>
      </c>
      <c r="C748">
        <v>2002</v>
      </c>
      <c r="D748">
        <v>12</v>
      </c>
      <c r="E748" s="28">
        <v>5.685</v>
      </c>
      <c r="F748" s="28">
        <v>14.45</v>
      </c>
    </row>
    <row r="749" spans="1:6" ht="12.75">
      <c r="A749" s="31" t="s">
        <v>133</v>
      </c>
      <c r="B749" s="31">
        <v>3</v>
      </c>
      <c r="C749">
        <v>2003</v>
      </c>
      <c r="D749">
        <v>1</v>
      </c>
      <c r="E749" s="28">
        <v>6.522</v>
      </c>
      <c r="F749" s="28">
        <v>16.234</v>
      </c>
    </row>
    <row r="750" spans="1:6" ht="12.75">
      <c r="A750" s="31" t="s">
        <v>133</v>
      </c>
      <c r="B750" s="31">
        <v>3</v>
      </c>
      <c r="C750">
        <v>2003</v>
      </c>
      <c r="D750">
        <v>2</v>
      </c>
      <c r="E750" s="28">
        <v>3.053</v>
      </c>
      <c r="F750" s="28">
        <v>7.86</v>
      </c>
    </row>
    <row r="751" spans="1:6" ht="12.75">
      <c r="A751" s="31" t="s">
        <v>133</v>
      </c>
      <c r="B751" s="31">
        <v>3</v>
      </c>
      <c r="C751">
        <v>2003</v>
      </c>
      <c r="D751">
        <v>3</v>
      </c>
      <c r="E751" s="28">
        <v>4.209</v>
      </c>
      <c r="F751" s="28">
        <v>11.323</v>
      </c>
    </row>
    <row r="752" spans="1:6" ht="12.75">
      <c r="A752" s="31" t="s">
        <v>133</v>
      </c>
      <c r="B752" s="31">
        <v>3</v>
      </c>
      <c r="C752">
        <v>2003</v>
      </c>
      <c r="D752">
        <v>4</v>
      </c>
      <c r="E752" s="28">
        <v>3.706</v>
      </c>
      <c r="F752" s="28">
        <v>9.756</v>
      </c>
    </row>
    <row r="753" spans="1:6" ht="12.75">
      <c r="A753" s="31" t="s">
        <v>133</v>
      </c>
      <c r="B753" s="31">
        <v>3</v>
      </c>
      <c r="C753">
        <v>2003</v>
      </c>
      <c r="D753">
        <v>5</v>
      </c>
      <c r="E753" s="28">
        <v>1.82</v>
      </c>
      <c r="F753" s="28">
        <v>4.69</v>
      </c>
    </row>
    <row r="754" spans="1:6" ht="12.75">
      <c r="A754" s="31" t="s">
        <v>133</v>
      </c>
      <c r="B754" s="31">
        <v>3</v>
      </c>
      <c r="C754">
        <v>2003</v>
      </c>
      <c r="D754">
        <v>6</v>
      </c>
      <c r="E754" s="28">
        <v>1.08</v>
      </c>
      <c r="F754" s="28">
        <v>2.7780000000000005</v>
      </c>
    </row>
    <row r="755" spans="1:6" ht="12.75">
      <c r="A755" s="31" t="s">
        <v>133</v>
      </c>
      <c r="B755" s="31">
        <v>3</v>
      </c>
      <c r="C755">
        <v>2003</v>
      </c>
      <c r="D755">
        <v>7</v>
      </c>
      <c r="E755" s="28">
        <v>0.632</v>
      </c>
      <c r="F755" s="28">
        <v>1.6280000000000001</v>
      </c>
    </row>
    <row r="756" spans="1:6" ht="12.75">
      <c r="A756" s="31" t="s">
        <v>133</v>
      </c>
      <c r="B756" s="31">
        <v>3</v>
      </c>
      <c r="C756">
        <v>2003</v>
      </c>
      <c r="D756">
        <v>8</v>
      </c>
      <c r="E756" s="28">
        <v>0.458</v>
      </c>
      <c r="F756" s="28">
        <v>1.25</v>
      </c>
    </row>
    <row r="757" spans="1:6" ht="12.75">
      <c r="A757" s="31" t="s">
        <v>133</v>
      </c>
      <c r="B757" s="31">
        <v>3</v>
      </c>
      <c r="C757">
        <v>2003</v>
      </c>
      <c r="D757">
        <v>9</v>
      </c>
      <c r="E757" s="28">
        <v>0.436</v>
      </c>
      <c r="F757" s="28">
        <v>1.092</v>
      </c>
    </row>
    <row r="758" spans="1:6" ht="12.75">
      <c r="A758" s="31" t="s">
        <v>133</v>
      </c>
      <c r="B758" s="31">
        <v>3</v>
      </c>
      <c r="C758">
        <v>2003</v>
      </c>
      <c r="D758">
        <v>10</v>
      </c>
      <c r="E758" s="28">
        <v>2.517</v>
      </c>
      <c r="F758" s="28">
        <v>6.439</v>
      </c>
    </row>
    <row r="759" spans="1:6" ht="12.75">
      <c r="A759" s="31" t="s">
        <v>133</v>
      </c>
      <c r="B759" s="31">
        <v>3</v>
      </c>
      <c r="C759">
        <v>2003</v>
      </c>
      <c r="D759">
        <v>11</v>
      </c>
      <c r="E759" s="28">
        <v>2.161</v>
      </c>
      <c r="F759" s="28">
        <v>5.293</v>
      </c>
    </row>
    <row r="760" spans="1:6" ht="12.75">
      <c r="A760" s="31" t="s">
        <v>133</v>
      </c>
      <c r="B760" s="31">
        <v>3</v>
      </c>
      <c r="C760">
        <v>2003</v>
      </c>
      <c r="D760">
        <v>12</v>
      </c>
      <c r="E760" s="28">
        <v>2.252</v>
      </c>
      <c r="F760" s="28">
        <v>5.92</v>
      </c>
    </row>
    <row r="761" spans="1:6" ht="12.75">
      <c r="A761" s="31" t="s">
        <v>133</v>
      </c>
      <c r="B761" s="31">
        <v>3</v>
      </c>
      <c r="C761">
        <v>2004</v>
      </c>
      <c r="D761">
        <v>1</v>
      </c>
      <c r="E761" s="28">
        <v>2.974</v>
      </c>
      <c r="F761" s="28">
        <v>8.255</v>
      </c>
    </row>
    <row r="762" spans="1:6" ht="12.75">
      <c r="A762" s="31" t="s">
        <v>133</v>
      </c>
      <c r="B762" s="31">
        <v>3</v>
      </c>
      <c r="C762">
        <v>2004</v>
      </c>
      <c r="D762">
        <v>2</v>
      </c>
      <c r="E762" s="28">
        <v>1.577</v>
      </c>
      <c r="F762" s="28">
        <v>3.98</v>
      </c>
    </row>
    <row r="763" spans="1:6" ht="12.75">
      <c r="A763" s="31" t="s">
        <v>133</v>
      </c>
      <c r="B763" s="31">
        <v>3</v>
      </c>
      <c r="C763">
        <v>2004</v>
      </c>
      <c r="D763">
        <v>3</v>
      </c>
      <c r="E763" s="28">
        <v>3.234</v>
      </c>
      <c r="F763" s="28">
        <v>8.908999999999999</v>
      </c>
    </row>
    <row r="764" spans="1:6" ht="12.75">
      <c r="A764" s="31" t="s">
        <v>133</v>
      </c>
      <c r="B764" s="31">
        <v>3</v>
      </c>
      <c r="C764">
        <v>2004</v>
      </c>
      <c r="D764">
        <v>4</v>
      </c>
      <c r="E764" s="28">
        <v>3.055</v>
      </c>
      <c r="F764" s="28">
        <v>8.142</v>
      </c>
    </row>
    <row r="765" spans="1:6" ht="12.75">
      <c r="A765" s="31" t="s">
        <v>133</v>
      </c>
      <c r="B765" s="31">
        <v>3</v>
      </c>
      <c r="C765">
        <v>2004</v>
      </c>
      <c r="D765">
        <v>5</v>
      </c>
      <c r="E765" s="28">
        <v>2.139</v>
      </c>
      <c r="F765" s="28">
        <v>5.605</v>
      </c>
    </row>
    <row r="766" spans="1:6" ht="12.75">
      <c r="A766" s="31" t="s">
        <v>133</v>
      </c>
      <c r="B766" s="31">
        <v>3</v>
      </c>
      <c r="C766">
        <v>2004</v>
      </c>
      <c r="D766">
        <v>6</v>
      </c>
      <c r="E766" s="28">
        <v>1.175</v>
      </c>
      <c r="F766" s="28">
        <v>3.0359999999999996</v>
      </c>
    </row>
    <row r="767" spans="1:6" ht="12.75">
      <c r="A767" s="31" t="s">
        <v>133</v>
      </c>
      <c r="B767" s="31">
        <v>3</v>
      </c>
      <c r="C767">
        <v>2004</v>
      </c>
      <c r="D767">
        <v>7</v>
      </c>
      <c r="E767" s="28">
        <v>0.718</v>
      </c>
      <c r="F767" s="28">
        <v>1.8679999999999999</v>
      </c>
    </row>
    <row r="768" spans="1:6" ht="12.75">
      <c r="A768" s="31" t="s">
        <v>133</v>
      </c>
      <c r="B768" s="31">
        <v>3</v>
      </c>
      <c r="C768">
        <v>2004</v>
      </c>
      <c r="D768">
        <v>8</v>
      </c>
      <c r="E768" s="28">
        <v>0.452</v>
      </c>
      <c r="F768" s="28">
        <v>1.1640000000000001</v>
      </c>
    </row>
    <row r="769" spans="1:6" ht="12.75">
      <c r="A769" s="31" t="s">
        <v>133</v>
      </c>
      <c r="B769" s="31">
        <v>3</v>
      </c>
      <c r="C769">
        <v>2004</v>
      </c>
      <c r="D769">
        <v>9</v>
      </c>
      <c r="E769" s="28">
        <v>0.286</v>
      </c>
      <c r="F769" s="28">
        <v>0.736</v>
      </c>
    </row>
    <row r="770" spans="1:6" ht="12.75">
      <c r="A770" s="31" t="s">
        <v>133</v>
      </c>
      <c r="B770" s="31">
        <v>3</v>
      </c>
      <c r="C770">
        <v>2004</v>
      </c>
      <c r="D770">
        <v>10</v>
      </c>
      <c r="E770" s="28">
        <v>1.089</v>
      </c>
      <c r="F770" s="28">
        <v>2.697</v>
      </c>
    </row>
    <row r="771" spans="1:6" ht="12.75">
      <c r="A771" s="31" t="s">
        <v>133</v>
      </c>
      <c r="B771" s="31">
        <v>3</v>
      </c>
      <c r="C771">
        <v>2004</v>
      </c>
      <c r="D771">
        <v>11</v>
      </c>
      <c r="E771" s="28">
        <v>0.51</v>
      </c>
      <c r="F771" s="28">
        <v>1.28</v>
      </c>
    </row>
    <row r="772" spans="1:6" ht="12.75">
      <c r="A772" s="31" t="s">
        <v>133</v>
      </c>
      <c r="B772" s="31">
        <v>3</v>
      </c>
      <c r="C772">
        <v>2004</v>
      </c>
      <c r="D772">
        <v>12</v>
      </c>
      <c r="E772" s="28">
        <v>0.464</v>
      </c>
      <c r="F772" s="28">
        <v>1.153</v>
      </c>
    </row>
    <row r="773" spans="1:6" ht="12.75">
      <c r="A773" s="31" t="s">
        <v>133</v>
      </c>
      <c r="B773" s="31">
        <v>3</v>
      </c>
      <c r="C773">
        <v>2005</v>
      </c>
      <c r="D773">
        <v>1</v>
      </c>
      <c r="E773" s="28">
        <v>0.342</v>
      </c>
      <c r="F773" s="28">
        <v>0.873</v>
      </c>
    </row>
    <row r="774" spans="1:6" ht="12.75">
      <c r="A774" s="31" t="s">
        <v>133</v>
      </c>
      <c r="B774" s="31">
        <v>3</v>
      </c>
      <c r="C774">
        <v>2005</v>
      </c>
      <c r="D774">
        <v>2</v>
      </c>
      <c r="E774" s="28">
        <v>0.239</v>
      </c>
      <c r="F774" s="28">
        <v>0.618</v>
      </c>
    </row>
    <row r="775" spans="1:6" ht="12.75">
      <c r="A775" s="31" t="s">
        <v>133</v>
      </c>
      <c r="B775" s="31">
        <v>3</v>
      </c>
      <c r="C775">
        <v>2005</v>
      </c>
      <c r="D775">
        <v>3</v>
      </c>
      <c r="E775" s="28">
        <v>0.627</v>
      </c>
      <c r="F775" s="28">
        <v>1.343</v>
      </c>
    </row>
    <row r="776" spans="1:6" ht="12.75">
      <c r="A776" s="31" t="s">
        <v>133</v>
      </c>
      <c r="B776" s="31">
        <v>3</v>
      </c>
      <c r="C776">
        <v>2005</v>
      </c>
      <c r="D776">
        <v>4</v>
      </c>
      <c r="E776" s="28">
        <v>0.614</v>
      </c>
      <c r="F776" s="28">
        <v>1.408</v>
      </c>
    </row>
    <row r="777" spans="1:6" ht="12.75">
      <c r="A777" s="31" t="s">
        <v>133</v>
      </c>
      <c r="B777" s="31">
        <v>3</v>
      </c>
      <c r="C777">
        <v>2005</v>
      </c>
      <c r="D777">
        <v>5</v>
      </c>
      <c r="E777" s="28">
        <v>0.436</v>
      </c>
      <c r="F777" s="28">
        <v>1.091</v>
      </c>
    </row>
    <row r="778" spans="1:6" ht="12.75">
      <c r="A778" s="31" t="s">
        <v>133</v>
      </c>
      <c r="B778" s="31">
        <v>3</v>
      </c>
      <c r="C778">
        <v>2005</v>
      </c>
      <c r="D778">
        <v>6</v>
      </c>
      <c r="E778" s="28">
        <v>0.288</v>
      </c>
      <c r="F778" s="28">
        <v>0.7429999999999999</v>
      </c>
    </row>
    <row r="779" spans="1:6" ht="12.75">
      <c r="A779" s="31" t="s">
        <v>133</v>
      </c>
      <c r="B779" s="31">
        <v>3</v>
      </c>
      <c r="C779">
        <v>2005</v>
      </c>
      <c r="D779">
        <v>7</v>
      </c>
      <c r="E779" s="28">
        <v>0.188</v>
      </c>
      <c r="F779" s="28">
        <v>0.485</v>
      </c>
    </row>
    <row r="780" spans="1:6" ht="12.75">
      <c r="A780" s="31" t="s">
        <v>133</v>
      </c>
      <c r="B780" s="31">
        <v>3</v>
      </c>
      <c r="C780">
        <v>2005</v>
      </c>
      <c r="D780">
        <v>8</v>
      </c>
      <c r="E780" s="28">
        <v>0.13</v>
      </c>
      <c r="F780" s="28">
        <v>0.335</v>
      </c>
    </row>
    <row r="781" spans="1:6" ht="12.75">
      <c r="A781" s="31" t="s">
        <v>133</v>
      </c>
      <c r="B781" s="31">
        <v>3</v>
      </c>
      <c r="C781">
        <v>2005</v>
      </c>
      <c r="D781">
        <v>9</v>
      </c>
      <c r="E781" s="28">
        <v>0.092</v>
      </c>
      <c r="F781" s="28">
        <v>0.237</v>
      </c>
    </row>
    <row r="782" spans="1:6" ht="12.75">
      <c r="A782" s="31" t="s">
        <v>133</v>
      </c>
      <c r="B782" s="31">
        <v>3</v>
      </c>
      <c r="C782">
        <v>2005</v>
      </c>
      <c r="D782">
        <v>10</v>
      </c>
      <c r="E782" s="28">
        <v>1.827</v>
      </c>
      <c r="F782" s="28">
        <v>4.3309999999999995</v>
      </c>
    </row>
    <row r="783" spans="1:6" ht="12.75">
      <c r="A783" s="31" t="s">
        <v>133</v>
      </c>
      <c r="B783" s="31">
        <v>3</v>
      </c>
      <c r="C783">
        <v>2005</v>
      </c>
      <c r="D783">
        <v>11</v>
      </c>
      <c r="E783" s="28">
        <v>1.166</v>
      </c>
      <c r="F783" s="28">
        <v>2.834</v>
      </c>
    </row>
    <row r="784" spans="1:6" ht="12.75">
      <c r="A784" s="31" t="s">
        <v>133</v>
      </c>
      <c r="B784" s="31">
        <v>3</v>
      </c>
      <c r="C784">
        <v>2005</v>
      </c>
      <c r="D784">
        <v>12</v>
      </c>
      <c r="E784" s="28">
        <v>1.7</v>
      </c>
      <c r="F784" s="28">
        <v>4.375</v>
      </c>
    </row>
    <row r="785" spans="1:6" ht="12.75">
      <c r="A785" s="31" t="s">
        <v>133</v>
      </c>
      <c r="B785" s="31">
        <v>3</v>
      </c>
      <c r="C785">
        <v>2006</v>
      </c>
      <c r="D785">
        <v>1</v>
      </c>
      <c r="E785" s="28">
        <v>0.858</v>
      </c>
      <c r="F785" s="28">
        <v>2.16</v>
      </c>
    </row>
    <row r="786" spans="1:6" ht="12.75">
      <c r="A786" s="31" t="s">
        <v>133</v>
      </c>
      <c r="B786" s="31">
        <v>3</v>
      </c>
      <c r="C786">
        <v>2006</v>
      </c>
      <c r="D786">
        <v>2</v>
      </c>
      <c r="E786" s="28">
        <v>1.353</v>
      </c>
      <c r="F786" s="28">
        <v>3.47</v>
      </c>
    </row>
    <row r="787" spans="1:6" ht="12.75">
      <c r="A787" s="31" t="s">
        <v>133</v>
      </c>
      <c r="B787" s="31">
        <v>3</v>
      </c>
      <c r="C787">
        <v>2006</v>
      </c>
      <c r="D787">
        <v>3</v>
      </c>
      <c r="E787" s="28">
        <v>4.117</v>
      </c>
      <c r="F787" s="28">
        <v>9.775</v>
      </c>
    </row>
    <row r="788" spans="1:6" ht="12.75">
      <c r="A788" s="31" t="s">
        <v>133</v>
      </c>
      <c r="B788" s="31">
        <v>3</v>
      </c>
      <c r="C788">
        <v>2006</v>
      </c>
      <c r="D788">
        <v>4</v>
      </c>
      <c r="E788" s="28">
        <v>2.181</v>
      </c>
      <c r="F788" s="28">
        <v>5.186999999999999</v>
      </c>
    </row>
    <row r="789" spans="1:6" ht="12.75">
      <c r="A789" s="31" t="s">
        <v>133</v>
      </c>
      <c r="B789" s="31">
        <v>3</v>
      </c>
      <c r="C789">
        <v>2006</v>
      </c>
      <c r="D789">
        <v>5</v>
      </c>
      <c r="E789" s="28">
        <v>1.238</v>
      </c>
      <c r="F789" s="28">
        <v>3.191</v>
      </c>
    </row>
    <row r="790" spans="1:6" ht="12.75">
      <c r="A790" s="31" t="s">
        <v>133</v>
      </c>
      <c r="B790" s="31">
        <v>3</v>
      </c>
      <c r="C790">
        <v>2006</v>
      </c>
      <c r="D790">
        <v>6</v>
      </c>
      <c r="E790" s="28">
        <v>1.241</v>
      </c>
      <c r="F790" s="28">
        <v>3.537</v>
      </c>
    </row>
    <row r="791" spans="1:6" ht="12.75">
      <c r="A791" s="31" t="s">
        <v>133</v>
      </c>
      <c r="B791" s="31">
        <v>3</v>
      </c>
      <c r="C791">
        <v>2006</v>
      </c>
      <c r="D791">
        <v>7</v>
      </c>
      <c r="E791" s="28">
        <v>0.737</v>
      </c>
      <c r="F791" s="28">
        <v>1.8969999999999998</v>
      </c>
    </row>
    <row r="792" spans="1:6" ht="12.75">
      <c r="A792" s="31" t="s">
        <v>133</v>
      </c>
      <c r="B792" s="31">
        <v>3</v>
      </c>
      <c r="C792">
        <v>2006</v>
      </c>
      <c r="D792">
        <v>8</v>
      </c>
      <c r="E792" s="28">
        <v>0.453</v>
      </c>
      <c r="F792" s="28">
        <v>1.161</v>
      </c>
    </row>
    <row r="793" spans="1:6" ht="12.75">
      <c r="A793" s="31" t="s">
        <v>133</v>
      </c>
      <c r="B793" s="31">
        <v>3</v>
      </c>
      <c r="C793">
        <v>2006</v>
      </c>
      <c r="D793">
        <v>9</v>
      </c>
      <c r="E793" s="28">
        <v>0.502</v>
      </c>
      <c r="F793" s="28">
        <v>1.174</v>
      </c>
    </row>
    <row r="794" spans="5:7" ht="12.75">
      <c r="E794" s="27">
        <f>AVERAGE(E2:E793)*12</f>
        <v>20.717818181818178</v>
      </c>
      <c r="F794" s="27">
        <f>AVERAGE(F2:F793)*12</f>
        <v>52.55221212121211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228 - Río Arlanza desde confluencia con río Zumel hasta confluencia con río Abejón, y río Bañuelos.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228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2.015</v>
      </c>
      <c r="F6" s="9">
        <f>IF('De la BASE'!F2&gt;0,'De la BASE'!F2,'De la BASE'!F2+0.001)</f>
        <v>5.161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228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2.846</v>
      </c>
      <c r="F7" s="9">
        <f>IF('De la BASE'!F3&gt;0,'De la BASE'!F3,'De la BASE'!F3+0.001)</f>
        <v>7.736000000000001</v>
      </c>
      <c r="G7" s="15">
        <v>14916</v>
      </c>
      <c r="H7" s="8">
        <f>CORREL(E6:E796,E7:E797)</f>
        <v>0.4784220095448445</v>
      </c>
      <c r="I7" s="8" t="s">
        <v>117</v>
      </c>
      <c r="J7" s="8"/>
      <c r="K7" s="8"/>
      <c r="L7" s="24"/>
    </row>
    <row r="8" spans="1:13" ht="12.75">
      <c r="A8" s="30" t="str">
        <f>'De la BASE'!A4</f>
        <v>228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1.155</v>
      </c>
      <c r="F8" s="9">
        <f>IF('De la BASE'!F4&gt;0,'De la BASE'!F4,'De la BASE'!F4+0.001)</f>
        <v>3.0730000000000004</v>
      </c>
      <c r="G8" s="15">
        <v>14946</v>
      </c>
      <c r="H8" s="8">
        <f>CORREL(E486:E796,E487:E797)</f>
        <v>0.458796217907473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228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1.048</v>
      </c>
      <c r="F9" s="9">
        <f>IF('De la BASE'!F5&gt;0,'De la BASE'!F5,'De la BASE'!F5+0.001)</f>
        <v>2.917</v>
      </c>
      <c r="G9" s="15">
        <v>14977</v>
      </c>
    </row>
    <row r="10" spans="1:11" ht="12.75">
      <c r="A10" s="30" t="str">
        <f>'De la BASE'!A6</f>
        <v>228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9.847</v>
      </c>
      <c r="F10" s="9">
        <f>IF('De la BASE'!F6&gt;0,'De la BASE'!F6,'De la BASE'!F6+0.001)</f>
        <v>25.723999999999997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228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8.833</v>
      </c>
      <c r="F11" s="9">
        <f>IF('De la BASE'!F7&gt;0,'De la BASE'!F7,'De la BASE'!F7+0.001)</f>
        <v>23.07</v>
      </c>
      <c r="G11" s="15">
        <v>15036</v>
      </c>
      <c r="H11" s="8">
        <f>CORREL(F6:F796,F7:F797)</f>
        <v>0.48983288817781456</v>
      </c>
      <c r="I11" s="8" t="s">
        <v>117</v>
      </c>
      <c r="J11" s="8"/>
      <c r="K11" s="8"/>
    </row>
    <row r="12" spans="1:11" ht="12.75">
      <c r="A12" s="30" t="str">
        <f>'De la BASE'!A8</f>
        <v>228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4.912</v>
      </c>
      <c r="F12" s="9">
        <f>IF('De la BASE'!F8&gt;0,'De la BASE'!F8,'De la BASE'!F8+0.001)</f>
        <v>13.345</v>
      </c>
      <c r="G12" s="15">
        <v>15067</v>
      </c>
      <c r="H12" s="8">
        <f>CORREL(F486:F796,F487:F797)</f>
        <v>0.46370341068793636</v>
      </c>
      <c r="I12" s="8" t="s">
        <v>118</v>
      </c>
      <c r="J12" s="8"/>
      <c r="K12" s="8"/>
    </row>
    <row r="13" spans="1:9" ht="12.75">
      <c r="A13" s="30" t="str">
        <f>'De la BASE'!A9</f>
        <v>228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6.926</v>
      </c>
      <c r="F13" s="9">
        <f>IF('De la BASE'!F9&gt;0,'De la BASE'!F9,'De la BASE'!F9+0.001)</f>
        <v>17.231</v>
      </c>
      <c r="G13" s="15">
        <v>15097</v>
      </c>
      <c r="H13" s="6"/>
      <c r="I13" s="6"/>
    </row>
    <row r="14" spans="1:13" ht="12.75">
      <c r="A14" s="30" t="str">
        <f>'De la BASE'!A10</f>
        <v>228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3.118</v>
      </c>
      <c r="F14" s="9">
        <f>IF('De la BASE'!F10&gt;0,'De la BASE'!F10,'De la BASE'!F10+0.001)</f>
        <v>8.432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228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1.89</v>
      </c>
      <c r="F15" s="9">
        <f>IF('De la BASE'!F11&gt;0,'De la BASE'!F11,'De la BASE'!F11+0.001)</f>
        <v>4.756</v>
      </c>
      <c r="G15" s="15">
        <v>15158</v>
      </c>
      <c r="I15" s="7"/>
    </row>
    <row r="16" spans="1:9" ht="12.75">
      <c r="A16" s="30" t="str">
        <f>'De la BASE'!A12</f>
        <v>228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1.06</v>
      </c>
      <c r="F16" s="9">
        <f>IF('De la BASE'!F12&gt;0,'De la BASE'!F12,'De la BASE'!F12+0.001)</f>
        <v>2.731</v>
      </c>
      <c r="G16" s="15">
        <v>15189</v>
      </c>
      <c r="H16" s="7"/>
      <c r="I16" s="7"/>
    </row>
    <row r="17" spans="1:9" ht="12.75">
      <c r="A17" s="30" t="str">
        <f>'De la BASE'!A13</f>
        <v>228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0.824</v>
      </c>
      <c r="F17" s="9">
        <f>IF('De la BASE'!F13&gt;0,'De la BASE'!F13,'De la BASE'!F13+0.001)</f>
        <v>2.411</v>
      </c>
      <c r="G17" s="15">
        <v>15220</v>
      </c>
      <c r="H17" s="7"/>
      <c r="I17" s="7"/>
    </row>
    <row r="18" spans="1:9" ht="12.75">
      <c r="A18" s="30" t="str">
        <f>'De la BASE'!A14</f>
        <v>228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0.466</v>
      </c>
      <c r="F18" s="9">
        <f>IF('De la BASE'!F14&gt;0,'De la BASE'!F14,'De la BASE'!F14+0.001)</f>
        <v>1.2020000000000002</v>
      </c>
      <c r="G18" s="15">
        <v>15250</v>
      </c>
      <c r="H18" s="7"/>
      <c r="I18" s="7"/>
    </row>
    <row r="19" spans="1:8" ht="12.75">
      <c r="A19" s="30" t="str">
        <f>'De la BASE'!A15</f>
        <v>228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1.448</v>
      </c>
      <c r="F19" s="9">
        <f>IF('De la BASE'!F15&gt;0,'De la BASE'!F15,'De la BASE'!F15+0.001)</f>
        <v>3.477</v>
      </c>
      <c r="G19" s="15">
        <v>15281</v>
      </c>
      <c r="H19" s="7"/>
    </row>
    <row r="20" spans="1:7" ht="12.75">
      <c r="A20" s="30" t="str">
        <f>'De la BASE'!A16</f>
        <v>228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0.479</v>
      </c>
      <c r="F20" s="9">
        <f>IF('De la BASE'!F16&gt;0,'De la BASE'!F16,'De la BASE'!F16+0.001)</f>
        <v>1.248</v>
      </c>
      <c r="G20" s="15">
        <v>15311</v>
      </c>
    </row>
    <row r="21" spans="1:7" ht="12.75">
      <c r="A21" s="30" t="str">
        <f>'De la BASE'!A17</f>
        <v>228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0.845</v>
      </c>
      <c r="F21" s="9">
        <f>IF('De la BASE'!F17&gt;0,'De la BASE'!F17,'De la BASE'!F17+0.001)</f>
        <v>1.839</v>
      </c>
      <c r="G21" s="15">
        <v>15342</v>
      </c>
    </row>
    <row r="22" spans="1:7" ht="12.75">
      <c r="A22" s="30" t="str">
        <f>'De la BASE'!A18</f>
        <v>228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0.611</v>
      </c>
      <c r="F22" s="9">
        <f>IF('De la BASE'!F18&gt;0,'De la BASE'!F18,'De la BASE'!F18+0.001)</f>
        <v>1.62</v>
      </c>
      <c r="G22" s="15">
        <v>15373</v>
      </c>
    </row>
    <row r="23" spans="1:7" ht="12.75">
      <c r="A23" s="30" t="str">
        <f>'De la BASE'!A19</f>
        <v>228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2.089</v>
      </c>
      <c r="F23" s="9">
        <f>IF('De la BASE'!F19&gt;0,'De la BASE'!F19,'De la BASE'!F19+0.001)</f>
        <v>5.07</v>
      </c>
      <c r="G23" s="15">
        <v>15401</v>
      </c>
    </row>
    <row r="24" spans="1:7" ht="12.75">
      <c r="A24" s="30" t="str">
        <f>'De la BASE'!A20</f>
        <v>228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3.131</v>
      </c>
      <c r="F24" s="9">
        <f>IF('De la BASE'!F20&gt;0,'De la BASE'!F20,'De la BASE'!F20+0.001)</f>
        <v>8.657</v>
      </c>
      <c r="G24" s="15">
        <v>15432</v>
      </c>
    </row>
    <row r="25" spans="1:7" ht="12.75">
      <c r="A25" s="30" t="str">
        <f>'De la BASE'!A21</f>
        <v>228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1.308</v>
      </c>
      <c r="F25" s="9">
        <f>IF('De la BASE'!F21&gt;0,'De la BASE'!F21,'De la BASE'!F21+0.001)</f>
        <v>3.3920000000000003</v>
      </c>
      <c r="G25" s="15">
        <v>15462</v>
      </c>
    </row>
    <row r="26" spans="1:7" ht="12.75">
      <c r="A26" s="30" t="str">
        <f>'De la BASE'!A22</f>
        <v>228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1.29</v>
      </c>
      <c r="F26" s="9">
        <f>IF('De la BASE'!F22&gt;0,'De la BASE'!F22,'De la BASE'!F22+0.001)</f>
        <v>3.445</v>
      </c>
      <c r="G26" s="15">
        <v>15493</v>
      </c>
    </row>
    <row r="27" spans="1:7" ht="12.75">
      <c r="A27" s="30" t="str">
        <f>'De la BASE'!A23</f>
        <v>228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0.759</v>
      </c>
      <c r="F27" s="9">
        <f>IF('De la BASE'!F23&gt;0,'De la BASE'!F23,'De la BASE'!F23+0.001)</f>
        <v>1.956</v>
      </c>
      <c r="G27" s="15">
        <v>15523</v>
      </c>
    </row>
    <row r="28" spans="1:7" ht="12.75">
      <c r="A28" s="30" t="str">
        <f>'De la BASE'!A24</f>
        <v>228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0.652</v>
      </c>
      <c r="F28" s="9">
        <f>IF('De la BASE'!F24&gt;0,'De la BASE'!F24,'De la BASE'!F24+0.001)</f>
        <v>1.6509999999999998</v>
      </c>
      <c r="G28" s="15">
        <v>15554</v>
      </c>
    </row>
    <row r="29" spans="1:7" ht="12.75">
      <c r="A29" s="30" t="str">
        <f>'De la BASE'!A25</f>
        <v>228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0.885</v>
      </c>
      <c r="F29" s="9">
        <f>IF('De la BASE'!F25&gt;0,'De la BASE'!F25,'De la BASE'!F25+0.001)</f>
        <v>2.495</v>
      </c>
      <c r="G29" s="15">
        <v>15585</v>
      </c>
    </row>
    <row r="30" spans="1:7" ht="12.75">
      <c r="A30" s="30" t="str">
        <f>'De la BASE'!A26</f>
        <v>228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1.035</v>
      </c>
      <c r="F30" s="9">
        <f>IF('De la BASE'!F26&gt;0,'De la BASE'!F26,'De la BASE'!F26+0.001)</f>
        <v>2.553</v>
      </c>
      <c r="G30" s="15">
        <v>15615</v>
      </c>
    </row>
    <row r="31" spans="1:7" ht="12.75">
      <c r="A31" s="30" t="str">
        <f>'De la BASE'!A27</f>
        <v>228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0.768</v>
      </c>
      <c r="F31" s="9">
        <f>IF('De la BASE'!F27&gt;0,'De la BASE'!F27,'De la BASE'!F27+0.001)</f>
        <v>1.911</v>
      </c>
      <c r="G31" s="15">
        <v>15646</v>
      </c>
    </row>
    <row r="32" spans="1:7" ht="12.75">
      <c r="A32" s="30" t="str">
        <f>'De la BASE'!A28</f>
        <v>228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1.95</v>
      </c>
      <c r="F32" s="9">
        <f>IF('De la BASE'!F28&gt;0,'De la BASE'!F28,'De la BASE'!F28+0.001)</f>
        <v>5.247999999999999</v>
      </c>
      <c r="G32" s="15">
        <v>15676</v>
      </c>
    </row>
    <row r="33" spans="1:7" ht="12.75">
      <c r="A33" s="30" t="str">
        <f>'De la BASE'!A29</f>
        <v>228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4.708</v>
      </c>
      <c r="F33" s="9">
        <f>IF('De la BASE'!F29&gt;0,'De la BASE'!F29,'De la BASE'!F29+0.001)</f>
        <v>13.864</v>
      </c>
      <c r="G33" s="15">
        <v>15707</v>
      </c>
    </row>
    <row r="34" spans="1:7" ht="12.75">
      <c r="A34" s="30" t="str">
        <f>'De la BASE'!A30</f>
        <v>228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1.667</v>
      </c>
      <c r="F34" s="9">
        <f>IF('De la BASE'!F30&gt;0,'De la BASE'!F30,'De la BASE'!F30+0.001)</f>
        <v>4.517</v>
      </c>
      <c r="G34" s="15">
        <v>15738</v>
      </c>
    </row>
    <row r="35" spans="1:7" ht="12.75">
      <c r="A35" s="30" t="str">
        <f>'De la BASE'!A31</f>
        <v>228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1.499</v>
      </c>
      <c r="F35" s="9">
        <f>IF('De la BASE'!F31&gt;0,'De la BASE'!F31,'De la BASE'!F31+0.001)</f>
        <v>3.44</v>
      </c>
      <c r="G35" s="15">
        <v>15766</v>
      </c>
    </row>
    <row r="36" spans="1:7" ht="12.75">
      <c r="A36" s="30" t="str">
        <f>'De la BASE'!A32</f>
        <v>228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2.033</v>
      </c>
      <c r="F36" s="9">
        <f>IF('De la BASE'!F32&gt;0,'De la BASE'!F32,'De la BASE'!F32+0.001)</f>
        <v>5.291</v>
      </c>
      <c r="G36" s="15">
        <v>15797</v>
      </c>
    </row>
    <row r="37" spans="1:7" ht="12.75">
      <c r="A37" s="30" t="str">
        <f>'De la BASE'!A33</f>
        <v>228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1.175</v>
      </c>
      <c r="F37" s="9">
        <f>IF('De la BASE'!F33&gt;0,'De la BASE'!F33,'De la BASE'!F33+0.001)</f>
        <v>3.053</v>
      </c>
      <c r="G37" s="15">
        <v>15827</v>
      </c>
    </row>
    <row r="38" spans="1:7" ht="12.75">
      <c r="A38" s="30" t="str">
        <f>'De la BASE'!A34</f>
        <v>228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0.699</v>
      </c>
      <c r="F38" s="9">
        <f>IF('De la BASE'!F34&gt;0,'De la BASE'!F34,'De la BASE'!F34+0.001)</f>
        <v>1.805</v>
      </c>
      <c r="G38" s="15">
        <v>15858</v>
      </c>
    </row>
    <row r="39" spans="1:7" ht="12.75">
      <c r="A39" s="30" t="str">
        <f>'De la BASE'!A35</f>
        <v>228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</v>
      </c>
      <c r="F39" s="9">
        <f>IF('De la BASE'!F35&gt;0,'De la BASE'!F35,'De la BASE'!F35+0.001)</f>
        <v>1.552</v>
      </c>
      <c r="G39" s="15">
        <v>15888</v>
      </c>
    </row>
    <row r="40" spans="1:7" ht="12.75">
      <c r="A40" s="30" t="str">
        <f>'De la BASE'!A36</f>
        <v>228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0.368</v>
      </c>
      <c r="F40" s="9">
        <f>IF('De la BASE'!F36&gt;0,'De la BASE'!F36,'De la BASE'!F36+0.001)</f>
        <v>0.949</v>
      </c>
      <c r="G40" s="15">
        <v>15919</v>
      </c>
    </row>
    <row r="41" spans="1:7" ht="12.75">
      <c r="A41" s="30" t="str">
        <f>'De la BASE'!A37</f>
        <v>228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0.402</v>
      </c>
      <c r="F41" s="9">
        <f>IF('De la BASE'!F37&gt;0,'De la BASE'!F37,'De la BASE'!F37+0.001)</f>
        <v>1.02</v>
      </c>
      <c r="G41" s="15">
        <v>15950</v>
      </c>
    </row>
    <row r="42" spans="1:7" ht="12.75">
      <c r="A42" s="30" t="str">
        <f>'De la BASE'!A38</f>
        <v>228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0.482</v>
      </c>
      <c r="F42" s="9">
        <f>IF('De la BASE'!F38&gt;0,'De la BASE'!F38,'De la BASE'!F38+0.001)</f>
        <v>1.174</v>
      </c>
      <c r="G42" s="15">
        <v>15980</v>
      </c>
    </row>
    <row r="43" spans="1:7" ht="12.75">
      <c r="A43" s="30" t="str">
        <f>'De la BASE'!A39</f>
        <v>228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1.062</v>
      </c>
      <c r="F43" s="9">
        <f>IF('De la BASE'!F39&gt;0,'De la BASE'!F39,'De la BASE'!F39+0.001)</f>
        <v>2.35</v>
      </c>
      <c r="G43" s="15">
        <v>16011</v>
      </c>
    </row>
    <row r="44" spans="1:7" ht="12.75">
      <c r="A44" s="30" t="str">
        <f>'De la BASE'!A40</f>
        <v>228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1.004</v>
      </c>
      <c r="F44" s="9">
        <f>IF('De la BASE'!F40&gt;0,'De la BASE'!F40,'De la BASE'!F40+0.001)</f>
        <v>2.526</v>
      </c>
      <c r="G44" s="15">
        <v>16041</v>
      </c>
    </row>
    <row r="45" spans="1:7" ht="12.75">
      <c r="A45" s="30" t="str">
        <f>'De la BASE'!A41</f>
        <v>228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0.563</v>
      </c>
      <c r="F45" s="9">
        <f>IF('De la BASE'!F41&gt;0,'De la BASE'!F41,'De la BASE'!F41+0.001)</f>
        <v>1.434</v>
      </c>
      <c r="G45" s="15">
        <v>16072</v>
      </c>
    </row>
    <row r="46" spans="1:7" ht="12.75">
      <c r="A46" s="30" t="str">
        <f>'De la BASE'!A42</f>
        <v>228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0.401</v>
      </c>
      <c r="F46" s="9">
        <f>IF('De la BASE'!F42&gt;0,'De la BASE'!F42,'De la BASE'!F42+0.001)</f>
        <v>1.043</v>
      </c>
      <c r="G46" s="15">
        <v>16103</v>
      </c>
    </row>
    <row r="47" spans="1:7" ht="12.75">
      <c r="A47" s="30" t="str">
        <f>'De la BASE'!A43</f>
        <v>228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1.046</v>
      </c>
      <c r="F47" s="9">
        <f>IF('De la BASE'!F43&gt;0,'De la BASE'!F43,'De la BASE'!F43+0.001)</f>
        <v>2.3920000000000003</v>
      </c>
      <c r="G47" s="15">
        <v>16132</v>
      </c>
    </row>
    <row r="48" spans="1:7" ht="12.75">
      <c r="A48" s="30" t="str">
        <f>'De la BASE'!A44</f>
        <v>228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2.158</v>
      </c>
      <c r="F48" s="9">
        <f>IF('De la BASE'!F44&gt;0,'De la BASE'!F44,'De la BASE'!F44+0.001)</f>
        <v>4.784</v>
      </c>
      <c r="G48" s="15">
        <v>16163</v>
      </c>
    </row>
    <row r="49" spans="1:7" ht="12.75">
      <c r="A49" s="30" t="str">
        <f>'De la BASE'!A45</f>
        <v>228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1.132</v>
      </c>
      <c r="F49" s="9">
        <f>IF('De la BASE'!F45&gt;0,'De la BASE'!F45,'De la BASE'!F45+0.001)</f>
        <v>2.7589999999999995</v>
      </c>
      <c r="G49" s="15">
        <v>16193</v>
      </c>
    </row>
    <row r="50" spans="1:7" ht="12.75">
      <c r="A50" s="30" t="str">
        <f>'De la BASE'!A46</f>
        <v>228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0.722</v>
      </c>
      <c r="F50" s="9">
        <f>IF('De la BASE'!F46&gt;0,'De la BASE'!F46,'De la BASE'!F46+0.001)</f>
        <v>1.8130000000000002</v>
      </c>
      <c r="G50" s="15">
        <v>16224</v>
      </c>
    </row>
    <row r="51" spans="1:7" ht="12.75">
      <c r="A51" s="30" t="str">
        <f>'De la BASE'!A47</f>
        <v>228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0.481</v>
      </c>
      <c r="F51" s="9">
        <f>IF('De la BASE'!F47&gt;0,'De la BASE'!F47,'De la BASE'!F47+0.001)</f>
        <v>1.216</v>
      </c>
      <c r="G51" s="15">
        <v>16254</v>
      </c>
    </row>
    <row r="52" spans="1:7" ht="12.75">
      <c r="A52" s="30" t="str">
        <f>'De la BASE'!A48</f>
        <v>228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0.321</v>
      </c>
      <c r="F52" s="9">
        <f>IF('De la BASE'!F48&gt;0,'De la BASE'!F48,'De la BASE'!F48+0.001)</f>
        <v>0.815</v>
      </c>
      <c r="G52" s="15">
        <v>16285</v>
      </c>
    </row>
    <row r="53" spans="1:7" ht="12.75">
      <c r="A53" s="30" t="str">
        <f>'De la BASE'!A49</f>
        <v>228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0.423</v>
      </c>
      <c r="F53" s="9">
        <f>IF('De la BASE'!F49&gt;0,'De la BASE'!F49,'De la BASE'!F49+0.001)</f>
        <v>1.0590000000000002</v>
      </c>
      <c r="G53" s="15">
        <v>16316</v>
      </c>
    </row>
    <row r="54" spans="1:7" ht="12.75">
      <c r="A54" s="30" t="str">
        <f>'De la BASE'!A50</f>
        <v>228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0.701</v>
      </c>
      <c r="F54" s="9">
        <f>IF('De la BASE'!F50&gt;0,'De la BASE'!F50,'De la BASE'!F50+0.001)</f>
        <v>1.674</v>
      </c>
      <c r="G54" s="15">
        <v>16346</v>
      </c>
    </row>
    <row r="55" spans="1:7" ht="12.75">
      <c r="A55" s="30" t="str">
        <f>'De la BASE'!A51</f>
        <v>228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0.818</v>
      </c>
      <c r="F55" s="9">
        <f>IF('De la BASE'!F51&gt;0,'De la BASE'!F51,'De la BASE'!F51+0.001)</f>
        <v>1.94</v>
      </c>
      <c r="G55" s="15">
        <v>16377</v>
      </c>
    </row>
    <row r="56" spans="1:7" ht="12.75">
      <c r="A56" s="30" t="str">
        <f>'De la BASE'!A52</f>
        <v>228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1.154</v>
      </c>
      <c r="F56" s="9">
        <f>IF('De la BASE'!F52&gt;0,'De la BASE'!F52,'De la BASE'!F52+0.001)</f>
        <v>3.649</v>
      </c>
      <c r="G56" s="15">
        <v>16407</v>
      </c>
    </row>
    <row r="57" spans="1:7" ht="12.75">
      <c r="A57" s="30" t="str">
        <f>'De la BASE'!A53</f>
        <v>228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0.481</v>
      </c>
      <c r="F57" s="9">
        <f>IF('De la BASE'!F53&gt;0,'De la BASE'!F53,'De la BASE'!F53+0.001)</f>
        <v>1.24</v>
      </c>
      <c r="G57" s="15">
        <v>16438</v>
      </c>
    </row>
    <row r="58" spans="1:7" ht="12.75">
      <c r="A58" s="30" t="str">
        <f>'De la BASE'!A54</f>
        <v>228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1.804</v>
      </c>
      <c r="F58" s="9">
        <f>IF('De la BASE'!F54&gt;0,'De la BASE'!F54,'De la BASE'!F54+0.001)</f>
        <v>4.4559999999999995</v>
      </c>
      <c r="G58" s="15">
        <v>16469</v>
      </c>
    </row>
    <row r="59" spans="1:7" ht="12.75">
      <c r="A59" s="30" t="str">
        <f>'De la BASE'!A55</f>
        <v>228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2.051</v>
      </c>
      <c r="F59" s="9">
        <f>IF('De la BASE'!F55&gt;0,'De la BASE'!F55,'De la BASE'!F55+0.001)</f>
        <v>4.905</v>
      </c>
      <c r="G59" s="15">
        <v>16497</v>
      </c>
    </row>
    <row r="60" spans="1:7" ht="12.75">
      <c r="A60" s="30" t="str">
        <f>'De la BASE'!A56</f>
        <v>228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1.126</v>
      </c>
      <c r="F60" s="9">
        <f>IF('De la BASE'!F56&gt;0,'De la BASE'!F56,'De la BASE'!F56+0.001)</f>
        <v>2.9239999999999995</v>
      </c>
      <c r="G60" s="15">
        <v>16528</v>
      </c>
    </row>
    <row r="61" spans="1:7" ht="12.75">
      <c r="A61" s="30" t="str">
        <f>'De la BASE'!A57</f>
        <v>228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0.796</v>
      </c>
      <c r="F61" s="9">
        <f>IF('De la BASE'!F57&gt;0,'De la BASE'!F57,'De la BASE'!F57+0.001)</f>
        <v>2.02</v>
      </c>
      <c r="G61" s="15">
        <v>16558</v>
      </c>
    </row>
    <row r="62" spans="1:7" ht="12.75">
      <c r="A62" s="30" t="str">
        <f>'De la BASE'!A58</f>
        <v>228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0.639</v>
      </c>
      <c r="F62" s="9">
        <f>IF('De la BASE'!F58&gt;0,'De la BASE'!F58,'De la BASE'!F58+0.001)</f>
        <v>1.816</v>
      </c>
      <c r="G62" s="15">
        <v>16589</v>
      </c>
    </row>
    <row r="63" spans="1:7" ht="12.75">
      <c r="A63" s="30" t="str">
        <f>'De la BASE'!A59</f>
        <v>228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0.396</v>
      </c>
      <c r="F63" s="9">
        <f>IF('De la BASE'!F59&gt;0,'De la BASE'!F59,'De la BASE'!F59+0.001)</f>
        <v>1.017</v>
      </c>
      <c r="G63" s="15">
        <v>16619</v>
      </c>
    </row>
    <row r="64" spans="1:7" ht="12.75">
      <c r="A64" s="30" t="str">
        <f>'De la BASE'!A60</f>
        <v>228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0.562</v>
      </c>
      <c r="F64" s="9">
        <f>IF('De la BASE'!F60&gt;0,'De la BASE'!F60,'De la BASE'!F60+0.001)</f>
        <v>1.4329999999999998</v>
      </c>
      <c r="G64" s="15">
        <v>16650</v>
      </c>
    </row>
    <row r="65" spans="1:7" ht="12.75">
      <c r="A65" s="30" t="str">
        <f>'De la BASE'!A61</f>
        <v>228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0.266</v>
      </c>
      <c r="F65" s="9">
        <f>IF('De la BASE'!F61&gt;0,'De la BASE'!F61,'De la BASE'!F61+0.001)</f>
        <v>0.687</v>
      </c>
      <c r="G65" s="15">
        <v>16681</v>
      </c>
    </row>
    <row r="66" spans="1:7" ht="12.75">
      <c r="A66" s="30" t="str">
        <f>'De la BASE'!A62</f>
        <v>228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0.316</v>
      </c>
      <c r="F66" s="9">
        <f>IF('De la BASE'!F62&gt;0,'De la BASE'!F62,'De la BASE'!F62+0.001)</f>
        <v>0.75</v>
      </c>
      <c r="G66" s="15">
        <v>16711</v>
      </c>
    </row>
    <row r="67" spans="1:7" ht="12.75">
      <c r="A67" s="30" t="str">
        <f>'De la BASE'!A63</f>
        <v>228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0.807</v>
      </c>
      <c r="F67" s="9">
        <f>IF('De la BASE'!F63&gt;0,'De la BASE'!F63,'De la BASE'!F63+0.001)</f>
        <v>1.771</v>
      </c>
      <c r="G67" s="15">
        <v>16742</v>
      </c>
    </row>
    <row r="68" spans="1:7" ht="12.75">
      <c r="A68" s="30" t="str">
        <f>'De la BASE'!A64</f>
        <v>228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5.575</v>
      </c>
      <c r="F68" s="9">
        <f>IF('De la BASE'!F64&gt;0,'De la BASE'!F64,'De la BASE'!F64+0.001)</f>
        <v>13.913</v>
      </c>
      <c r="G68" s="15">
        <v>16772</v>
      </c>
    </row>
    <row r="69" spans="1:7" ht="12.75">
      <c r="A69" s="30" t="str">
        <f>'De la BASE'!A65</f>
        <v>228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1.019</v>
      </c>
      <c r="F69" s="9">
        <f>IF('De la BASE'!F65&gt;0,'De la BASE'!F65,'De la BASE'!F65+0.001)</f>
        <v>2.697</v>
      </c>
      <c r="G69" s="15">
        <v>16803</v>
      </c>
    </row>
    <row r="70" spans="1:7" ht="12.75">
      <c r="A70" s="30" t="str">
        <f>'De la BASE'!A66</f>
        <v>228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0.908</v>
      </c>
      <c r="F70" s="9">
        <f>IF('De la BASE'!F66&gt;0,'De la BASE'!F66,'De la BASE'!F66+0.001)</f>
        <v>2.896</v>
      </c>
      <c r="G70" s="15">
        <v>16834</v>
      </c>
    </row>
    <row r="71" spans="1:7" ht="12.75">
      <c r="A71" s="30" t="str">
        <f>'De la BASE'!A67</f>
        <v>228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2.117</v>
      </c>
      <c r="F71" s="9">
        <f>IF('De la BASE'!F67&gt;0,'De la BASE'!F67,'De la BASE'!F67+0.001)</f>
        <v>5.8919999999999995</v>
      </c>
      <c r="G71" s="15">
        <v>16862</v>
      </c>
    </row>
    <row r="72" spans="1:7" ht="12.75">
      <c r="A72" s="30" t="str">
        <f>'De la BASE'!A68</f>
        <v>228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2.93</v>
      </c>
      <c r="F72" s="9">
        <f>IF('De la BASE'!F68&gt;0,'De la BASE'!F68,'De la BASE'!F68+0.001)</f>
        <v>7.578</v>
      </c>
      <c r="G72" s="15">
        <v>16893</v>
      </c>
    </row>
    <row r="73" spans="1:7" ht="12.75">
      <c r="A73" s="30" t="str">
        <f>'De la BASE'!A69</f>
        <v>228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5.388</v>
      </c>
      <c r="F73" s="9">
        <f>IF('De la BASE'!F69&gt;0,'De la BASE'!F69,'De la BASE'!F69+0.001)</f>
        <v>13.224</v>
      </c>
      <c r="G73" s="15">
        <v>16923</v>
      </c>
    </row>
    <row r="74" spans="1:7" ht="12.75">
      <c r="A74" s="30" t="str">
        <f>'De la BASE'!A70</f>
        <v>228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1.681</v>
      </c>
      <c r="F74" s="9">
        <f>IF('De la BASE'!F70&gt;0,'De la BASE'!F70,'De la BASE'!F70+0.001)</f>
        <v>4.334</v>
      </c>
      <c r="G74" s="15">
        <v>16954</v>
      </c>
    </row>
    <row r="75" spans="1:7" ht="12.75">
      <c r="A75" s="30" t="str">
        <f>'De la BASE'!A71</f>
        <v>228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0.958</v>
      </c>
      <c r="F75" s="9">
        <f>IF('De la BASE'!F71&gt;0,'De la BASE'!F71,'De la BASE'!F71+0.001)</f>
        <v>2.472</v>
      </c>
      <c r="G75" s="15">
        <v>16984</v>
      </c>
    </row>
    <row r="76" spans="1:7" ht="12.75">
      <c r="A76" s="30" t="str">
        <f>'De la BASE'!A72</f>
        <v>228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0.581</v>
      </c>
      <c r="F76" s="9">
        <f>IF('De la BASE'!F72&gt;0,'De la BASE'!F72,'De la BASE'!F72+0.001)</f>
        <v>1.495</v>
      </c>
      <c r="G76" s="15">
        <v>17015</v>
      </c>
    </row>
    <row r="77" spans="1:7" ht="12.75">
      <c r="A77" s="30" t="str">
        <f>'De la BASE'!A73</f>
        <v>228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0.382</v>
      </c>
      <c r="F77" s="9">
        <f>IF('De la BASE'!F73&gt;0,'De la BASE'!F73,'De la BASE'!F73+0.001)</f>
        <v>0.966</v>
      </c>
      <c r="G77" s="15">
        <v>17046</v>
      </c>
    </row>
    <row r="78" spans="1:7" ht="12.75">
      <c r="A78" s="30" t="str">
        <f>'De la BASE'!A74</f>
        <v>228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0.285</v>
      </c>
      <c r="F78" s="9">
        <f>IF('De la BASE'!F74&gt;0,'De la BASE'!F74,'De la BASE'!F74+0.001)</f>
        <v>0.734</v>
      </c>
      <c r="G78" s="15">
        <v>17076</v>
      </c>
    </row>
    <row r="79" spans="1:7" ht="12.75">
      <c r="A79" s="30" t="str">
        <f>'De la BASE'!A75</f>
        <v>228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0.801</v>
      </c>
      <c r="F79" s="9">
        <f>IF('De la BASE'!F75&gt;0,'De la BASE'!F75,'De la BASE'!F75+0.001)</f>
        <v>1.7890000000000001</v>
      </c>
      <c r="G79" s="15">
        <v>17107</v>
      </c>
    </row>
    <row r="80" spans="1:7" ht="12.75">
      <c r="A80" s="30" t="str">
        <f>'De la BASE'!A76</f>
        <v>228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0.793</v>
      </c>
      <c r="F80" s="9">
        <f>IF('De la BASE'!F76&gt;0,'De la BASE'!F76,'De la BASE'!F76+0.001)</f>
        <v>2.237</v>
      </c>
      <c r="G80" s="15">
        <v>17137</v>
      </c>
    </row>
    <row r="81" spans="1:7" ht="12.75">
      <c r="A81" s="30" t="str">
        <f>'De la BASE'!A77</f>
        <v>228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1.266</v>
      </c>
      <c r="F81" s="9">
        <f>IF('De la BASE'!F77&gt;0,'De la BASE'!F77,'De la BASE'!F77+0.001)</f>
        <v>3.07</v>
      </c>
      <c r="G81" s="15">
        <v>17168</v>
      </c>
    </row>
    <row r="82" spans="1:7" ht="12.75">
      <c r="A82" s="30" t="str">
        <f>'De la BASE'!A78</f>
        <v>228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9.049</v>
      </c>
      <c r="F82" s="9">
        <f>IF('De la BASE'!F78&gt;0,'De la BASE'!F78,'De la BASE'!F78+0.001)</f>
        <v>25.923</v>
      </c>
      <c r="G82" s="15">
        <v>17199</v>
      </c>
    </row>
    <row r="83" spans="1:7" ht="12.75">
      <c r="A83" s="30" t="str">
        <f>'De la BASE'!A79</f>
        <v>228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11.445</v>
      </c>
      <c r="F83" s="9">
        <f>IF('De la BASE'!F79&gt;0,'De la BASE'!F79,'De la BASE'!F79+0.001)</f>
        <v>30.139000000000003</v>
      </c>
      <c r="G83" s="15">
        <v>17227</v>
      </c>
    </row>
    <row r="84" spans="1:7" ht="12.75">
      <c r="A84" s="30" t="str">
        <f>'De la BASE'!A80</f>
        <v>228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3.345</v>
      </c>
      <c r="F84" s="9">
        <f>IF('De la BASE'!F80&gt;0,'De la BASE'!F80,'De la BASE'!F80+0.001)</f>
        <v>9</v>
      </c>
      <c r="G84" s="15">
        <v>17258</v>
      </c>
    </row>
    <row r="85" spans="1:7" ht="12.75">
      <c r="A85" s="30" t="str">
        <f>'De la BASE'!A81</f>
        <v>228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3.381</v>
      </c>
      <c r="F85" s="9">
        <f>IF('De la BASE'!F81&gt;0,'De la BASE'!F81,'De la BASE'!F81+0.001)</f>
        <v>8.98</v>
      </c>
      <c r="G85" s="15">
        <v>17288</v>
      </c>
    </row>
    <row r="86" spans="1:7" ht="12.75">
      <c r="A86" s="30" t="str">
        <f>'De la BASE'!A82</f>
        <v>228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1.691</v>
      </c>
      <c r="F86" s="9">
        <f>IF('De la BASE'!F82&gt;0,'De la BASE'!F82,'De la BASE'!F82+0.001)</f>
        <v>4.413</v>
      </c>
      <c r="G86" s="15">
        <v>17319</v>
      </c>
    </row>
    <row r="87" spans="1:7" ht="12.75">
      <c r="A87" s="30" t="str">
        <f>'De la BASE'!A83</f>
        <v>228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0.986</v>
      </c>
      <c r="F87" s="9">
        <f>IF('De la BASE'!F83&gt;0,'De la BASE'!F83,'De la BASE'!F83+0.001)</f>
        <v>2.541</v>
      </c>
      <c r="G87" s="15">
        <v>17349</v>
      </c>
    </row>
    <row r="88" spans="1:7" ht="12.75">
      <c r="A88" s="30" t="str">
        <f>'De la BASE'!A84</f>
        <v>228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0.652</v>
      </c>
      <c r="F88" s="9">
        <f>IF('De la BASE'!F84&gt;0,'De la BASE'!F84,'De la BASE'!F84+0.001)</f>
        <v>1.6910000000000003</v>
      </c>
      <c r="G88" s="15">
        <v>17380</v>
      </c>
    </row>
    <row r="89" spans="1:7" ht="12.75">
      <c r="A89" s="30" t="str">
        <f>'De la BASE'!A85</f>
        <v>228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0.926</v>
      </c>
      <c r="F89" s="9">
        <f>IF('De la BASE'!F85&gt;0,'De la BASE'!F85,'De la BASE'!F85+0.001)</f>
        <v>2.1870000000000003</v>
      </c>
      <c r="G89" s="15">
        <v>17411</v>
      </c>
    </row>
    <row r="90" spans="1:7" ht="12.75">
      <c r="A90" s="30" t="str">
        <f>'De la BASE'!A86</f>
        <v>228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0.496</v>
      </c>
      <c r="F90" s="9">
        <f>IF('De la BASE'!F86&gt;0,'De la BASE'!F86,'De la BASE'!F86+0.001)</f>
        <v>1.246</v>
      </c>
      <c r="G90" s="15">
        <v>17441</v>
      </c>
    </row>
    <row r="91" spans="1:7" ht="12.75">
      <c r="A91" s="30" t="str">
        <f>'De la BASE'!A87</f>
        <v>228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0.713</v>
      </c>
      <c r="F91" s="9">
        <f>IF('De la BASE'!F87&gt;0,'De la BASE'!F87,'De la BASE'!F87+0.001)</f>
        <v>1.6689999999999998</v>
      </c>
      <c r="G91" s="15">
        <v>17472</v>
      </c>
    </row>
    <row r="92" spans="1:7" ht="12.75">
      <c r="A92" s="30" t="str">
        <f>'De la BASE'!A88</f>
        <v>228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1.892</v>
      </c>
      <c r="F92" s="9">
        <f>IF('De la BASE'!F88&gt;0,'De la BASE'!F88,'De la BASE'!F88+0.001)</f>
        <v>4.684</v>
      </c>
      <c r="G92" s="15">
        <v>17502</v>
      </c>
    </row>
    <row r="93" spans="1:7" ht="12.75">
      <c r="A93" s="30" t="str">
        <f>'De la BASE'!A89</f>
        <v>228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13.033</v>
      </c>
      <c r="F93" s="9">
        <f>IF('De la BASE'!F89&gt;0,'De la BASE'!F89,'De la BASE'!F89+0.001)</f>
        <v>34.271</v>
      </c>
      <c r="G93" s="15">
        <v>17533</v>
      </c>
    </row>
    <row r="94" spans="1:7" ht="12.75">
      <c r="A94" s="30" t="str">
        <f>'De la BASE'!A90</f>
        <v>228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2.258</v>
      </c>
      <c r="F94" s="9">
        <f>IF('De la BASE'!F90&gt;0,'De la BASE'!F90,'De la BASE'!F90+0.001)</f>
        <v>6.603000000000001</v>
      </c>
      <c r="G94" s="15">
        <v>17564</v>
      </c>
    </row>
    <row r="95" spans="1:7" ht="12.75">
      <c r="A95" s="30" t="str">
        <f>'De la BASE'!A91</f>
        <v>228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2.274</v>
      </c>
      <c r="F95" s="9">
        <f>IF('De la BASE'!F91&gt;0,'De la BASE'!F91,'De la BASE'!F91+0.001)</f>
        <v>5.673</v>
      </c>
      <c r="G95" s="15">
        <v>17593</v>
      </c>
    </row>
    <row r="96" spans="1:7" ht="12.75">
      <c r="A96" s="30" t="str">
        <f>'De la BASE'!A92</f>
        <v>228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2.383</v>
      </c>
      <c r="F96" s="9">
        <f>IF('De la BASE'!F92&gt;0,'De la BASE'!F92,'De la BASE'!F92+0.001)</f>
        <v>6.167999999999999</v>
      </c>
      <c r="G96" s="15">
        <v>17624</v>
      </c>
    </row>
    <row r="97" spans="1:7" ht="12.75">
      <c r="A97" s="30" t="str">
        <f>'De la BASE'!A93</f>
        <v>228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3.173</v>
      </c>
      <c r="F97" s="9">
        <f>IF('De la BASE'!F93&gt;0,'De la BASE'!F93,'De la BASE'!F93+0.001)</f>
        <v>7.818999999999999</v>
      </c>
      <c r="G97" s="15">
        <v>17654</v>
      </c>
    </row>
    <row r="98" spans="1:7" ht="12.75">
      <c r="A98" s="30" t="str">
        <f>'De la BASE'!A94</f>
        <v>228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1.115</v>
      </c>
      <c r="F98" s="9">
        <f>IF('De la BASE'!F94&gt;0,'De la BASE'!F94,'De la BASE'!F94+0.001)</f>
        <v>2.866</v>
      </c>
      <c r="G98" s="15">
        <v>17685</v>
      </c>
    </row>
    <row r="99" spans="1:7" ht="12.75">
      <c r="A99" s="30" t="str">
        <f>'De la BASE'!A95</f>
        <v>228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0.687</v>
      </c>
      <c r="F99" s="9">
        <f>IF('De la BASE'!F95&gt;0,'De la BASE'!F95,'De la BASE'!F95+0.001)</f>
        <v>1.77</v>
      </c>
      <c r="G99" s="15">
        <v>17715</v>
      </c>
    </row>
    <row r="100" spans="1:7" ht="12.75">
      <c r="A100" s="30" t="str">
        <f>'De la BASE'!A96</f>
        <v>228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0.435</v>
      </c>
      <c r="F100" s="9">
        <f>IF('De la BASE'!F96&gt;0,'De la BASE'!F96,'De la BASE'!F96+0.001)</f>
        <v>1.121</v>
      </c>
      <c r="G100" s="15">
        <v>17746</v>
      </c>
    </row>
    <row r="101" spans="1:7" ht="12.75">
      <c r="A101" s="30" t="str">
        <f>'De la BASE'!A97</f>
        <v>228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0.28</v>
      </c>
      <c r="F101" s="9">
        <f>IF('De la BASE'!F97&gt;0,'De la BASE'!F97,'De la BASE'!F97+0.001)</f>
        <v>0.7160000000000001</v>
      </c>
      <c r="G101" s="15">
        <v>17777</v>
      </c>
    </row>
    <row r="102" spans="1:7" ht="12.75">
      <c r="A102" s="30" t="str">
        <f>'De la BASE'!A98</f>
        <v>228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0.326</v>
      </c>
      <c r="F102" s="9">
        <f>IF('De la BASE'!F98&gt;0,'De la BASE'!F98,'De la BASE'!F98+0.001)</f>
        <v>0.88</v>
      </c>
      <c r="G102" s="15">
        <v>17807</v>
      </c>
    </row>
    <row r="103" spans="1:7" ht="12.75">
      <c r="A103" s="30" t="str">
        <f>'De la BASE'!A99</f>
        <v>228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0.245</v>
      </c>
      <c r="F103" s="9">
        <f>IF('De la BASE'!F99&gt;0,'De la BASE'!F99,'De la BASE'!F99+0.001)</f>
        <v>0.622</v>
      </c>
      <c r="G103" s="15">
        <v>17838</v>
      </c>
    </row>
    <row r="104" spans="1:7" ht="12.75">
      <c r="A104" s="30" t="str">
        <f>'De la BASE'!A100</f>
        <v>228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1.104</v>
      </c>
      <c r="F104" s="9">
        <f>IF('De la BASE'!F100&gt;0,'De la BASE'!F100,'De la BASE'!F100+0.001)</f>
        <v>2.741</v>
      </c>
      <c r="G104" s="15">
        <v>17868</v>
      </c>
    </row>
    <row r="105" spans="1:7" ht="12.75">
      <c r="A105" s="30" t="str">
        <f>'De la BASE'!A101</f>
        <v>228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0.432</v>
      </c>
      <c r="F105" s="9">
        <f>IF('De la BASE'!F101&gt;0,'De la BASE'!F101,'De la BASE'!F101+0.001)</f>
        <v>1.135</v>
      </c>
      <c r="G105" s="15">
        <v>17899</v>
      </c>
    </row>
    <row r="106" spans="1:7" ht="12.75">
      <c r="A106" s="30" t="str">
        <f>'De la BASE'!A102</f>
        <v>228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0.347</v>
      </c>
      <c r="F106" s="9">
        <f>IF('De la BASE'!F102&gt;0,'De la BASE'!F102,'De la BASE'!F102+0.001)</f>
        <v>0.9</v>
      </c>
      <c r="G106" s="15">
        <v>17930</v>
      </c>
    </row>
    <row r="107" spans="1:7" ht="12.75">
      <c r="A107" s="30" t="str">
        <f>'De la BASE'!A103</f>
        <v>228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0.734</v>
      </c>
      <c r="F107" s="9">
        <f>IF('De la BASE'!F103&gt;0,'De la BASE'!F103,'De la BASE'!F103+0.001)</f>
        <v>1.715</v>
      </c>
      <c r="G107" s="15">
        <v>17958</v>
      </c>
    </row>
    <row r="108" spans="1:7" ht="12.75">
      <c r="A108" s="30" t="str">
        <f>'De la BASE'!A104</f>
        <v>228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0.499</v>
      </c>
      <c r="F108" s="9">
        <f>IF('De la BASE'!F104&gt;0,'De la BASE'!F104,'De la BASE'!F104+0.001)</f>
        <v>1.235</v>
      </c>
      <c r="G108" s="15">
        <v>17989</v>
      </c>
    </row>
    <row r="109" spans="1:7" ht="12.75">
      <c r="A109" s="30" t="str">
        <f>'De la BASE'!A105</f>
        <v>228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0.555</v>
      </c>
      <c r="F109" s="9">
        <f>IF('De la BASE'!F105&gt;0,'De la BASE'!F105,'De la BASE'!F105+0.001)</f>
        <v>1.411</v>
      </c>
      <c r="G109" s="15">
        <v>18019</v>
      </c>
    </row>
    <row r="110" spans="1:7" ht="12.75">
      <c r="A110" s="30" t="str">
        <f>'De la BASE'!A106</f>
        <v>228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0.511</v>
      </c>
      <c r="F110" s="9">
        <f>IF('De la BASE'!F106&gt;0,'De la BASE'!F106,'De la BASE'!F106+0.001)</f>
        <v>1.353</v>
      </c>
      <c r="G110" s="15">
        <v>18050</v>
      </c>
    </row>
    <row r="111" spans="1:7" ht="12.75">
      <c r="A111" s="30" t="str">
        <f>'De la BASE'!A107</f>
        <v>228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0.378</v>
      </c>
      <c r="F111" s="9">
        <f>IF('De la BASE'!F107&gt;0,'De la BASE'!F107,'De la BASE'!F107+0.001)</f>
        <v>0.938</v>
      </c>
      <c r="G111" s="15">
        <v>18080</v>
      </c>
    </row>
    <row r="112" spans="1:7" ht="12.75">
      <c r="A112" s="30" t="str">
        <f>'De la BASE'!A108</f>
        <v>228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0.232</v>
      </c>
      <c r="F112" s="9">
        <f>IF('De la BASE'!F108&gt;0,'De la BASE'!F108,'De la BASE'!F108+0.001)</f>
        <v>0.598</v>
      </c>
      <c r="G112" s="15">
        <v>18111</v>
      </c>
    </row>
    <row r="113" spans="1:7" ht="12.75">
      <c r="A113" s="30" t="str">
        <f>'De la BASE'!A109</f>
        <v>228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1.59</v>
      </c>
      <c r="F113" s="9">
        <f>IF('De la BASE'!F109&gt;0,'De la BASE'!F109,'De la BASE'!F109+0.001)</f>
        <v>4.037000000000001</v>
      </c>
      <c r="G113" s="15">
        <v>18142</v>
      </c>
    </row>
    <row r="114" spans="1:7" ht="12.75">
      <c r="A114" s="30" t="str">
        <f>'De la BASE'!A110</f>
        <v>228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0.686</v>
      </c>
      <c r="F114" s="9">
        <f>IF('De la BASE'!F110&gt;0,'De la BASE'!F110,'De la BASE'!F110+0.001)</f>
        <v>1.701</v>
      </c>
      <c r="G114" s="15">
        <v>18172</v>
      </c>
    </row>
    <row r="115" spans="1:7" ht="12.75">
      <c r="A115" s="30" t="str">
        <f>'De la BASE'!A111</f>
        <v>228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3.102</v>
      </c>
      <c r="F115" s="9">
        <f>IF('De la BASE'!F111&gt;0,'De la BASE'!F111,'De la BASE'!F111+0.001)</f>
        <v>6.672</v>
      </c>
      <c r="G115" s="15">
        <v>18203</v>
      </c>
    </row>
    <row r="116" spans="1:7" ht="12.75">
      <c r="A116" s="30" t="str">
        <f>'De la BASE'!A112</f>
        <v>228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0.898</v>
      </c>
      <c r="F116" s="9">
        <f>IF('De la BASE'!F112&gt;0,'De la BASE'!F112,'De la BASE'!F112+0.001)</f>
        <v>2.274</v>
      </c>
      <c r="G116" s="15">
        <v>18233</v>
      </c>
    </row>
    <row r="117" spans="1:7" ht="12.75">
      <c r="A117" s="30" t="str">
        <f>'De la BASE'!A113</f>
        <v>228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0.542</v>
      </c>
      <c r="F117" s="9">
        <f>IF('De la BASE'!F113&gt;0,'De la BASE'!F113,'De la BASE'!F113+0.001)</f>
        <v>1.415</v>
      </c>
      <c r="G117" s="15">
        <v>18264</v>
      </c>
    </row>
    <row r="118" spans="1:7" ht="12.75">
      <c r="A118" s="30" t="str">
        <f>'De la BASE'!A114</f>
        <v>228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1.802</v>
      </c>
      <c r="F118" s="9">
        <f>IF('De la BASE'!F114&gt;0,'De la BASE'!F114,'De la BASE'!F114+0.001)</f>
        <v>4.8759999999999994</v>
      </c>
      <c r="G118" s="15">
        <v>18295</v>
      </c>
    </row>
    <row r="119" spans="1:7" ht="12.75">
      <c r="A119" s="30" t="str">
        <f>'De la BASE'!A115</f>
        <v>228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1.17</v>
      </c>
      <c r="F119" s="9">
        <f>IF('De la BASE'!F115&gt;0,'De la BASE'!F115,'De la BASE'!F115+0.001)</f>
        <v>2.782</v>
      </c>
      <c r="G119" s="15">
        <v>18323</v>
      </c>
    </row>
    <row r="120" spans="1:7" ht="12.75">
      <c r="A120" s="30" t="str">
        <f>'De la BASE'!A116</f>
        <v>228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0.95</v>
      </c>
      <c r="F120" s="9">
        <f>IF('De la BASE'!F116&gt;0,'De la BASE'!F116,'De la BASE'!F116+0.001)</f>
        <v>2.397</v>
      </c>
      <c r="G120" s="15">
        <v>18354</v>
      </c>
    </row>
    <row r="121" spans="1:7" ht="12.75">
      <c r="A121" s="30" t="str">
        <f>'De la BASE'!A117</f>
        <v>228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2.398</v>
      </c>
      <c r="F121" s="9">
        <f>IF('De la BASE'!F117&gt;0,'De la BASE'!F117,'De la BASE'!F117+0.001)</f>
        <v>5.783</v>
      </c>
      <c r="G121" s="15">
        <v>18384</v>
      </c>
    </row>
    <row r="122" spans="1:7" ht="12.75">
      <c r="A122" s="30" t="str">
        <f>'De la BASE'!A118</f>
        <v>228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0.833</v>
      </c>
      <c r="F122" s="9">
        <f>IF('De la BASE'!F118&gt;0,'De la BASE'!F118,'De la BASE'!F118+0.001)</f>
        <v>2.16</v>
      </c>
      <c r="G122" s="15">
        <v>18415</v>
      </c>
    </row>
    <row r="123" spans="1:7" ht="12.75">
      <c r="A123" s="30" t="str">
        <f>'De la BASE'!A119</f>
        <v>228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0.569</v>
      </c>
      <c r="F123" s="9">
        <f>IF('De la BASE'!F119&gt;0,'De la BASE'!F119,'De la BASE'!F119+0.001)</f>
        <v>1.453</v>
      </c>
      <c r="G123" s="15">
        <v>18445</v>
      </c>
    </row>
    <row r="124" spans="1:7" ht="12.75">
      <c r="A124" s="30" t="str">
        <f>'De la BASE'!A120</f>
        <v>228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0.339</v>
      </c>
      <c r="F124" s="9">
        <f>IF('De la BASE'!F120&gt;0,'De la BASE'!F120,'De la BASE'!F120+0.001)</f>
        <v>0.8740000000000001</v>
      </c>
      <c r="G124" s="15">
        <v>18476</v>
      </c>
    </row>
    <row r="125" spans="1:7" ht="12.75">
      <c r="A125" s="30" t="str">
        <f>'De la BASE'!A121</f>
        <v>228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0.253</v>
      </c>
      <c r="F125" s="9">
        <f>IF('De la BASE'!F121&gt;0,'De la BASE'!F121,'De la BASE'!F121+0.001)</f>
        <v>0.628</v>
      </c>
      <c r="G125" s="15">
        <v>18507</v>
      </c>
    </row>
    <row r="126" spans="1:7" ht="12.75">
      <c r="A126" s="30" t="str">
        <f>'De la BASE'!A122</f>
        <v>228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0.242</v>
      </c>
      <c r="F126" s="9">
        <f>IF('De la BASE'!F122&gt;0,'De la BASE'!F122,'De la BASE'!F122+0.001)</f>
        <v>0.613</v>
      </c>
      <c r="G126" s="15">
        <v>18537</v>
      </c>
    </row>
    <row r="127" spans="1:7" ht="12.75">
      <c r="A127" s="30" t="str">
        <f>'De la BASE'!A123</f>
        <v>228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1.356</v>
      </c>
      <c r="F127" s="9">
        <f>IF('De la BASE'!F123&gt;0,'De la BASE'!F123,'De la BASE'!F123+0.001)</f>
        <v>2.8480000000000003</v>
      </c>
      <c r="G127" s="15">
        <v>18568</v>
      </c>
    </row>
    <row r="128" spans="1:7" ht="12.75">
      <c r="A128" s="30" t="str">
        <f>'De la BASE'!A124</f>
        <v>228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1.3</v>
      </c>
      <c r="F128" s="9">
        <f>IF('De la BASE'!F124&gt;0,'De la BASE'!F124,'De la BASE'!F124+0.001)</f>
        <v>3.37</v>
      </c>
      <c r="G128" s="15">
        <v>18598</v>
      </c>
    </row>
    <row r="129" spans="1:7" ht="12.75">
      <c r="A129" s="30" t="str">
        <f>'De la BASE'!A125</f>
        <v>228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2.79</v>
      </c>
      <c r="F129" s="9">
        <f>IF('De la BASE'!F125&gt;0,'De la BASE'!F125,'De la BASE'!F125+0.001)</f>
        <v>7.088</v>
      </c>
      <c r="G129" s="15">
        <v>18629</v>
      </c>
    </row>
    <row r="130" spans="1:7" ht="12.75">
      <c r="A130" s="30" t="str">
        <f>'De la BASE'!A126</f>
        <v>228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5.141</v>
      </c>
      <c r="F130" s="9">
        <f>IF('De la BASE'!F126&gt;0,'De la BASE'!F126,'De la BASE'!F126+0.001)</f>
        <v>12.710999999999999</v>
      </c>
      <c r="G130" s="15">
        <v>18660</v>
      </c>
    </row>
    <row r="131" spans="1:7" ht="12.75">
      <c r="A131" s="30" t="str">
        <f>'De la BASE'!A127</f>
        <v>228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7.585</v>
      </c>
      <c r="F131" s="9">
        <f>IF('De la BASE'!F127&gt;0,'De la BASE'!F127,'De la BASE'!F127+0.001)</f>
        <v>18.549</v>
      </c>
      <c r="G131" s="15">
        <v>18688</v>
      </c>
    </row>
    <row r="132" spans="1:7" ht="12.75">
      <c r="A132" s="30" t="str">
        <f>'De la BASE'!A128</f>
        <v>228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2.754</v>
      </c>
      <c r="F132" s="9">
        <f>IF('De la BASE'!F128&gt;0,'De la BASE'!F128,'De la BASE'!F128+0.001)</f>
        <v>7.583</v>
      </c>
      <c r="G132" s="15">
        <v>18719</v>
      </c>
    </row>
    <row r="133" spans="1:7" ht="12.75">
      <c r="A133" s="30" t="str">
        <f>'De la BASE'!A129</f>
        <v>228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2.93</v>
      </c>
      <c r="F133" s="9">
        <f>IF('De la BASE'!F129&gt;0,'De la BASE'!F129,'De la BASE'!F129+0.001)</f>
        <v>7.6579999999999995</v>
      </c>
      <c r="G133" s="15">
        <v>18749</v>
      </c>
    </row>
    <row r="134" spans="1:7" ht="12.75">
      <c r="A134" s="30" t="str">
        <f>'De la BASE'!A130</f>
        <v>228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1.871</v>
      </c>
      <c r="F134" s="9">
        <f>IF('De la BASE'!F130&gt;0,'De la BASE'!F130,'De la BASE'!F130+0.001)</f>
        <v>5.058999999999999</v>
      </c>
      <c r="G134" s="15">
        <v>18780</v>
      </c>
    </row>
    <row r="135" spans="1:7" ht="12.75">
      <c r="A135" s="30" t="str">
        <f>'De la BASE'!A131</f>
        <v>228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1.131</v>
      </c>
      <c r="F135" s="9">
        <f>IF('De la BASE'!F131&gt;0,'De la BASE'!F131,'De la BASE'!F131+0.001)</f>
        <v>2.917</v>
      </c>
      <c r="G135" s="15">
        <v>18810</v>
      </c>
    </row>
    <row r="136" spans="1:7" ht="12.75">
      <c r="A136" s="30" t="str">
        <f>'De la BASE'!A132</f>
        <v>228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0.684</v>
      </c>
      <c r="F136" s="9">
        <f>IF('De la BASE'!F132&gt;0,'De la BASE'!F132,'De la BASE'!F132+0.001)</f>
        <v>1.765</v>
      </c>
      <c r="G136" s="15">
        <v>18841</v>
      </c>
    </row>
    <row r="137" spans="1:7" ht="12.75">
      <c r="A137" s="30" t="str">
        <f>'De la BASE'!A133</f>
        <v>228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0.469</v>
      </c>
      <c r="F137" s="9">
        <f>IF('De la BASE'!F133&gt;0,'De la BASE'!F133,'De la BASE'!F133+0.001)</f>
        <v>1.188</v>
      </c>
      <c r="G137" s="15">
        <v>18872</v>
      </c>
    </row>
    <row r="138" spans="1:7" ht="12.75">
      <c r="A138" s="30" t="str">
        <f>'De la BASE'!A134</f>
        <v>228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0.414</v>
      </c>
      <c r="F138" s="9">
        <f>IF('De la BASE'!F134&gt;0,'De la BASE'!F134,'De la BASE'!F134+0.001)</f>
        <v>1.07</v>
      </c>
      <c r="G138" s="15">
        <v>18902</v>
      </c>
    </row>
    <row r="139" spans="1:7" ht="12.75">
      <c r="A139" s="30" t="str">
        <f>'De la BASE'!A135</f>
        <v>228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2.378</v>
      </c>
      <c r="F139" s="9">
        <f>IF('De la BASE'!F135&gt;0,'De la BASE'!F135,'De la BASE'!F135+0.001)</f>
        <v>5.497</v>
      </c>
      <c r="G139" s="15">
        <v>18933</v>
      </c>
    </row>
    <row r="140" spans="1:7" ht="12.75">
      <c r="A140" s="30" t="str">
        <f>'De la BASE'!A136</f>
        <v>228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1.122</v>
      </c>
      <c r="F140" s="9">
        <f>IF('De la BASE'!F136&gt;0,'De la BASE'!F136,'De la BASE'!F136+0.001)</f>
        <v>2.796</v>
      </c>
      <c r="G140" s="15">
        <v>18963</v>
      </c>
    </row>
    <row r="141" spans="1:7" ht="12.75">
      <c r="A141" s="30" t="str">
        <f>'De la BASE'!A137</f>
        <v>228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0.775</v>
      </c>
      <c r="F141" s="9">
        <f>IF('De la BASE'!F137&gt;0,'De la BASE'!F137,'De la BASE'!F137+0.001)</f>
        <v>1.916</v>
      </c>
      <c r="G141" s="15">
        <v>18994</v>
      </c>
    </row>
    <row r="142" spans="1:7" ht="12.75">
      <c r="A142" s="30" t="str">
        <f>'De la BASE'!A138</f>
        <v>228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0.972</v>
      </c>
      <c r="F142" s="9">
        <f>IF('De la BASE'!F138&gt;0,'De la BASE'!F138,'De la BASE'!F138+0.001)</f>
        <v>2.475</v>
      </c>
      <c r="G142" s="15">
        <v>19025</v>
      </c>
    </row>
    <row r="143" spans="1:7" ht="12.75">
      <c r="A143" s="30" t="str">
        <f>'De la BASE'!A139</f>
        <v>228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5.022</v>
      </c>
      <c r="F143" s="9">
        <f>IF('De la BASE'!F139&gt;0,'De la BASE'!F139,'De la BASE'!F139+0.001)</f>
        <v>12.43</v>
      </c>
      <c r="G143" s="15">
        <v>19054</v>
      </c>
    </row>
    <row r="144" spans="1:7" ht="12.75">
      <c r="A144" s="30" t="str">
        <f>'De la BASE'!A140</f>
        <v>228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1.833</v>
      </c>
      <c r="F144" s="9">
        <f>IF('De la BASE'!F140&gt;0,'De la BASE'!F140,'De la BASE'!F140+0.001)</f>
        <v>4.846</v>
      </c>
      <c r="G144" s="15">
        <v>19085</v>
      </c>
    </row>
    <row r="145" spans="1:7" ht="12.75">
      <c r="A145" s="30" t="str">
        <f>'De la BASE'!A141</f>
        <v>228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2.033</v>
      </c>
      <c r="F145" s="9">
        <f>IF('De la BASE'!F141&gt;0,'De la BASE'!F141,'De la BASE'!F141+0.001)</f>
        <v>5.235</v>
      </c>
      <c r="G145" s="15">
        <v>19115</v>
      </c>
    </row>
    <row r="146" spans="1:7" ht="12.75">
      <c r="A146" s="30" t="str">
        <f>'De la BASE'!A142</f>
        <v>228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1.078</v>
      </c>
      <c r="F146" s="9">
        <f>IF('De la BASE'!F142&gt;0,'De la BASE'!F142,'De la BASE'!F142+0.001)</f>
        <v>2.8040000000000003</v>
      </c>
      <c r="G146" s="15">
        <v>19146</v>
      </c>
    </row>
    <row r="147" spans="1:7" ht="12.75">
      <c r="A147" s="30" t="str">
        <f>'De la BASE'!A143</f>
        <v>228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</v>
      </c>
      <c r="F147" s="9">
        <f>IF('De la BASE'!F143&gt;0,'De la BASE'!F143,'De la BASE'!F143+0.001)</f>
        <v>3.586</v>
      </c>
      <c r="G147" s="15">
        <v>19176</v>
      </c>
    </row>
    <row r="148" spans="1:7" ht="12.75">
      <c r="A148" s="30" t="str">
        <f>'De la BASE'!A144</f>
        <v>228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0.845</v>
      </c>
      <c r="F148" s="9">
        <f>IF('De la BASE'!F144&gt;0,'De la BASE'!F144,'De la BASE'!F144+0.001)</f>
        <v>2.175</v>
      </c>
      <c r="G148" s="15">
        <v>19207</v>
      </c>
    </row>
    <row r="149" spans="1:7" ht="12.75">
      <c r="A149" s="30" t="str">
        <f>'De la BASE'!A145</f>
        <v>228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0.648</v>
      </c>
      <c r="F149" s="9">
        <f>IF('De la BASE'!F145&gt;0,'De la BASE'!F145,'De la BASE'!F145+0.001)</f>
        <v>1.631</v>
      </c>
      <c r="G149" s="15">
        <v>19238</v>
      </c>
    </row>
    <row r="150" spans="1:7" ht="12.75">
      <c r="A150" s="30" t="str">
        <f>'De la BASE'!A146</f>
        <v>228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0.781</v>
      </c>
      <c r="F150" s="9">
        <f>IF('De la BASE'!F146&gt;0,'De la BASE'!F146,'De la BASE'!F146+0.001)</f>
        <v>1.912</v>
      </c>
      <c r="G150" s="15">
        <v>19268</v>
      </c>
    </row>
    <row r="151" spans="1:7" ht="12.75">
      <c r="A151" s="30" t="str">
        <f>'De la BASE'!A147</f>
        <v>228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1.069</v>
      </c>
      <c r="F151" s="9">
        <f>IF('De la BASE'!F147&gt;0,'De la BASE'!F147,'De la BASE'!F147+0.001)</f>
        <v>2.6159999999999997</v>
      </c>
      <c r="G151" s="15">
        <v>19299</v>
      </c>
    </row>
    <row r="152" spans="1:7" ht="12.75">
      <c r="A152" s="30" t="str">
        <f>'De la BASE'!A148</f>
        <v>228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2.566</v>
      </c>
      <c r="F152" s="9">
        <f>IF('De la BASE'!F148&gt;0,'De la BASE'!F148,'De la BASE'!F148+0.001)</f>
        <v>6.8919999999999995</v>
      </c>
      <c r="G152" s="15">
        <v>19329</v>
      </c>
    </row>
    <row r="153" spans="1:7" ht="12.75">
      <c r="A153" s="30" t="str">
        <f>'De la BASE'!A149</f>
        <v>228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0.85</v>
      </c>
      <c r="F153" s="9">
        <f>IF('De la BASE'!F149&gt;0,'De la BASE'!F149,'De la BASE'!F149+0.001)</f>
        <v>2.183</v>
      </c>
      <c r="G153" s="15">
        <v>19360</v>
      </c>
    </row>
    <row r="154" spans="1:7" ht="12.75">
      <c r="A154" s="30" t="str">
        <f>'De la BASE'!A150</f>
        <v>228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0.851</v>
      </c>
      <c r="F154" s="9">
        <f>IF('De la BASE'!F150&gt;0,'De la BASE'!F150,'De la BASE'!F150+0.001)</f>
        <v>2.294</v>
      </c>
      <c r="G154" s="15">
        <v>19391</v>
      </c>
    </row>
    <row r="155" spans="1:7" ht="12.75">
      <c r="A155" s="30" t="str">
        <f>'De la BASE'!A151</f>
        <v>228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1.113</v>
      </c>
      <c r="F155" s="9">
        <f>IF('De la BASE'!F151&gt;0,'De la BASE'!F151,'De la BASE'!F151+0.001)</f>
        <v>2.412</v>
      </c>
      <c r="G155" s="15">
        <v>19419</v>
      </c>
    </row>
    <row r="156" spans="1:7" ht="12.75">
      <c r="A156" s="30" t="str">
        <f>'De la BASE'!A152</f>
        <v>228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1.83</v>
      </c>
      <c r="F156" s="9">
        <f>IF('De la BASE'!F152&gt;0,'De la BASE'!F152,'De la BASE'!F152+0.001)</f>
        <v>4.618</v>
      </c>
      <c r="G156" s="15">
        <v>19450</v>
      </c>
    </row>
    <row r="157" spans="1:7" ht="12.75">
      <c r="A157" s="30" t="str">
        <f>'De la BASE'!A153</f>
        <v>228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0.871</v>
      </c>
      <c r="F157" s="9">
        <f>IF('De la BASE'!F153&gt;0,'De la BASE'!F153,'De la BASE'!F153+0.001)</f>
        <v>2.2489999999999997</v>
      </c>
      <c r="G157" s="15">
        <v>19480</v>
      </c>
    </row>
    <row r="158" spans="1:7" ht="12.75">
      <c r="A158" s="30" t="str">
        <f>'De la BASE'!A154</f>
        <v>228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0.98</v>
      </c>
      <c r="F158" s="9">
        <f>IF('De la BASE'!F154&gt;0,'De la BASE'!F154,'De la BASE'!F154+0.001)</f>
        <v>2.604</v>
      </c>
      <c r="G158" s="15">
        <v>19511</v>
      </c>
    </row>
    <row r="159" spans="1:7" ht="12.75">
      <c r="A159" s="30" t="str">
        <f>'De la BASE'!A155</f>
        <v>228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0.619</v>
      </c>
      <c r="F159" s="9">
        <f>IF('De la BASE'!F155&gt;0,'De la BASE'!F155,'De la BASE'!F155+0.001)</f>
        <v>1.597</v>
      </c>
      <c r="G159" s="15">
        <v>19541</v>
      </c>
    </row>
    <row r="160" spans="1:7" ht="12.75">
      <c r="A160" s="30" t="str">
        <f>'De la BASE'!A156</f>
        <v>228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0.376</v>
      </c>
      <c r="F160" s="9">
        <f>IF('De la BASE'!F156&gt;0,'De la BASE'!F156,'De la BASE'!F156+0.001)</f>
        <v>0.97</v>
      </c>
      <c r="G160" s="15">
        <v>19572</v>
      </c>
    </row>
    <row r="161" spans="1:7" ht="12.75">
      <c r="A161" s="30" t="str">
        <f>'De la BASE'!A157</f>
        <v>228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0.247</v>
      </c>
      <c r="F161" s="9">
        <f>IF('De la BASE'!F157&gt;0,'De la BASE'!F157,'De la BASE'!F157+0.001)</f>
        <v>0.633</v>
      </c>
      <c r="G161" s="15">
        <v>19603</v>
      </c>
    </row>
    <row r="162" spans="1:7" ht="12.75">
      <c r="A162" s="30" t="str">
        <f>'De la BASE'!A158</f>
        <v>228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0.857</v>
      </c>
      <c r="F162" s="9">
        <f>IF('De la BASE'!F158&gt;0,'De la BASE'!F158,'De la BASE'!F158+0.001)</f>
        <v>2.289</v>
      </c>
      <c r="G162" s="15">
        <v>19633</v>
      </c>
    </row>
    <row r="163" spans="1:7" ht="12.75">
      <c r="A163" s="30" t="str">
        <f>'De la BASE'!A159</f>
        <v>228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0.492</v>
      </c>
      <c r="F163" s="9">
        <f>IF('De la BASE'!F159&gt;0,'De la BASE'!F159,'De la BASE'!F159+0.001)</f>
        <v>1.2559999999999998</v>
      </c>
      <c r="G163" s="15">
        <v>19664</v>
      </c>
    </row>
    <row r="164" spans="1:7" ht="12.75">
      <c r="A164" s="30" t="str">
        <f>'De la BASE'!A160</f>
        <v>228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0.641</v>
      </c>
      <c r="F164" s="9">
        <f>IF('De la BASE'!F160&gt;0,'De la BASE'!F160,'De la BASE'!F160+0.001)</f>
        <v>1.5110000000000001</v>
      </c>
      <c r="G164" s="15">
        <v>19694</v>
      </c>
    </row>
    <row r="165" spans="1:7" ht="12.75">
      <c r="A165" s="30" t="str">
        <f>'De la BASE'!A161</f>
        <v>228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0.435</v>
      </c>
      <c r="F165" s="9">
        <f>IF('De la BASE'!F161&gt;0,'De la BASE'!F161,'De la BASE'!F161+0.001)</f>
        <v>1.123</v>
      </c>
      <c r="G165" s="15">
        <v>19725</v>
      </c>
    </row>
    <row r="166" spans="1:7" ht="12.75">
      <c r="A166" s="30" t="str">
        <f>'De la BASE'!A162</f>
        <v>228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2.117</v>
      </c>
      <c r="F166" s="9">
        <f>IF('De la BASE'!F162&gt;0,'De la BASE'!F162,'De la BASE'!F162+0.001)</f>
        <v>5.394</v>
      </c>
      <c r="G166" s="15">
        <v>19756</v>
      </c>
    </row>
    <row r="167" spans="1:7" ht="12.75">
      <c r="A167" s="30" t="str">
        <f>'De la BASE'!A163</f>
        <v>228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4.517</v>
      </c>
      <c r="F167" s="9">
        <f>IF('De la BASE'!F163&gt;0,'De la BASE'!F163,'De la BASE'!F163+0.001)</f>
        <v>10.629000000000001</v>
      </c>
      <c r="G167" s="15">
        <v>19784</v>
      </c>
    </row>
    <row r="168" spans="1:7" ht="12.75">
      <c r="A168" s="30" t="str">
        <f>'De la BASE'!A164</f>
        <v>228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1.332</v>
      </c>
      <c r="F168" s="9">
        <f>IF('De la BASE'!F164&gt;0,'De la BASE'!F164,'De la BASE'!F164+0.001)</f>
        <v>3.661</v>
      </c>
      <c r="G168" s="15">
        <v>19815</v>
      </c>
    </row>
    <row r="169" spans="1:7" ht="12.75">
      <c r="A169" s="30" t="str">
        <f>'De la BASE'!A165</f>
        <v>228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</v>
      </c>
      <c r="F169" s="9">
        <f>IF('De la BASE'!F165&gt;0,'De la BASE'!F165,'De la BASE'!F165+0.001)</f>
        <v>5.117</v>
      </c>
      <c r="G169" s="15">
        <v>19845</v>
      </c>
    </row>
    <row r="170" spans="1:7" ht="12.75">
      <c r="A170" s="30" t="str">
        <f>'De la BASE'!A166</f>
        <v>228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1.419</v>
      </c>
      <c r="F170" s="9">
        <f>IF('De la BASE'!F166&gt;0,'De la BASE'!F166,'De la BASE'!F166+0.001)</f>
        <v>3.661</v>
      </c>
      <c r="G170" s="15">
        <v>19876</v>
      </c>
    </row>
    <row r="171" spans="1:7" ht="12.75">
      <c r="A171" s="30" t="str">
        <f>'De la BASE'!A167</f>
        <v>228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0.869</v>
      </c>
      <c r="F171" s="9">
        <f>IF('De la BASE'!F167&gt;0,'De la BASE'!F167,'De la BASE'!F167+0.001)</f>
        <v>2.219</v>
      </c>
      <c r="G171" s="15">
        <v>19906</v>
      </c>
    </row>
    <row r="172" spans="1:7" ht="12.75">
      <c r="A172" s="30" t="str">
        <f>'De la BASE'!A168</f>
        <v>228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0.535</v>
      </c>
      <c r="F172" s="9">
        <f>IF('De la BASE'!F168&gt;0,'De la BASE'!F168,'De la BASE'!F168+0.001)</f>
        <v>1.37</v>
      </c>
      <c r="G172" s="15">
        <v>19937</v>
      </c>
    </row>
    <row r="173" spans="1:7" ht="12.75">
      <c r="A173" s="30" t="str">
        <f>'De la BASE'!A169</f>
        <v>228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0.345</v>
      </c>
      <c r="F173" s="9">
        <f>IF('De la BASE'!F169&gt;0,'De la BASE'!F169,'De la BASE'!F169+0.001)</f>
        <v>0.871</v>
      </c>
      <c r="G173" s="15">
        <v>19968</v>
      </c>
    </row>
    <row r="174" spans="1:7" ht="12.75">
      <c r="A174" s="30" t="str">
        <f>'De la BASE'!A170</f>
        <v>228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0.485</v>
      </c>
      <c r="F174" s="9">
        <f>IF('De la BASE'!F170&gt;0,'De la BASE'!F170,'De la BASE'!F170+0.001)</f>
        <v>1.1629999999999998</v>
      </c>
      <c r="G174" s="15">
        <v>19998</v>
      </c>
    </row>
    <row r="175" spans="1:7" ht="12.75">
      <c r="A175" s="30" t="str">
        <f>'De la BASE'!A171</f>
        <v>228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3.296</v>
      </c>
      <c r="F175" s="9">
        <f>IF('De la BASE'!F171&gt;0,'De la BASE'!F171,'De la BASE'!F171+0.001)</f>
        <v>7.679</v>
      </c>
      <c r="G175" s="15">
        <v>20029</v>
      </c>
    </row>
    <row r="176" spans="1:7" ht="12.75">
      <c r="A176" s="30" t="str">
        <f>'De la BASE'!A172</f>
        <v>228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0.781</v>
      </c>
      <c r="F176" s="9">
        <f>IF('De la BASE'!F172&gt;0,'De la BASE'!F172,'De la BASE'!F172+0.001)</f>
        <v>1.9929999999999999</v>
      </c>
      <c r="G176" s="15">
        <v>20059</v>
      </c>
    </row>
    <row r="177" spans="1:7" ht="12.75">
      <c r="A177" s="30" t="str">
        <f>'De la BASE'!A173</f>
        <v>228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7.722</v>
      </c>
      <c r="F177" s="9">
        <f>IF('De la BASE'!F173&gt;0,'De la BASE'!F173,'De la BASE'!F173+0.001)</f>
        <v>20.412</v>
      </c>
      <c r="G177" s="15">
        <v>20090</v>
      </c>
    </row>
    <row r="178" spans="1:7" ht="12.75">
      <c r="A178" s="30" t="str">
        <f>'De la BASE'!A174</f>
        <v>228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4.118</v>
      </c>
      <c r="F178" s="9">
        <f>IF('De la BASE'!F174&gt;0,'De la BASE'!F174,'De la BASE'!F174+0.001)</f>
        <v>10.081</v>
      </c>
      <c r="G178" s="15">
        <v>20121</v>
      </c>
    </row>
    <row r="179" spans="1:7" ht="12.75">
      <c r="A179" s="30" t="str">
        <f>'De la BASE'!A175</f>
        <v>228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2.198</v>
      </c>
      <c r="F179" s="9">
        <f>IF('De la BASE'!F175&gt;0,'De la BASE'!F175,'De la BASE'!F175+0.001)</f>
        <v>5.59</v>
      </c>
      <c r="G179" s="15">
        <v>20149</v>
      </c>
    </row>
    <row r="180" spans="1:7" ht="12.75">
      <c r="A180" s="30" t="str">
        <f>'De la BASE'!A176</f>
        <v>228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1.623</v>
      </c>
      <c r="F180" s="9">
        <f>IF('De la BASE'!F176&gt;0,'De la BASE'!F176,'De la BASE'!F176+0.001)</f>
        <v>4.199</v>
      </c>
      <c r="G180" s="15">
        <v>20180</v>
      </c>
    </row>
    <row r="181" spans="1:7" ht="12.75">
      <c r="A181" s="30" t="str">
        <f>'De la BASE'!A177</f>
        <v>228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1.215</v>
      </c>
      <c r="F181" s="9">
        <f>IF('De la BASE'!F177&gt;0,'De la BASE'!F177,'De la BASE'!F177+0.001)</f>
        <v>3.2</v>
      </c>
      <c r="G181" s="15">
        <v>20210</v>
      </c>
    </row>
    <row r="182" spans="1:7" ht="12.75">
      <c r="A182" s="30" t="str">
        <f>'De la BASE'!A178</f>
        <v>228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1.397</v>
      </c>
      <c r="F182" s="9">
        <f>IF('De la BASE'!F178&gt;0,'De la BASE'!F178,'De la BASE'!F178+0.001)</f>
        <v>3.771</v>
      </c>
      <c r="G182" s="15">
        <v>20241</v>
      </c>
    </row>
    <row r="183" spans="1:7" ht="12.75">
      <c r="A183" s="30" t="str">
        <f>'De la BASE'!A179</f>
        <v>228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0.897</v>
      </c>
      <c r="F183" s="9">
        <f>IF('De la BASE'!F179&gt;0,'De la BASE'!F179,'De la BASE'!F179+0.001)</f>
        <v>2.247</v>
      </c>
      <c r="G183" s="15">
        <v>20271</v>
      </c>
    </row>
    <row r="184" spans="1:7" ht="12.75">
      <c r="A184" s="30" t="str">
        <f>'De la BASE'!A180</f>
        <v>228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0.524</v>
      </c>
      <c r="F184" s="9">
        <f>IF('De la BASE'!F180&gt;0,'De la BASE'!F180,'De la BASE'!F180+0.001)</f>
        <v>1.346</v>
      </c>
      <c r="G184" s="15">
        <v>20302</v>
      </c>
    </row>
    <row r="185" spans="1:7" ht="12.75">
      <c r="A185" s="30" t="str">
        <f>'De la BASE'!A181</f>
        <v>228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0.373</v>
      </c>
      <c r="F185" s="9">
        <f>IF('De la BASE'!F181&gt;0,'De la BASE'!F181,'De la BASE'!F181+0.001)</f>
        <v>0.984</v>
      </c>
      <c r="G185" s="15">
        <v>20333</v>
      </c>
    </row>
    <row r="186" spans="1:7" ht="12.75">
      <c r="A186" s="30" t="str">
        <f>'De la BASE'!A182</f>
        <v>228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0.436</v>
      </c>
      <c r="F186" s="9">
        <f>IF('De la BASE'!F182&gt;0,'De la BASE'!F182,'De la BASE'!F182+0.001)</f>
        <v>1.168</v>
      </c>
      <c r="G186" s="15">
        <v>20363</v>
      </c>
    </row>
    <row r="187" spans="1:7" ht="12.75">
      <c r="A187" s="30" t="str">
        <f>'De la BASE'!A183</f>
        <v>228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1.065</v>
      </c>
      <c r="F187" s="9">
        <f>IF('De la BASE'!F183&gt;0,'De la BASE'!F183,'De la BASE'!F183+0.001)</f>
        <v>2.573</v>
      </c>
      <c r="G187" s="15">
        <v>20394</v>
      </c>
    </row>
    <row r="188" spans="1:7" ht="12.75">
      <c r="A188" s="30" t="str">
        <f>'De la BASE'!A184</f>
        <v>228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6.123</v>
      </c>
      <c r="F188" s="9">
        <f>IF('De la BASE'!F184&gt;0,'De la BASE'!F184,'De la BASE'!F184+0.001)</f>
        <v>14.847000000000001</v>
      </c>
      <c r="G188" s="15">
        <v>20424</v>
      </c>
    </row>
    <row r="189" spans="1:7" ht="12.75">
      <c r="A189" s="30" t="str">
        <f>'De la BASE'!A185</f>
        <v>228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3.978</v>
      </c>
      <c r="F189" s="9">
        <f>IF('De la BASE'!F185&gt;0,'De la BASE'!F185,'De la BASE'!F185+0.001)</f>
        <v>10.319</v>
      </c>
      <c r="G189" s="15">
        <v>20455</v>
      </c>
    </row>
    <row r="190" spans="1:7" ht="12.75">
      <c r="A190" s="30" t="str">
        <f>'De la BASE'!A186</f>
        <v>228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1.304</v>
      </c>
      <c r="F190" s="9">
        <f>IF('De la BASE'!F186&gt;0,'De la BASE'!F186,'De la BASE'!F186+0.001)</f>
        <v>3.3629999999999995</v>
      </c>
      <c r="G190" s="15">
        <v>20486</v>
      </c>
    </row>
    <row r="191" spans="1:7" ht="12.75">
      <c r="A191" s="30" t="str">
        <f>'De la BASE'!A187</f>
        <v>228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7.293</v>
      </c>
      <c r="F191" s="9">
        <f>IF('De la BASE'!F187&gt;0,'De la BASE'!F187,'De la BASE'!F187+0.001)</f>
        <v>18.713</v>
      </c>
      <c r="G191" s="15">
        <v>20515</v>
      </c>
    </row>
    <row r="192" spans="1:7" ht="12.75">
      <c r="A192" s="30" t="str">
        <f>'De la BASE'!A188</f>
        <v>228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3.45</v>
      </c>
      <c r="F192" s="9">
        <f>IF('De la BASE'!F188&gt;0,'De la BASE'!F188,'De la BASE'!F188+0.001)</f>
        <v>9.800999999999998</v>
      </c>
      <c r="G192" s="15">
        <v>20546</v>
      </c>
    </row>
    <row r="193" spans="1:7" ht="12.75">
      <c r="A193" s="30" t="str">
        <f>'De la BASE'!A189</f>
        <v>228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3.503</v>
      </c>
      <c r="F193" s="9">
        <f>IF('De la BASE'!F189&gt;0,'De la BASE'!F189,'De la BASE'!F189+0.001)</f>
        <v>8.515</v>
      </c>
      <c r="G193" s="15">
        <v>20576</v>
      </c>
    </row>
    <row r="194" spans="1:7" ht="12.75">
      <c r="A194" s="30" t="str">
        <f>'De la BASE'!A190</f>
        <v>228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1.93</v>
      </c>
      <c r="F194" s="9">
        <f>IF('De la BASE'!F190&gt;0,'De la BASE'!F190,'De la BASE'!F190+0.001)</f>
        <v>4.655</v>
      </c>
      <c r="G194" s="15">
        <v>20607</v>
      </c>
    </row>
    <row r="195" spans="1:7" ht="12.75">
      <c r="A195" s="30" t="str">
        <f>'De la BASE'!A191</f>
        <v>228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1.089</v>
      </c>
      <c r="F195" s="9">
        <f>IF('De la BASE'!F191&gt;0,'De la BASE'!F191,'De la BASE'!F191+0.001)</f>
        <v>2.668</v>
      </c>
      <c r="G195" s="15">
        <v>20637</v>
      </c>
    </row>
    <row r="196" spans="1:7" ht="12.75">
      <c r="A196" s="30" t="str">
        <f>'De la BASE'!A192</f>
        <v>228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0.676</v>
      </c>
      <c r="F196" s="9">
        <f>IF('De la BASE'!F192&gt;0,'De la BASE'!F192,'De la BASE'!F192+0.001)</f>
        <v>1.657</v>
      </c>
      <c r="G196" s="15">
        <v>20668</v>
      </c>
    </row>
    <row r="197" spans="1:7" ht="12.75">
      <c r="A197" s="30" t="str">
        <f>'De la BASE'!A193</f>
        <v>228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0.725</v>
      </c>
      <c r="F197" s="9">
        <f>IF('De la BASE'!F193&gt;0,'De la BASE'!F193,'De la BASE'!F193+0.001)</f>
        <v>1.919</v>
      </c>
      <c r="G197" s="15">
        <v>20699</v>
      </c>
    </row>
    <row r="198" spans="1:7" ht="12.75">
      <c r="A198" s="30" t="str">
        <f>'De la BASE'!A194</f>
        <v>228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0.406</v>
      </c>
      <c r="F198" s="9">
        <f>IF('De la BASE'!F194&gt;0,'De la BASE'!F194,'De la BASE'!F194+0.001)</f>
        <v>1.034</v>
      </c>
      <c r="G198" s="15">
        <v>20729</v>
      </c>
    </row>
    <row r="199" spans="1:7" ht="12.75">
      <c r="A199" s="30" t="str">
        <f>'De la BASE'!A195</f>
        <v>228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0.345</v>
      </c>
      <c r="F199" s="9">
        <f>IF('De la BASE'!F195&gt;0,'De la BASE'!F195,'De la BASE'!F195+0.001)</f>
        <v>0.8839999999999999</v>
      </c>
      <c r="G199" s="15">
        <v>20760</v>
      </c>
    </row>
    <row r="200" spans="1:7" ht="12.75">
      <c r="A200" s="30" t="str">
        <f>'De la BASE'!A196</f>
        <v>228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0.319</v>
      </c>
      <c r="F200" s="9">
        <f>IF('De la BASE'!F196&gt;0,'De la BASE'!F196,'De la BASE'!F196+0.001)</f>
        <v>0.837</v>
      </c>
      <c r="G200" s="15">
        <v>20790</v>
      </c>
    </row>
    <row r="201" spans="1:7" ht="12.75">
      <c r="A201" s="30" t="str">
        <f>'De la BASE'!A197</f>
        <v>228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0.198</v>
      </c>
      <c r="F201" s="9">
        <f>IF('De la BASE'!F197&gt;0,'De la BASE'!F197,'De la BASE'!F197+0.001)</f>
        <v>0.511</v>
      </c>
      <c r="G201" s="15">
        <v>20821</v>
      </c>
    </row>
    <row r="202" spans="1:7" ht="12.75">
      <c r="A202" s="30" t="str">
        <f>'De la BASE'!A198</f>
        <v>228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1.939</v>
      </c>
      <c r="F202" s="9">
        <f>IF('De la BASE'!F198&gt;0,'De la BASE'!F198,'De la BASE'!F198+0.001)</f>
        <v>5.163</v>
      </c>
      <c r="G202" s="15">
        <v>20852</v>
      </c>
    </row>
    <row r="203" spans="1:7" ht="12.75">
      <c r="A203" s="30" t="str">
        <f>'De la BASE'!A199</f>
        <v>228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1.236</v>
      </c>
      <c r="F203" s="9">
        <f>IF('De la BASE'!F199&gt;0,'De la BASE'!F199,'De la BASE'!F199+0.001)</f>
        <v>2.798</v>
      </c>
      <c r="G203" s="15">
        <v>20880</v>
      </c>
    </row>
    <row r="204" spans="1:7" ht="12.75">
      <c r="A204" s="30" t="str">
        <f>'De la BASE'!A200</f>
        <v>228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0.663</v>
      </c>
      <c r="F204" s="9">
        <f>IF('De la BASE'!F200&gt;0,'De la BASE'!F200,'De la BASE'!F200+0.001)</f>
        <v>1.7229999999999999</v>
      </c>
      <c r="G204" s="15">
        <v>20911</v>
      </c>
    </row>
    <row r="205" spans="1:7" ht="12.75">
      <c r="A205" s="30" t="str">
        <f>'De la BASE'!A201</f>
        <v>228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1.446</v>
      </c>
      <c r="F205" s="9">
        <f>IF('De la BASE'!F201&gt;0,'De la BASE'!F201,'De la BASE'!F201+0.001)</f>
        <v>3.6390000000000002</v>
      </c>
      <c r="G205" s="15">
        <v>20941</v>
      </c>
    </row>
    <row r="206" spans="1:7" ht="12.75">
      <c r="A206" s="30" t="str">
        <f>'De la BASE'!A202</f>
        <v>228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0.806</v>
      </c>
      <c r="F206" s="9">
        <f>IF('De la BASE'!F202&gt;0,'De la BASE'!F202,'De la BASE'!F202+0.001)</f>
        <v>2.07</v>
      </c>
      <c r="G206" s="15">
        <v>20972</v>
      </c>
    </row>
    <row r="207" spans="1:7" ht="12.75">
      <c r="A207" s="30" t="str">
        <f>'De la BASE'!A203</f>
        <v>228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0.532</v>
      </c>
      <c r="F207" s="9">
        <f>IF('De la BASE'!F203&gt;0,'De la BASE'!F203,'De la BASE'!F203+0.001)</f>
        <v>1.3690000000000002</v>
      </c>
      <c r="G207" s="15">
        <v>21002</v>
      </c>
    </row>
    <row r="208" spans="1:7" ht="12.75">
      <c r="A208" s="30" t="str">
        <f>'De la BASE'!A204</f>
        <v>228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0.356</v>
      </c>
      <c r="F208" s="9">
        <f>IF('De la BASE'!F204&gt;0,'De la BASE'!F204,'De la BASE'!F204+0.001)</f>
        <v>0.891</v>
      </c>
      <c r="G208" s="15">
        <v>21033</v>
      </c>
    </row>
    <row r="209" spans="1:7" ht="12.75">
      <c r="A209" s="30" t="str">
        <f>'De la BASE'!A205</f>
        <v>228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0.243</v>
      </c>
      <c r="F209" s="9">
        <f>IF('De la BASE'!F205&gt;0,'De la BASE'!F205,'De la BASE'!F205+0.001)</f>
        <v>0.614</v>
      </c>
      <c r="G209" s="15">
        <v>21064</v>
      </c>
    </row>
    <row r="210" spans="1:7" ht="12.75">
      <c r="A210" s="30" t="str">
        <f>'De la BASE'!A206</f>
        <v>228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0.248</v>
      </c>
      <c r="F210" s="9">
        <f>IF('De la BASE'!F206&gt;0,'De la BASE'!F206,'De la BASE'!F206+0.001)</f>
        <v>0.6859999999999999</v>
      </c>
      <c r="G210" s="15">
        <v>21094</v>
      </c>
    </row>
    <row r="211" spans="1:7" ht="12.75">
      <c r="A211" s="30" t="str">
        <f>'De la BASE'!A207</f>
        <v>228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0.341</v>
      </c>
      <c r="F211" s="9">
        <f>IF('De la BASE'!F207&gt;0,'De la BASE'!F207,'De la BASE'!F207+0.001)</f>
        <v>0.8240000000000001</v>
      </c>
      <c r="G211" s="15">
        <v>21125</v>
      </c>
    </row>
    <row r="212" spans="1:7" ht="12.75">
      <c r="A212" s="30" t="str">
        <f>'De la BASE'!A208</f>
        <v>228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0.223</v>
      </c>
      <c r="F212" s="9">
        <f>IF('De la BASE'!F208&gt;0,'De la BASE'!F208,'De la BASE'!F208+0.001)</f>
        <v>0.605</v>
      </c>
      <c r="G212" s="15">
        <v>21155</v>
      </c>
    </row>
    <row r="213" spans="1:7" ht="12.75">
      <c r="A213" s="30" t="str">
        <f>'De la BASE'!A209</f>
        <v>228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0.75</v>
      </c>
      <c r="F213" s="9">
        <f>IF('De la BASE'!F209&gt;0,'De la BASE'!F209,'De la BASE'!F209+0.001)</f>
        <v>2.077</v>
      </c>
      <c r="G213" s="15">
        <v>21186</v>
      </c>
    </row>
    <row r="214" spans="1:7" ht="12.75">
      <c r="A214" s="30" t="str">
        <f>'De la BASE'!A210</f>
        <v>228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1.286</v>
      </c>
      <c r="F214" s="9">
        <f>IF('De la BASE'!F210&gt;0,'De la BASE'!F210,'De la BASE'!F210+0.001)</f>
        <v>3.771</v>
      </c>
      <c r="G214" s="15">
        <v>21217</v>
      </c>
    </row>
    <row r="215" spans="1:7" ht="12.75">
      <c r="A215" s="30" t="str">
        <f>'De la BASE'!A211</f>
        <v>228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3.783</v>
      </c>
      <c r="F215" s="9">
        <f>IF('De la BASE'!F211&gt;0,'De la BASE'!F211,'De la BASE'!F211+0.001)</f>
        <v>9.746</v>
      </c>
      <c r="G215" s="15">
        <v>21245</v>
      </c>
    </row>
    <row r="216" spans="1:7" ht="12.75">
      <c r="A216" s="30" t="str">
        <f>'De la BASE'!A212</f>
        <v>228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1.256</v>
      </c>
      <c r="F216" s="9">
        <f>IF('De la BASE'!F212&gt;0,'De la BASE'!F212,'De la BASE'!F212+0.001)</f>
        <v>3.301</v>
      </c>
      <c r="G216" s="15">
        <v>21276</v>
      </c>
    </row>
    <row r="217" spans="1:7" ht="12.75">
      <c r="A217" s="30" t="str">
        <f>'De la BASE'!A213</f>
        <v>228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1.332</v>
      </c>
      <c r="F217" s="9">
        <f>IF('De la BASE'!F213&gt;0,'De la BASE'!F213,'De la BASE'!F213+0.001)</f>
        <v>3.431</v>
      </c>
      <c r="G217" s="15">
        <v>21306</v>
      </c>
    </row>
    <row r="218" spans="1:7" ht="12.75">
      <c r="A218" s="30" t="str">
        <f>'De la BASE'!A214</f>
        <v>228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1.334</v>
      </c>
      <c r="F218" s="9">
        <f>IF('De la BASE'!F214&gt;0,'De la BASE'!F214,'De la BASE'!F214+0.001)</f>
        <v>3.7430000000000003</v>
      </c>
      <c r="G218" s="15">
        <v>21337</v>
      </c>
    </row>
    <row r="219" spans="1:7" ht="12.75">
      <c r="A219" s="30" t="str">
        <f>'De la BASE'!A215</f>
        <v>228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0.81</v>
      </c>
      <c r="F219" s="9">
        <f>IF('De la BASE'!F215&gt;0,'De la BASE'!F215,'De la BASE'!F215+0.001)</f>
        <v>2.045</v>
      </c>
      <c r="G219" s="15">
        <v>21367</v>
      </c>
    </row>
    <row r="220" spans="1:7" ht="12.75">
      <c r="A220" s="30" t="str">
        <f>'De la BASE'!A216</f>
        <v>228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0.539</v>
      </c>
      <c r="F220" s="9">
        <f>IF('De la BASE'!F216&gt;0,'De la BASE'!F216,'De la BASE'!F216+0.001)</f>
        <v>1.3960000000000001</v>
      </c>
      <c r="G220" s="15">
        <v>21398</v>
      </c>
    </row>
    <row r="221" spans="1:7" ht="12.75">
      <c r="A221" s="30" t="str">
        <f>'De la BASE'!A217</f>
        <v>228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0.609</v>
      </c>
      <c r="F221" s="9">
        <f>IF('De la BASE'!F217&gt;0,'De la BASE'!F217,'De la BASE'!F217+0.001)</f>
        <v>1.389</v>
      </c>
      <c r="G221" s="15">
        <v>21429</v>
      </c>
    </row>
    <row r="222" spans="1:7" ht="12.75">
      <c r="A222" s="30" t="str">
        <f>'De la BASE'!A218</f>
        <v>228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0.531</v>
      </c>
      <c r="F222" s="9">
        <f>IF('De la BASE'!F218&gt;0,'De la BASE'!F218,'De la BASE'!F218+0.001)</f>
        <v>1.296</v>
      </c>
      <c r="G222" s="15">
        <v>21459</v>
      </c>
    </row>
    <row r="223" spans="1:7" ht="12.75">
      <c r="A223" s="30" t="str">
        <f>'De la BASE'!A219</f>
        <v>228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0.282</v>
      </c>
      <c r="F223" s="9">
        <f>IF('De la BASE'!F219&gt;0,'De la BASE'!F219,'De la BASE'!F219+0.001)</f>
        <v>0.726</v>
      </c>
      <c r="G223" s="15">
        <v>21490</v>
      </c>
    </row>
    <row r="224" spans="1:7" ht="12.75">
      <c r="A224" s="30" t="str">
        <f>'De la BASE'!A220</f>
        <v>228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4.604</v>
      </c>
      <c r="F224" s="9">
        <f>IF('De la BASE'!F220&gt;0,'De la BASE'!F220,'De la BASE'!F220+0.001)</f>
        <v>11.449</v>
      </c>
      <c r="G224" s="15">
        <v>21520</v>
      </c>
    </row>
    <row r="225" spans="1:7" ht="12.75">
      <c r="A225" s="30" t="str">
        <f>'De la BASE'!A221</f>
        <v>228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2.139</v>
      </c>
      <c r="F225" s="9">
        <f>IF('De la BASE'!F221&gt;0,'De la BASE'!F221,'De la BASE'!F221+0.001)</f>
        <v>5.465999999999999</v>
      </c>
      <c r="G225" s="15">
        <v>21551</v>
      </c>
    </row>
    <row r="226" spans="1:7" ht="12.75">
      <c r="A226" s="30" t="str">
        <f>'De la BASE'!A222</f>
        <v>228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0.853</v>
      </c>
      <c r="F226" s="9">
        <f>IF('De la BASE'!F222&gt;0,'De la BASE'!F222,'De la BASE'!F222+0.001)</f>
        <v>2.204</v>
      </c>
      <c r="G226" s="15">
        <v>21582</v>
      </c>
    </row>
    <row r="227" spans="1:7" ht="12.75">
      <c r="A227" s="30" t="str">
        <f>'De la BASE'!A223</f>
        <v>228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3.843</v>
      </c>
      <c r="F227" s="9">
        <f>IF('De la BASE'!F223&gt;0,'De la BASE'!F223,'De la BASE'!F223+0.001)</f>
        <v>8.654</v>
      </c>
      <c r="G227" s="15">
        <v>21610</v>
      </c>
    </row>
    <row r="228" spans="1:7" ht="12.75">
      <c r="A228" s="30" t="str">
        <f>'De la BASE'!A224</f>
        <v>228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2.151</v>
      </c>
      <c r="F228" s="9">
        <f>IF('De la BASE'!F224&gt;0,'De la BASE'!F224,'De la BASE'!F224+0.001)</f>
        <v>5.31</v>
      </c>
      <c r="G228" s="15">
        <v>21641</v>
      </c>
    </row>
    <row r="229" spans="1:7" ht="12.75">
      <c r="A229" s="30" t="str">
        <f>'De la BASE'!A225</f>
        <v>228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1.929</v>
      </c>
      <c r="F229" s="9">
        <f>IF('De la BASE'!F225&gt;0,'De la BASE'!F225,'De la BASE'!F225+0.001)</f>
        <v>4.84</v>
      </c>
      <c r="G229" s="15">
        <v>21671</v>
      </c>
    </row>
    <row r="230" spans="1:7" ht="12.75">
      <c r="A230" s="30" t="str">
        <f>'De la BASE'!A226</f>
        <v>228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1.106</v>
      </c>
      <c r="F230" s="9">
        <f>IF('De la BASE'!F226&gt;0,'De la BASE'!F226,'De la BASE'!F226+0.001)</f>
        <v>2.833</v>
      </c>
      <c r="G230" s="15">
        <v>21702</v>
      </c>
    </row>
    <row r="231" spans="1:7" ht="12.75">
      <c r="A231" s="30" t="str">
        <f>'De la BASE'!A227</f>
        <v>228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0.775</v>
      </c>
      <c r="F231" s="9">
        <f>IF('De la BASE'!F227&gt;0,'De la BASE'!F227,'De la BASE'!F227+0.001)</f>
        <v>1.9929999999999999</v>
      </c>
      <c r="G231" s="15">
        <v>21732</v>
      </c>
    </row>
    <row r="232" spans="1:7" ht="12.75">
      <c r="A232" s="30" t="str">
        <f>'De la BASE'!A228</f>
        <v>228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0.501</v>
      </c>
      <c r="F232" s="9">
        <f>IF('De la BASE'!F228&gt;0,'De la BASE'!F228,'De la BASE'!F228+0.001)</f>
        <v>1.2919999999999998</v>
      </c>
      <c r="G232" s="15">
        <v>21763</v>
      </c>
    </row>
    <row r="233" spans="1:7" ht="12.75">
      <c r="A233" s="30" t="str">
        <f>'De la BASE'!A229</f>
        <v>228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1.096</v>
      </c>
      <c r="F233" s="9">
        <f>IF('De la BASE'!F229&gt;0,'De la BASE'!F229,'De la BASE'!F229+0.001)</f>
        <v>2.9219999999999997</v>
      </c>
      <c r="G233" s="15">
        <v>21794</v>
      </c>
    </row>
    <row r="234" spans="1:7" ht="12.75">
      <c r="A234" s="30" t="str">
        <f>'De la BASE'!A230</f>
        <v>228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1.741</v>
      </c>
      <c r="F234" s="9">
        <f>IF('De la BASE'!F230&gt;0,'De la BASE'!F230,'De la BASE'!F230+0.001)</f>
        <v>4.769</v>
      </c>
      <c r="G234" s="15">
        <v>21824</v>
      </c>
    </row>
    <row r="235" spans="1:7" ht="12.75">
      <c r="A235" s="30" t="str">
        <f>'De la BASE'!A231</f>
        <v>228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4.404</v>
      </c>
      <c r="F235" s="9">
        <f>IF('De la BASE'!F231&gt;0,'De la BASE'!F231,'De la BASE'!F231+0.001)</f>
        <v>10.56</v>
      </c>
      <c r="G235" s="15">
        <v>21855</v>
      </c>
    </row>
    <row r="236" spans="1:7" ht="12.75">
      <c r="A236" s="30" t="str">
        <f>'De la BASE'!A232</f>
        <v>228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8.687</v>
      </c>
      <c r="F236" s="9">
        <f>IF('De la BASE'!F232&gt;0,'De la BASE'!F232,'De la BASE'!F232+0.001)</f>
        <v>24.804</v>
      </c>
      <c r="G236" s="15">
        <v>21885</v>
      </c>
    </row>
    <row r="237" spans="1:7" ht="12.75">
      <c r="A237" s="30" t="str">
        <f>'De la BASE'!A233</f>
        <v>228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4.153</v>
      </c>
      <c r="F237" s="9">
        <f>IF('De la BASE'!F233&gt;0,'De la BASE'!F233,'De la BASE'!F233+0.001)</f>
        <v>11.433</v>
      </c>
      <c r="G237" s="15">
        <v>21916</v>
      </c>
    </row>
    <row r="238" spans="1:7" ht="12.75">
      <c r="A238" s="30" t="str">
        <f>'De la BASE'!A234</f>
        <v>228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7.234</v>
      </c>
      <c r="F238" s="9">
        <f>IF('De la BASE'!F234&gt;0,'De la BASE'!F234,'De la BASE'!F234+0.001)</f>
        <v>17.956</v>
      </c>
      <c r="G238" s="15">
        <v>21947</v>
      </c>
    </row>
    <row r="239" spans="1:7" ht="12.75">
      <c r="A239" s="30" t="str">
        <f>'De la BASE'!A235</f>
        <v>228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8.634</v>
      </c>
      <c r="F239" s="9">
        <f>IF('De la BASE'!F235&gt;0,'De la BASE'!F235,'De la BASE'!F235+0.001)</f>
        <v>21.277</v>
      </c>
      <c r="G239" s="15">
        <v>21976</v>
      </c>
    </row>
    <row r="240" spans="1:7" ht="12.75">
      <c r="A240" s="30" t="str">
        <f>'De la BASE'!A236</f>
        <v>228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3.067</v>
      </c>
      <c r="F240" s="9">
        <f>IF('De la BASE'!F236&gt;0,'De la BASE'!F236,'De la BASE'!F236+0.001)</f>
        <v>8.053</v>
      </c>
      <c r="G240" s="15">
        <v>22007</v>
      </c>
    </row>
    <row r="241" spans="1:7" ht="12.75">
      <c r="A241" s="30" t="str">
        <f>'De la BASE'!A237</f>
        <v>228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2.791</v>
      </c>
      <c r="F241" s="9">
        <f>IF('De la BASE'!F237&gt;0,'De la BASE'!F237,'De la BASE'!F237+0.001)</f>
        <v>6.867</v>
      </c>
      <c r="G241" s="15">
        <v>22037</v>
      </c>
    </row>
    <row r="242" spans="1:7" ht="12.75">
      <c r="A242" s="30" t="str">
        <f>'De la BASE'!A238</f>
        <v>228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1.298</v>
      </c>
      <c r="F242" s="9">
        <f>IF('De la BASE'!F238&gt;0,'De la BASE'!F238,'De la BASE'!F238+0.001)</f>
        <v>3.355</v>
      </c>
      <c r="G242" s="15">
        <v>22068</v>
      </c>
    </row>
    <row r="243" spans="1:7" ht="12.75">
      <c r="A243" s="30" t="str">
        <f>'De la BASE'!A239</f>
        <v>228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0.755</v>
      </c>
      <c r="F243" s="9">
        <f>IF('De la BASE'!F239&gt;0,'De la BASE'!F239,'De la BASE'!F239+0.001)</f>
        <v>1.9489999999999998</v>
      </c>
      <c r="G243" s="15">
        <v>22098</v>
      </c>
    </row>
    <row r="244" spans="1:7" ht="12.75">
      <c r="A244" s="30" t="str">
        <f>'De la BASE'!A240</f>
        <v>228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0.45</v>
      </c>
      <c r="F244" s="9">
        <f>IF('De la BASE'!F240&gt;0,'De la BASE'!F240,'De la BASE'!F240+0.001)</f>
        <v>1.161</v>
      </c>
      <c r="G244" s="15">
        <v>22129</v>
      </c>
    </row>
    <row r="245" spans="1:7" ht="12.75">
      <c r="A245" s="30" t="str">
        <f>'De la BASE'!A241</f>
        <v>228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0.493</v>
      </c>
      <c r="F245" s="9">
        <f>IF('De la BASE'!F241&gt;0,'De la BASE'!F241,'De la BASE'!F241+0.001)</f>
        <v>1.145</v>
      </c>
      <c r="G245" s="15">
        <v>22160</v>
      </c>
    </row>
    <row r="246" spans="1:7" ht="12.75">
      <c r="A246" s="30" t="str">
        <f>'De la BASE'!A242</f>
        <v>228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5.574</v>
      </c>
      <c r="F246" s="9">
        <f>IF('De la BASE'!F242&gt;0,'De la BASE'!F242,'De la BASE'!F242+0.001)</f>
        <v>14.221</v>
      </c>
      <c r="G246" s="15">
        <v>22190</v>
      </c>
    </row>
    <row r="247" spans="1:7" ht="12.75">
      <c r="A247" s="30" t="str">
        <f>'De la BASE'!A243</f>
        <v>228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5.198</v>
      </c>
      <c r="F247" s="9">
        <f>IF('De la BASE'!F243&gt;0,'De la BASE'!F243,'De la BASE'!F243+0.001)</f>
        <v>12.014</v>
      </c>
      <c r="G247" s="15">
        <v>22221</v>
      </c>
    </row>
    <row r="248" spans="1:7" ht="12.75">
      <c r="A248" s="30" t="str">
        <f>'De la BASE'!A244</f>
        <v>228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4.079</v>
      </c>
      <c r="F248" s="9">
        <f>IF('De la BASE'!F244&gt;0,'De la BASE'!F244,'De la BASE'!F244+0.001)</f>
        <v>8.802</v>
      </c>
      <c r="G248" s="15">
        <v>22251</v>
      </c>
    </row>
    <row r="249" spans="1:7" ht="12.75">
      <c r="A249" s="30" t="str">
        <f>'De la BASE'!A245</f>
        <v>228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3.935</v>
      </c>
      <c r="F249" s="9">
        <f>IF('De la BASE'!F245&gt;0,'De la BASE'!F245,'De la BASE'!F245+0.001)</f>
        <v>9.936</v>
      </c>
      <c r="G249" s="15">
        <v>22282</v>
      </c>
    </row>
    <row r="250" spans="1:7" ht="12.75">
      <c r="A250" s="30" t="str">
        <f>'De la BASE'!A246</f>
        <v>228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3.812</v>
      </c>
      <c r="F250" s="9">
        <f>IF('De la BASE'!F246&gt;0,'De la BASE'!F246,'De la BASE'!F246+0.001)</f>
        <v>8.43</v>
      </c>
      <c r="G250" s="15">
        <v>22313</v>
      </c>
    </row>
    <row r="251" spans="1:7" ht="12.75">
      <c r="A251" s="30" t="str">
        <f>'De la BASE'!A247</f>
        <v>228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2.021</v>
      </c>
      <c r="F251" s="9">
        <f>IF('De la BASE'!F247&gt;0,'De la BASE'!F247,'De la BASE'!F247+0.001)</f>
        <v>4.593999999999999</v>
      </c>
      <c r="G251" s="15">
        <v>22341</v>
      </c>
    </row>
    <row r="252" spans="1:7" ht="12.75">
      <c r="A252" s="30" t="str">
        <f>'De la BASE'!A248</f>
        <v>228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2.381</v>
      </c>
      <c r="F252" s="9">
        <f>IF('De la BASE'!F248&gt;0,'De la BASE'!F248,'De la BASE'!F248+0.001)</f>
        <v>5.667999999999999</v>
      </c>
      <c r="G252" s="15">
        <v>22372</v>
      </c>
    </row>
    <row r="253" spans="1:7" ht="12.75">
      <c r="A253" s="30" t="str">
        <f>'De la BASE'!A249</f>
        <v>228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1.957</v>
      </c>
      <c r="F253" s="9">
        <f>IF('De la BASE'!F249&gt;0,'De la BASE'!F249,'De la BASE'!F249+0.001)</f>
        <v>4.767</v>
      </c>
      <c r="G253" s="15">
        <v>22402</v>
      </c>
    </row>
    <row r="254" spans="1:7" ht="12.75">
      <c r="A254" s="30" t="str">
        <f>'De la BASE'!A250</f>
        <v>228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1.022</v>
      </c>
      <c r="F254" s="9">
        <f>IF('De la BASE'!F250&gt;0,'De la BASE'!F250,'De la BASE'!F250+0.001)</f>
        <v>2.584</v>
      </c>
      <c r="G254" s="15">
        <v>22433</v>
      </c>
    </row>
    <row r="255" spans="1:7" ht="12.75">
      <c r="A255" s="30" t="str">
        <f>'De la BASE'!A251</f>
        <v>228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0.623</v>
      </c>
      <c r="F255" s="9">
        <f>IF('De la BASE'!F251&gt;0,'De la BASE'!F251,'De la BASE'!F251+0.001)</f>
        <v>1.5979999999999999</v>
      </c>
      <c r="G255" s="15">
        <v>22463</v>
      </c>
    </row>
    <row r="256" spans="1:7" ht="12.75">
      <c r="A256" s="30" t="str">
        <f>'De la BASE'!A252</f>
        <v>228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0.389</v>
      </c>
      <c r="F256" s="9">
        <f>IF('De la BASE'!F252&gt;0,'De la BASE'!F252,'De la BASE'!F252+0.001)</f>
        <v>1.001</v>
      </c>
      <c r="G256" s="15">
        <v>22494</v>
      </c>
    </row>
    <row r="257" spans="1:7" ht="12.75">
      <c r="A257" s="30" t="str">
        <f>'De la BASE'!A253</f>
        <v>228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0.695</v>
      </c>
      <c r="F257" s="9">
        <f>IF('De la BASE'!F253&gt;0,'De la BASE'!F253,'De la BASE'!F253+0.001)</f>
        <v>1.665</v>
      </c>
      <c r="G257" s="15">
        <v>22525</v>
      </c>
    </row>
    <row r="258" spans="1:7" ht="12.75">
      <c r="A258" s="30" t="str">
        <f>'De la BASE'!A254</f>
        <v>228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1.192</v>
      </c>
      <c r="F258" s="9">
        <f>IF('De la BASE'!F254&gt;0,'De la BASE'!F254,'De la BASE'!F254+0.001)</f>
        <v>2.7859999999999996</v>
      </c>
      <c r="G258" s="15">
        <v>22555</v>
      </c>
    </row>
    <row r="259" spans="1:7" ht="12.75">
      <c r="A259" s="30" t="str">
        <f>'De la BASE'!A255</f>
        <v>228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5.95</v>
      </c>
      <c r="F259" s="9">
        <f>IF('De la BASE'!F255&gt;0,'De la BASE'!F255,'De la BASE'!F255+0.001)</f>
        <v>13.708</v>
      </c>
      <c r="G259" s="15">
        <v>22586</v>
      </c>
    </row>
    <row r="260" spans="1:7" ht="12.75">
      <c r="A260" s="30" t="str">
        <f>'De la BASE'!A256</f>
        <v>228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6.275</v>
      </c>
      <c r="F260" s="9">
        <f>IF('De la BASE'!F256&gt;0,'De la BASE'!F256,'De la BASE'!F256+0.001)</f>
        <v>14.551000000000002</v>
      </c>
      <c r="G260" s="15">
        <v>22616</v>
      </c>
    </row>
    <row r="261" spans="1:7" ht="12.75">
      <c r="A261" s="30" t="str">
        <f>'De la BASE'!A257</f>
        <v>228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4.848</v>
      </c>
      <c r="F261" s="9">
        <f>IF('De la BASE'!F257&gt;0,'De la BASE'!F257,'De la BASE'!F257+0.001)</f>
        <v>11.943</v>
      </c>
      <c r="G261" s="15">
        <v>22647</v>
      </c>
    </row>
    <row r="262" spans="1:7" ht="12.75">
      <c r="A262" s="30" t="str">
        <f>'De la BASE'!A258</f>
        <v>228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2.394</v>
      </c>
      <c r="F262" s="9">
        <f>IF('De la BASE'!F258&gt;0,'De la BASE'!F258,'De la BASE'!F258+0.001)</f>
        <v>6.072000000000001</v>
      </c>
      <c r="G262" s="15">
        <v>22678</v>
      </c>
    </row>
    <row r="263" spans="1:7" ht="12.75">
      <c r="A263" s="30" t="str">
        <f>'De la BASE'!A259</f>
        <v>228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5.92</v>
      </c>
      <c r="F263" s="9">
        <f>IF('De la BASE'!F259&gt;0,'De la BASE'!F259,'De la BASE'!F259+0.001)</f>
        <v>13.322</v>
      </c>
      <c r="G263" s="15">
        <v>22706</v>
      </c>
    </row>
    <row r="264" spans="1:7" ht="12.75">
      <c r="A264" s="30" t="str">
        <f>'De la BASE'!A260</f>
        <v>228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3.591</v>
      </c>
      <c r="F264" s="9">
        <f>IF('De la BASE'!F260&gt;0,'De la BASE'!F260,'De la BASE'!F260+0.001)</f>
        <v>8.138</v>
      </c>
      <c r="G264" s="15">
        <v>22737</v>
      </c>
    </row>
    <row r="265" spans="1:7" ht="12.75">
      <c r="A265" s="30" t="str">
        <f>'De la BASE'!A261</f>
        <v>228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2.44</v>
      </c>
      <c r="F265" s="9">
        <f>IF('De la BASE'!F261&gt;0,'De la BASE'!F261,'De la BASE'!F261+0.001)</f>
        <v>5.865</v>
      </c>
      <c r="G265" s="15">
        <v>22767</v>
      </c>
    </row>
    <row r="266" spans="1:7" ht="12.75">
      <c r="A266" s="30" t="str">
        <f>'De la BASE'!A262</f>
        <v>228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1.566</v>
      </c>
      <c r="F266" s="9">
        <f>IF('De la BASE'!F262&gt;0,'De la BASE'!F262,'De la BASE'!F262+0.001)</f>
        <v>4.061</v>
      </c>
      <c r="G266" s="15">
        <v>22798</v>
      </c>
    </row>
    <row r="267" spans="1:7" ht="12.75">
      <c r="A267" s="30" t="str">
        <f>'De la BASE'!A263</f>
        <v>228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0.854</v>
      </c>
      <c r="F267" s="9">
        <f>IF('De la BASE'!F263&gt;0,'De la BASE'!F263,'De la BASE'!F263+0.001)</f>
        <v>2.182</v>
      </c>
      <c r="G267" s="15">
        <v>22828</v>
      </c>
    </row>
    <row r="268" spans="1:7" ht="12.75">
      <c r="A268" s="30" t="str">
        <f>'De la BASE'!A264</f>
        <v>228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0.506</v>
      </c>
      <c r="F268" s="9">
        <f>IF('De la BASE'!F264&gt;0,'De la BASE'!F264,'De la BASE'!F264+0.001)</f>
        <v>1.303</v>
      </c>
      <c r="G268" s="15">
        <v>22859</v>
      </c>
    </row>
    <row r="269" spans="1:7" ht="12.75">
      <c r="A269" s="30" t="str">
        <f>'De la BASE'!A265</f>
        <v>228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0.432</v>
      </c>
      <c r="F269" s="9">
        <f>IF('De la BASE'!F265&gt;0,'De la BASE'!F265,'De la BASE'!F265+0.001)</f>
        <v>1.021</v>
      </c>
      <c r="G269" s="15">
        <v>22890</v>
      </c>
    </row>
    <row r="270" spans="1:7" ht="12.75">
      <c r="A270" s="30" t="str">
        <f>'De la BASE'!A266</f>
        <v>228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0.272</v>
      </c>
      <c r="F270" s="9">
        <f>IF('De la BASE'!F266&gt;0,'De la BASE'!F266,'De la BASE'!F266+0.001)</f>
        <v>0.7020000000000001</v>
      </c>
      <c r="G270" s="15">
        <v>22920</v>
      </c>
    </row>
    <row r="271" spans="1:7" ht="12.75">
      <c r="A271" s="30" t="str">
        <f>'De la BASE'!A267</f>
        <v>228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0.62</v>
      </c>
      <c r="F271" s="9">
        <f>IF('De la BASE'!F267&gt;0,'De la BASE'!F267,'De la BASE'!F267+0.001)</f>
        <v>1.3559999999999999</v>
      </c>
      <c r="G271" s="15">
        <v>22951</v>
      </c>
    </row>
    <row r="272" spans="1:7" ht="12.75">
      <c r="A272" s="30" t="str">
        <f>'De la BASE'!A268</f>
        <v>228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</v>
      </c>
      <c r="F272" s="9">
        <f>IF('De la BASE'!F268&gt;0,'De la BASE'!F268,'De la BASE'!F268+0.001)</f>
        <v>0.794</v>
      </c>
      <c r="G272" s="15">
        <v>22981</v>
      </c>
    </row>
    <row r="273" spans="1:7" ht="12.75">
      <c r="A273" s="30" t="str">
        <f>'De la BASE'!A269</f>
        <v>228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2.818</v>
      </c>
      <c r="F273" s="9">
        <f>IF('De la BASE'!F269&gt;0,'De la BASE'!F269,'De la BASE'!F269+0.001)</f>
        <v>6.36</v>
      </c>
      <c r="G273" s="15">
        <v>23012</v>
      </c>
    </row>
    <row r="274" spans="1:7" ht="12.75">
      <c r="A274" s="30" t="str">
        <f>'De la BASE'!A270</f>
        <v>228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0.835</v>
      </c>
      <c r="F274" s="9">
        <f>IF('De la BASE'!F270&gt;0,'De la BASE'!F270,'De la BASE'!F270+0.001)</f>
        <v>2.202</v>
      </c>
      <c r="G274" s="15">
        <v>23043</v>
      </c>
    </row>
    <row r="275" spans="1:7" ht="12.75">
      <c r="A275" s="30" t="str">
        <f>'De la BASE'!A271</f>
        <v>228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4.474</v>
      </c>
      <c r="F275" s="9">
        <f>IF('De la BASE'!F271&gt;0,'De la BASE'!F271,'De la BASE'!F271+0.001)</f>
        <v>9.489</v>
      </c>
      <c r="G275" s="15">
        <v>23071</v>
      </c>
    </row>
    <row r="276" spans="1:7" ht="12.75">
      <c r="A276" s="30" t="str">
        <f>'De la BASE'!A272</f>
        <v>228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3.842</v>
      </c>
      <c r="F276" s="9">
        <f>IF('De la BASE'!F272&gt;0,'De la BASE'!F272,'De la BASE'!F272+0.001)</f>
        <v>9.34</v>
      </c>
      <c r="G276" s="15">
        <v>23102</v>
      </c>
    </row>
    <row r="277" spans="1:7" ht="12.75">
      <c r="A277" s="30" t="str">
        <f>'De la BASE'!A273</f>
        <v>228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2.027</v>
      </c>
      <c r="F277" s="9">
        <f>IF('De la BASE'!F273&gt;0,'De la BASE'!F273,'De la BASE'!F273+0.001)</f>
        <v>4.716</v>
      </c>
      <c r="G277" s="15">
        <v>23132</v>
      </c>
    </row>
    <row r="278" spans="1:7" ht="12.75">
      <c r="A278" s="30" t="str">
        <f>'De la BASE'!A274</f>
        <v>228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2.566</v>
      </c>
      <c r="F278" s="9">
        <f>IF('De la BASE'!F274&gt;0,'De la BASE'!F274,'De la BASE'!F274+0.001)</f>
        <v>6.242</v>
      </c>
      <c r="G278" s="15">
        <v>23163</v>
      </c>
    </row>
    <row r="279" spans="1:7" ht="12.75">
      <c r="A279" s="30" t="str">
        <f>'De la BASE'!A275</f>
        <v>228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1.157</v>
      </c>
      <c r="F279" s="9">
        <f>IF('De la BASE'!F275&gt;0,'De la BASE'!F275,'De la BASE'!F275+0.001)</f>
        <v>2.9090000000000003</v>
      </c>
      <c r="G279" s="15">
        <v>23193</v>
      </c>
    </row>
    <row r="280" spans="1:7" ht="12.75">
      <c r="A280" s="30" t="str">
        <f>'De la BASE'!A276</f>
        <v>228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0.681</v>
      </c>
      <c r="F280" s="9">
        <f>IF('De la BASE'!F276&gt;0,'De la BASE'!F276,'De la BASE'!F276+0.001)</f>
        <v>1.737</v>
      </c>
      <c r="G280" s="15">
        <v>23224</v>
      </c>
    </row>
    <row r="281" spans="1:7" ht="12.75">
      <c r="A281" s="30" t="str">
        <f>'De la BASE'!A277</f>
        <v>228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0.442</v>
      </c>
      <c r="F281" s="9">
        <f>IF('De la BASE'!F277&gt;0,'De la BASE'!F277,'De la BASE'!F277+0.001)</f>
        <v>1.117</v>
      </c>
      <c r="G281" s="15">
        <v>23255</v>
      </c>
    </row>
    <row r="282" spans="1:7" ht="12.75">
      <c r="A282" s="30" t="str">
        <f>'De la BASE'!A278</f>
        <v>228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0.338</v>
      </c>
      <c r="F282" s="9">
        <f>IF('De la BASE'!F278&gt;0,'De la BASE'!F278,'De la BASE'!F278+0.001)</f>
        <v>0.843</v>
      </c>
      <c r="G282" s="15">
        <v>23285</v>
      </c>
    </row>
    <row r="283" spans="1:7" ht="12.75">
      <c r="A283" s="30" t="str">
        <f>'De la BASE'!A279</f>
        <v>228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5.688</v>
      </c>
      <c r="F283" s="9">
        <f>IF('De la BASE'!F279&gt;0,'De la BASE'!F279,'De la BASE'!F279+0.001)</f>
        <v>11.851999999999999</v>
      </c>
      <c r="G283" s="15">
        <v>23316</v>
      </c>
    </row>
    <row r="284" spans="1:7" ht="12.75">
      <c r="A284" s="30" t="str">
        <f>'De la BASE'!A280</f>
        <v>228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2.476</v>
      </c>
      <c r="F284" s="9">
        <f>IF('De la BASE'!F280&gt;0,'De la BASE'!F280,'De la BASE'!F280+0.001)</f>
        <v>5.627</v>
      </c>
      <c r="G284" s="15">
        <v>23346</v>
      </c>
    </row>
    <row r="285" spans="1:7" ht="12.75">
      <c r="A285" s="30" t="str">
        <f>'De la BASE'!A281</f>
        <v>228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0.731</v>
      </c>
      <c r="F285" s="9">
        <f>IF('De la BASE'!F281&gt;0,'De la BASE'!F281,'De la BASE'!F281+0.001)</f>
        <v>1.911</v>
      </c>
      <c r="G285" s="15">
        <v>23377</v>
      </c>
    </row>
    <row r="286" spans="1:7" ht="12.75">
      <c r="A286" s="30" t="str">
        <f>'De la BASE'!A282</f>
        <v>228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4.087</v>
      </c>
      <c r="F286" s="9">
        <f>IF('De la BASE'!F282&gt;0,'De la BASE'!F282,'De la BASE'!F282+0.001)</f>
        <v>10.681000000000001</v>
      </c>
      <c r="G286" s="15">
        <v>23408</v>
      </c>
    </row>
    <row r="287" spans="1:7" ht="12.75">
      <c r="A287" s="30" t="str">
        <f>'De la BASE'!A283</f>
        <v>228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4.924</v>
      </c>
      <c r="F287" s="9">
        <f>IF('De la BASE'!F283&gt;0,'De la BASE'!F283,'De la BASE'!F283+0.001)</f>
        <v>11.576</v>
      </c>
      <c r="G287" s="15">
        <v>23437</v>
      </c>
    </row>
    <row r="288" spans="1:7" ht="12.75">
      <c r="A288" s="30" t="str">
        <f>'De la BASE'!A284</f>
        <v>228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3.569</v>
      </c>
      <c r="F288" s="9">
        <f>IF('De la BASE'!F284&gt;0,'De la BASE'!F284,'De la BASE'!F284+0.001)</f>
        <v>8.878</v>
      </c>
      <c r="G288" s="15">
        <v>23468</v>
      </c>
    </row>
    <row r="289" spans="1:7" ht="12.75">
      <c r="A289" s="30" t="str">
        <f>'De la BASE'!A285</f>
        <v>228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1.869</v>
      </c>
      <c r="F289" s="9">
        <f>IF('De la BASE'!F285&gt;0,'De la BASE'!F285,'De la BASE'!F285+0.001)</f>
        <v>4.655</v>
      </c>
      <c r="G289" s="15">
        <v>23498</v>
      </c>
    </row>
    <row r="290" spans="1:7" ht="12.75">
      <c r="A290" s="30" t="str">
        <f>'De la BASE'!A286</f>
        <v>228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1.433</v>
      </c>
      <c r="F290" s="9">
        <f>IF('De la BASE'!F286&gt;0,'De la BASE'!F286,'De la BASE'!F286+0.001)</f>
        <v>3.572</v>
      </c>
      <c r="G290" s="15">
        <v>23529</v>
      </c>
    </row>
    <row r="291" spans="1:7" ht="12.75">
      <c r="A291" s="30" t="str">
        <f>'De la BASE'!A287</f>
        <v>228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0.798</v>
      </c>
      <c r="F291" s="9">
        <f>IF('De la BASE'!F287&gt;0,'De la BASE'!F287,'De la BASE'!F287+0.001)</f>
        <v>2.001</v>
      </c>
      <c r="G291" s="15">
        <v>23559</v>
      </c>
    </row>
    <row r="292" spans="1:7" ht="12.75">
      <c r="A292" s="30" t="str">
        <f>'De la BASE'!A288</f>
        <v>228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0.462</v>
      </c>
      <c r="F292" s="9">
        <f>IF('De la BASE'!F288&gt;0,'De la BASE'!F288,'De la BASE'!F288+0.001)</f>
        <v>1.1860000000000002</v>
      </c>
      <c r="G292" s="15">
        <v>23590</v>
      </c>
    </row>
    <row r="293" spans="1:7" ht="12.75">
      <c r="A293" s="30" t="str">
        <f>'De la BASE'!A289</f>
        <v>228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0.527</v>
      </c>
      <c r="F293" s="9">
        <f>IF('De la BASE'!F289&gt;0,'De la BASE'!F289,'De la BASE'!F289+0.001)</f>
        <v>1.231</v>
      </c>
      <c r="G293" s="15">
        <v>23621</v>
      </c>
    </row>
    <row r="294" spans="1:7" ht="12.75">
      <c r="A294" s="30" t="str">
        <f>'De la BASE'!A290</f>
        <v>228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0.757</v>
      </c>
      <c r="F294" s="9">
        <f>IF('De la BASE'!F290&gt;0,'De la BASE'!F290,'De la BASE'!F290+0.001)</f>
        <v>1.858</v>
      </c>
      <c r="G294" s="15">
        <v>23651</v>
      </c>
    </row>
    <row r="295" spans="1:7" ht="12.75">
      <c r="A295" s="30" t="str">
        <f>'De la BASE'!A291</f>
        <v>228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0.578</v>
      </c>
      <c r="F295" s="9">
        <f>IF('De la BASE'!F291&gt;0,'De la BASE'!F291,'De la BASE'!F291+0.001)</f>
        <v>1.371</v>
      </c>
      <c r="G295" s="15">
        <v>23682</v>
      </c>
    </row>
    <row r="296" spans="1:7" ht="12.75">
      <c r="A296" s="30" t="str">
        <f>'De la BASE'!A292</f>
        <v>228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0.387</v>
      </c>
      <c r="F296" s="9">
        <f>IF('De la BASE'!F292&gt;0,'De la BASE'!F292,'De la BASE'!F292+0.001)</f>
        <v>1.02</v>
      </c>
      <c r="G296" s="15">
        <v>23712</v>
      </c>
    </row>
    <row r="297" spans="1:7" ht="12.75">
      <c r="A297" s="30" t="str">
        <f>'De la BASE'!A293</f>
        <v>228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0.918</v>
      </c>
      <c r="F297" s="9">
        <f>IF('De la BASE'!F293&gt;0,'De la BASE'!F293,'De la BASE'!F293+0.001)</f>
        <v>2.436</v>
      </c>
      <c r="G297" s="15">
        <v>23743</v>
      </c>
    </row>
    <row r="298" spans="1:7" ht="12.75">
      <c r="A298" s="30" t="str">
        <f>'De la BASE'!A294</f>
        <v>228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0.537</v>
      </c>
      <c r="F298" s="9">
        <f>IF('De la BASE'!F294&gt;0,'De la BASE'!F294,'De la BASE'!F294+0.001)</f>
        <v>1.304</v>
      </c>
      <c r="G298" s="15">
        <v>23774</v>
      </c>
    </row>
    <row r="299" spans="1:7" ht="12.75">
      <c r="A299" s="30" t="str">
        <f>'De la BASE'!A295</f>
        <v>228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5.8</v>
      </c>
      <c r="F299" s="9">
        <f>IF('De la BASE'!F295&gt;0,'De la BASE'!F295,'De la BASE'!F295+0.001)</f>
        <v>14.608</v>
      </c>
      <c r="G299" s="15">
        <v>23802</v>
      </c>
    </row>
    <row r="300" spans="1:7" ht="12.75">
      <c r="A300" s="30" t="str">
        <f>'De la BASE'!A296</f>
        <v>228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1.835</v>
      </c>
      <c r="F300" s="9">
        <f>IF('De la BASE'!F296&gt;0,'De la BASE'!F296,'De la BASE'!F296+0.001)</f>
        <v>5.458</v>
      </c>
      <c r="G300" s="15">
        <v>23833</v>
      </c>
    </row>
    <row r="301" spans="1:7" ht="12.75">
      <c r="A301" s="30" t="str">
        <f>'De la BASE'!A297</f>
        <v>228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1.158</v>
      </c>
      <c r="F301" s="9">
        <f>IF('De la BASE'!F297&gt;0,'De la BASE'!F297,'De la BASE'!F297+0.001)</f>
        <v>3.235</v>
      </c>
      <c r="G301" s="15">
        <v>23863</v>
      </c>
    </row>
    <row r="302" spans="1:7" ht="12.75">
      <c r="A302" s="30" t="str">
        <f>'De la BASE'!A298</f>
        <v>228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0.688</v>
      </c>
      <c r="F302" s="9">
        <f>IF('De la BASE'!F298&gt;0,'De la BASE'!F298,'De la BASE'!F298+0.001)</f>
        <v>1.799</v>
      </c>
      <c r="G302" s="15">
        <v>23894</v>
      </c>
    </row>
    <row r="303" spans="1:7" ht="12.75">
      <c r="A303" s="30" t="str">
        <f>'De la BASE'!A299</f>
        <v>228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0.421</v>
      </c>
      <c r="F303" s="9">
        <f>IF('De la BASE'!F299&gt;0,'De la BASE'!F299,'De la BASE'!F299+0.001)</f>
        <v>1.0879999999999999</v>
      </c>
      <c r="G303" s="15">
        <v>23924</v>
      </c>
    </row>
    <row r="304" spans="1:7" ht="12.75">
      <c r="A304" s="30" t="str">
        <f>'De la BASE'!A300</f>
        <v>228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0.26</v>
      </c>
      <c r="F304" s="9">
        <f>IF('De la BASE'!F300&gt;0,'De la BASE'!F300,'De la BASE'!F300+0.001)</f>
        <v>0.671</v>
      </c>
      <c r="G304" s="15">
        <v>23955</v>
      </c>
    </row>
    <row r="305" spans="1:7" ht="12.75">
      <c r="A305" s="30" t="str">
        <f>'De la BASE'!A301</f>
        <v>228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1.111</v>
      </c>
      <c r="F305" s="9">
        <f>IF('De la BASE'!F301&gt;0,'De la BASE'!F301,'De la BASE'!F301+0.001)</f>
        <v>2.8609999999999998</v>
      </c>
      <c r="G305" s="15">
        <v>23986</v>
      </c>
    </row>
    <row r="306" spans="1:7" ht="12.75">
      <c r="A306" s="30" t="str">
        <f>'De la BASE'!A302</f>
        <v>228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1.318</v>
      </c>
      <c r="F306" s="9">
        <f>IF('De la BASE'!F302&gt;0,'De la BASE'!F302,'De la BASE'!F302+0.001)</f>
        <v>3.079</v>
      </c>
      <c r="G306" s="15">
        <v>24016</v>
      </c>
    </row>
    <row r="307" spans="1:7" ht="12.75">
      <c r="A307" s="30" t="str">
        <f>'De la BASE'!A303</f>
        <v>228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4.32</v>
      </c>
      <c r="F307" s="9">
        <f>IF('De la BASE'!F303&gt;0,'De la BASE'!F303,'De la BASE'!F303+0.001)</f>
        <v>9.088000000000001</v>
      </c>
      <c r="G307" s="15">
        <v>24047</v>
      </c>
    </row>
    <row r="308" spans="1:7" ht="12.75">
      <c r="A308" s="30" t="str">
        <f>'De la BASE'!A304</f>
        <v>228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4.643</v>
      </c>
      <c r="F308" s="9">
        <f>IF('De la BASE'!F304&gt;0,'De la BASE'!F304,'De la BASE'!F304+0.001)</f>
        <v>10.286999999999999</v>
      </c>
      <c r="G308" s="15">
        <v>24077</v>
      </c>
    </row>
    <row r="309" spans="1:7" ht="12.75">
      <c r="A309" s="30" t="str">
        <f>'De la BASE'!A305</f>
        <v>228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8.231</v>
      </c>
      <c r="F309" s="9">
        <f>IF('De la BASE'!F305&gt;0,'De la BASE'!F305,'De la BASE'!F305+0.001)</f>
        <v>21.155</v>
      </c>
      <c r="G309" s="15">
        <v>24108</v>
      </c>
    </row>
    <row r="310" spans="1:7" ht="12.75">
      <c r="A310" s="30" t="str">
        <f>'De la BASE'!A306</f>
        <v>228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10.923</v>
      </c>
      <c r="F310" s="9">
        <f>IF('De la BASE'!F306&gt;0,'De la BASE'!F306,'De la BASE'!F306+0.001)</f>
        <v>28.615</v>
      </c>
      <c r="G310" s="15">
        <v>24139</v>
      </c>
    </row>
    <row r="311" spans="1:7" ht="12.75">
      <c r="A311" s="30" t="str">
        <f>'De la BASE'!A307</f>
        <v>228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2.63</v>
      </c>
      <c r="F311" s="9">
        <f>IF('De la BASE'!F307&gt;0,'De la BASE'!F307,'De la BASE'!F307+0.001)</f>
        <v>6.718</v>
      </c>
      <c r="G311" s="15">
        <v>24167</v>
      </c>
    </row>
    <row r="312" spans="1:7" ht="12.75">
      <c r="A312" s="30" t="str">
        <f>'De la BASE'!A308</f>
        <v>228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6.292</v>
      </c>
      <c r="F312" s="9">
        <f>IF('De la BASE'!F308&gt;0,'De la BASE'!F308,'De la BASE'!F308+0.001)</f>
        <v>16.167</v>
      </c>
      <c r="G312" s="15">
        <v>24198</v>
      </c>
    </row>
    <row r="313" spans="1:7" ht="12.75">
      <c r="A313" s="30" t="str">
        <f>'De la BASE'!A309</f>
        <v>228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2.731</v>
      </c>
      <c r="F313" s="9">
        <f>IF('De la BASE'!F309&gt;0,'De la BASE'!F309,'De la BASE'!F309+0.001)</f>
        <v>6.952</v>
      </c>
      <c r="G313" s="15">
        <v>24228</v>
      </c>
    </row>
    <row r="314" spans="1:7" ht="12.75">
      <c r="A314" s="30" t="str">
        <f>'De la BASE'!A310</f>
        <v>228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1.769</v>
      </c>
      <c r="F314" s="9">
        <f>IF('De la BASE'!F310&gt;0,'De la BASE'!F310,'De la BASE'!F310+0.001)</f>
        <v>4.552</v>
      </c>
      <c r="G314" s="15">
        <v>24259</v>
      </c>
    </row>
    <row r="315" spans="1:7" ht="12.75">
      <c r="A315" s="30" t="str">
        <f>'De la BASE'!A311</f>
        <v>228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1.043</v>
      </c>
      <c r="F315" s="9">
        <f>IF('De la BASE'!F311&gt;0,'De la BASE'!F311,'De la BASE'!F311+0.001)</f>
        <v>2.683</v>
      </c>
      <c r="G315" s="15">
        <v>24289</v>
      </c>
    </row>
    <row r="316" spans="1:7" ht="12.75">
      <c r="A316" s="30" t="str">
        <f>'De la BASE'!A312</f>
        <v>228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0.618</v>
      </c>
      <c r="F316" s="9">
        <f>IF('De la BASE'!F312&gt;0,'De la BASE'!F312,'De la BASE'!F312+0.001)</f>
        <v>1.595</v>
      </c>
      <c r="G316" s="15">
        <v>24320</v>
      </c>
    </row>
    <row r="317" spans="1:7" ht="12.75">
      <c r="A317" s="30" t="str">
        <f>'De la BASE'!A313</f>
        <v>228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0.406</v>
      </c>
      <c r="F317" s="9">
        <f>IF('De la BASE'!F313&gt;0,'De la BASE'!F313,'De la BASE'!F313+0.001)</f>
        <v>1.03</v>
      </c>
      <c r="G317" s="15">
        <v>24351</v>
      </c>
    </row>
    <row r="318" spans="1:7" ht="12.75">
      <c r="A318" s="30" t="str">
        <f>'De la BASE'!A314</f>
        <v>228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2.468</v>
      </c>
      <c r="F318" s="9">
        <f>IF('De la BASE'!F314&gt;0,'De la BASE'!F314,'De la BASE'!F314+0.001)</f>
        <v>6.301</v>
      </c>
      <c r="G318" s="15">
        <v>24381</v>
      </c>
    </row>
    <row r="319" spans="1:7" ht="12.75">
      <c r="A319" s="30" t="str">
        <f>'De la BASE'!A315</f>
        <v>228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4.374</v>
      </c>
      <c r="F319" s="9">
        <f>IF('De la BASE'!F315&gt;0,'De la BASE'!F315,'De la BASE'!F315+0.001)</f>
        <v>10.562</v>
      </c>
      <c r="G319" s="15">
        <v>24412</v>
      </c>
    </row>
    <row r="320" spans="1:7" ht="12.75">
      <c r="A320" s="30" t="str">
        <f>'De la BASE'!A316</f>
        <v>228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1.688</v>
      </c>
      <c r="F320" s="9">
        <f>IF('De la BASE'!F316&gt;0,'De la BASE'!F316,'De la BASE'!F316+0.001)</f>
        <v>4.3069999999999995</v>
      </c>
      <c r="G320" s="15">
        <v>24442</v>
      </c>
    </row>
    <row r="321" spans="1:7" ht="12.75">
      <c r="A321" s="30" t="str">
        <f>'De la BASE'!A317</f>
        <v>228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2.93</v>
      </c>
      <c r="F321" s="9">
        <f>IF('De la BASE'!F317&gt;0,'De la BASE'!F317,'De la BASE'!F317+0.001)</f>
        <v>7.4190000000000005</v>
      </c>
      <c r="G321" s="15">
        <v>24473</v>
      </c>
    </row>
    <row r="322" spans="1:7" ht="12.75">
      <c r="A322" s="30" t="str">
        <f>'De la BASE'!A318</f>
        <v>228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2.103</v>
      </c>
      <c r="F322" s="9">
        <f>IF('De la BASE'!F318&gt;0,'De la BASE'!F318,'De la BASE'!F318+0.001)</f>
        <v>4.917</v>
      </c>
      <c r="G322" s="15">
        <v>24504</v>
      </c>
    </row>
    <row r="323" spans="1:7" ht="12.75">
      <c r="A323" s="30" t="str">
        <f>'De la BASE'!A319</f>
        <v>228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2.861</v>
      </c>
      <c r="F323" s="9">
        <f>IF('De la BASE'!F319&gt;0,'De la BASE'!F319,'De la BASE'!F319+0.001)</f>
        <v>6.526000000000001</v>
      </c>
      <c r="G323" s="15">
        <v>24532</v>
      </c>
    </row>
    <row r="324" spans="1:7" ht="12.75">
      <c r="A324" s="30" t="str">
        <f>'De la BASE'!A320</f>
        <v>228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1.537</v>
      </c>
      <c r="F324" s="9">
        <f>IF('De la BASE'!F320&gt;0,'De la BASE'!F320,'De la BASE'!F320+0.001)</f>
        <v>3.848</v>
      </c>
      <c r="G324" s="15">
        <v>24563</v>
      </c>
    </row>
    <row r="325" spans="1:7" ht="12.75">
      <c r="A325" s="30" t="str">
        <f>'De la BASE'!A321</f>
        <v>228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2.13</v>
      </c>
      <c r="F325" s="9">
        <f>IF('De la BASE'!F321&gt;0,'De la BASE'!F321,'De la BASE'!F321+0.001)</f>
        <v>5.2509999999999994</v>
      </c>
      <c r="G325" s="15">
        <v>24593</v>
      </c>
    </row>
    <row r="326" spans="1:7" ht="12.75">
      <c r="A326" s="30" t="str">
        <f>'De la BASE'!A322</f>
        <v>228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0.893</v>
      </c>
      <c r="F326" s="9">
        <f>IF('De la BASE'!F322&gt;0,'De la BASE'!F322,'De la BASE'!F322+0.001)</f>
        <v>2.2960000000000003</v>
      </c>
      <c r="G326" s="15">
        <v>24624</v>
      </c>
    </row>
    <row r="327" spans="1:7" ht="12.75">
      <c r="A327" s="30" t="str">
        <f>'De la BASE'!A323</f>
        <v>228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0.564</v>
      </c>
      <c r="F327" s="9">
        <f>IF('De la BASE'!F323&gt;0,'De la BASE'!F323,'De la BASE'!F323+0.001)</f>
        <v>1.452</v>
      </c>
      <c r="G327" s="15">
        <v>24654</v>
      </c>
    </row>
    <row r="328" spans="1:7" ht="12.75">
      <c r="A328" s="30" t="str">
        <f>'De la BASE'!A324</f>
        <v>228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0.362</v>
      </c>
      <c r="F328" s="9">
        <f>IF('De la BASE'!F324&gt;0,'De la BASE'!F324,'De la BASE'!F324+0.001)</f>
        <v>0.9309999999999999</v>
      </c>
      <c r="G328" s="15">
        <v>24685</v>
      </c>
    </row>
    <row r="329" spans="1:7" ht="12.75">
      <c r="A329" s="30" t="str">
        <f>'De la BASE'!A325</f>
        <v>228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0.262</v>
      </c>
      <c r="F329" s="9">
        <f>IF('De la BASE'!F325&gt;0,'De la BASE'!F325,'De la BASE'!F325+0.001)</f>
        <v>0.657</v>
      </c>
      <c r="G329" s="15">
        <v>24716</v>
      </c>
    </row>
    <row r="330" spans="1:7" ht="12.75">
      <c r="A330" s="30" t="str">
        <f>'De la BASE'!A326</f>
        <v>228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0.851</v>
      </c>
      <c r="F330" s="9">
        <f>IF('De la BASE'!F326&gt;0,'De la BASE'!F326,'De la BASE'!F326+0.001)</f>
        <v>2.1109999999999998</v>
      </c>
      <c r="G330" s="15">
        <v>24746</v>
      </c>
    </row>
    <row r="331" spans="1:7" ht="12.75">
      <c r="A331" s="30" t="str">
        <f>'De la BASE'!A327</f>
        <v>228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6.619</v>
      </c>
      <c r="F331" s="9">
        <f>IF('De la BASE'!F327&gt;0,'De la BASE'!F327,'De la BASE'!F327+0.001)</f>
        <v>15.027000000000001</v>
      </c>
      <c r="G331" s="15">
        <v>24777</v>
      </c>
    </row>
    <row r="332" spans="1:7" ht="12.75">
      <c r="A332" s="30" t="str">
        <f>'De la BASE'!A328</f>
        <v>228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1.4</v>
      </c>
      <c r="F332" s="9">
        <f>IF('De la BASE'!F328&gt;0,'De la BASE'!F328,'De la BASE'!F328+0.001)</f>
        <v>3.48</v>
      </c>
      <c r="G332" s="15">
        <v>24807</v>
      </c>
    </row>
    <row r="333" spans="1:7" ht="12.75">
      <c r="A333" s="30" t="str">
        <f>'De la BASE'!A329</f>
        <v>228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1.233</v>
      </c>
      <c r="F333" s="9">
        <f>IF('De la BASE'!F329&gt;0,'De la BASE'!F329,'De la BASE'!F329+0.001)</f>
        <v>2.806</v>
      </c>
      <c r="G333" s="15">
        <v>24838</v>
      </c>
    </row>
    <row r="334" spans="1:7" ht="12.75">
      <c r="A334" s="30" t="str">
        <f>'De la BASE'!A330</f>
        <v>228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3.731</v>
      </c>
      <c r="F334" s="9">
        <f>IF('De la BASE'!F330&gt;0,'De la BASE'!F330,'De la BASE'!F330+0.001)</f>
        <v>9.068</v>
      </c>
      <c r="G334" s="15">
        <v>24869</v>
      </c>
    </row>
    <row r="335" spans="1:7" ht="12.75">
      <c r="A335" s="30" t="str">
        <f>'De la BASE'!A331</f>
        <v>228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2.216</v>
      </c>
      <c r="F335" s="9">
        <f>IF('De la BASE'!F331&gt;0,'De la BASE'!F331,'De la BASE'!F331+0.001)</f>
        <v>5.616</v>
      </c>
      <c r="G335" s="15">
        <v>24898</v>
      </c>
    </row>
    <row r="336" spans="1:7" ht="12.75">
      <c r="A336" s="30" t="str">
        <f>'De la BASE'!A332</f>
        <v>228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2.728</v>
      </c>
      <c r="F336" s="9">
        <f>IF('De la BASE'!F332&gt;0,'De la BASE'!F332,'De la BASE'!F332+0.001)</f>
        <v>7.46</v>
      </c>
      <c r="G336" s="15">
        <v>24929</v>
      </c>
    </row>
    <row r="337" spans="1:7" ht="12.75">
      <c r="A337" s="30" t="str">
        <f>'De la BASE'!A333</f>
        <v>228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2.19</v>
      </c>
      <c r="F337" s="9">
        <f>IF('De la BASE'!F333&gt;0,'De la BASE'!F333,'De la BASE'!F333+0.001)</f>
        <v>5.766</v>
      </c>
      <c r="G337" s="15">
        <v>24959</v>
      </c>
    </row>
    <row r="338" spans="1:7" ht="12.75">
      <c r="A338" s="30" t="str">
        <f>'De la BASE'!A334</f>
        <v>228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1.067</v>
      </c>
      <c r="F338" s="9">
        <f>IF('De la BASE'!F334&gt;0,'De la BASE'!F334,'De la BASE'!F334+0.001)</f>
        <v>2.791</v>
      </c>
      <c r="G338" s="15">
        <v>24990</v>
      </c>
    </row>
    <row r="339" spans="1:7" ht="12.75">
      <c r="A339" s="30" t="str">
        <f>'De la BASE'!A335</f>
        <v>228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0.63</v>
      </c>
      <c r="F339" s="9">
        <f>IF('De la BASE'!F335&gt;0,'De la BASE'!F335,'De la BASE'!F335+0.001)</f>
        <v>1.631</v>
      </c>
      <c r="G339" s="15">
        <v>25020</v>
      </c>
    </row>
    <row r="340" spans="1:7" ht="12.75">
      <c r="A340" s="30" t="str">
        <f>'De la BASE'!A336</f>
        <v>228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0.384</v>
      </c>
      <c r="F340" s="9">
        <f>IF('De la BASE'!F336&gt;0,'De la BASE'!F336,'De la BASE'!F336+0.001)</f>
        <v>0.992</v>
      </c>
      <c r="G340" s="15">
        <v>25051</v>
      </c>
    </row>
    <row r="341" spans="1:7" ht="12.75">
      <c r="A341" s="30" t="str">
        <f>'De la BASE'!A337</f>
        <v>228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0.325</v>
      </c>
      <c r="F341" s="9">
        <f>IF('De la BASE'!F337&gt;0,'De la BASE'!F337,'De la BASE'!F337+0.001)</f>
        <v>0.849</v>
      </c>
      <c r="G341" s="15">
        <v>25082</v>
      </c>
    </row>
    <row r="342" spans="1:7" ht="12.75">
      <c r="A342" s="30" t="str">
        <f>'De la BASE'!A338</f>
        <v>228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0.234</v>
      </c>
      <c r="F342" s="9">
        <f>IF('De la BASE'!F338&gt;0,'De la BASE'!F338,'De la BASE'!F338+0.001)</f>
        <v>0.591</v>
      </c>
      <c r="G342" s="15">
        <v>25112</v>
      </c>
    </row>
    <row r="343" spans="1:7" ht="12.75">
      <c r="A343" s="30" t="str">
        <f>'De la BASE'!A339</f>
        <v>228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1.113</v>
      </c>
      <c r="F343" s="9">
        <f>IF('De la BASE'!F339&gt;0,'De la BASE'!F339,'De la BASE'!F339+0.001)</f>
        <v>2.089</v>
      </c>
      <c r="G343" s="15">
        <v>25143</v>
      </c>
    </row>
    <row r="344" spans="1:7" ht="12.75">
      <c r="A344" s="30" t="str">
        <f>'De la BASE'!A340</f>
        <v>228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2.462</v>
      </c>
      <c r="F344" s="9">
        <f>IF('De la BASE'!F340&gt;0,'De la BASE'!F340,'De la BASE'!F340+0.001)</f>
        <v>5.442</v>
      </c>
      <c r="G344" s="15">
        <v>25173</v>
      </c>
    </row>
    <row r="345" spans="1:7" ht="12.75">
      <c r="A345" s="30" t="str">
        <f>'De la BASE'!A341</f>
        <v>228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2.523</v>
      </c>
      <c r="F345" s="9">
        <f>IF('De la BASE'!F341&gt;0,'De la BASE'!F341,'De la BASE'!F341+0.001)</f>
        <v>6.608</v>
      </c>
      <c r="G345" s="15">
        <v>25204</v>
      </c>
    </row>
    <row r="346" spans="1:7" ht="12.75">
      <c r="A346" s="30" t="str">
        <f>'De la BASE'!A342</f>
        <v>228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0.988</v>
      </c>
      <c r="F346" s="9">
        <f>IF('De la BASE'!F342&gt;0,'De la BASE'!F342,'De la BASE'!F342+0.001)</f>
        <v>2.489</v>
      </c>
      <c r="G346" s="15">
        <v>25235</v>
      </c>
    </row>
    <row r="347" spans="1:7" ht="12.75">
      <c r="A347" s="30" t="str">
        <f>'De la BASE'!A343</f>
        <v>228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9.475</v>
      </c>
      <c r="F347" s="9">
        <f>IF('De la BASE'!F343&gt;0,'De la BASE'!F343,'De la BASE'!F343+0.001)</f>
        <v>22.349</v>
      </c>
      <c r="G347" s="15">
        <v>25263</v>
      </c>
    </row>
    <row r="348" spans="1:7" ht="12.75">
      <c r="A348" s="30" t="str">
        <f>'De la BASE'!A344</f>
        <v>228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3.786</v>
      </c>
      <c r="F348" s="9">
        <f>IF('De la BASE'!F344&gt;0,'De la BASE'!F344,'De la BASE'!F344+0.001)</f>
        <v>9.775</v>
      </c>
      <c r="G348" s="15">
        <v>25294</v>
      </c>
    </row>
    <row r="349" spans="1:7" ht="12.75">
      <c r="A349" s="30" t="str">
        <f>'De la BASE'!A345</f>
        <v>228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4.689</v>
      </c>
      <c r="F349" s="9">
        <f>IF('De la BASE'!F345&gt;0,'De la BASE'!F345,'De la BASE'!F345+0.001)</f>
        <v>11.138</v>
      </c>
      <c r="G349" s="15">
        <v>25324</v>
      </c>
    </row>
    <row r="350" spans="1:7" ht="12.75">
      <c r="A350" s="30" t="str">
        <f>'De la BASE'!A346</f>
        <v>228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1.891</v>
      </c>
      <c r="F350" s="9">
        <f>IF('De la BASE'!F346&gt;0,'De la BASE'!F346,'De la BASE'!F346+0.001)</f>
        <v>4.821</v>
      </c>
      <c r="G350" s="15">
        <v>25355</v>
      </c>
    </row>
    <row r="351" spans="1:7" ht="12.75">
      <c r="A351" s="30" t="str">
        <f>'De la BASE'!A347</f>
        <v>228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1.18</v>
      </c>
      <c r="F351" s="9">
        <f>IF('De la BASE'!F347&gt;0,'De la BASE'!F347,'De la BASE'!F347+0.001)</f>
        <v>2.981</v>
      </c>
      <c r="G351" s="15">
        <v>25385</v>
      </c>
    </row>
    <row r="352" spans="1:7" ht="12.75">
      <c r="A352" s="30" t="str">
        <f>'De la BASE'!A348</f>
        <v>228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0.694</v>
      </c>
      <c r="F352" s="9">
        <f>IF('De la BASE'!F348&gt;0,'De la BASE'!F348,'De la BASE'!F348+0.001)</f>
        <v>1.775</v>
      </c>
      <c r="G352" s="15">
        <v>25416</v>
      </c>
    </row>
    <row r="353" spans="1:7" ht="12.75">
      <c r="A353" s="30" t="str">
        <f>'De la BASE'!A349</f>
        <v>228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1.532</v>
      </c>
      <c r="F353" s="9">
        <f>IF('De la BASE'!F349&gt;0,'De la BASE'!F349,'De la BASE'!F349+0.001)</f>
        <v>3.388</v>
      </c>
      <c r="G353" s="15">
        <v>25447</v>
      </c>
    </row>
    <row r="354" spans="1:7" ht="12.75">
      <c r="A354" s="30" t="str">
        <f>'De la BASE'!A350</f>
        <v>228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0.594</v>
      </c>
      <c r="F354" s="9">
        <f>IF('De la BASE'!F350&gt;0,'De la BASE'!F350,'De la BASE'!F350+0.001)</f>
        <v>1.507</v>
      </c>
      <c r="G354" s="15">
        <v>25477</v>
      </c>
    </row>
    <row r="355" spans="1:7" ht="12.75">
      <c r="A355" s="30" t="str">
        <f>'De la BASE'!A351</f>
        <v>228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1.707</v>
      </c>
      <c r="F355" s="9">
        <f>IF('De la BASE'!F351&gt;0,'De la BASE'!F351,'De la BASE'!F351+0.001)</f>
        <v>3.7180000000000004</v>
      </c>
      <c r="G355" s="15">
        <v>25508</v>
      </c>
    </row>
    <row r="356" spans="1:7" ht="12.75">
      <c r="A356" s="30" t="str">
        <f>'De la BASE'!A352</f>
        <v>228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1.2</v>
      </c>
      <c r="F356" s="9">
        <f>IF('De la BASE'!F352&gt;0,'De la BASE'!F352,'De la BASE'!F352+0.001)</f>
        <v>2.944</v>
      </c>
      <c r="G356" s="15">
        <v>25538</v>
      </c>
    </row>
    <row r="357" spans="1:7" ht="12.75">
      <c r="A357" s="30" t="str">
        <f>'De la BASE'!A353</f>
        <v>228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10.024</v>
      </c>
      <c r="F357" s="9">
        <f>IF('De la BASE'!F353&gt;0,'De la BASE'!F353,'De la BASE'!F353+0.001)</f>
        <v>23.491999999999997</v>
      </c>
      <c r="G357" s="15">
        <v>25569</v>
      </c>
    </row>
    <row r="358" spans="1:7" ht="12.75">
      <c r="A358" s="30" t="str">
        <f>'De la BASE'!A354</f>
        <v>228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1.887</v>
      </c>
      <c r="F358" s="9">
        <f>IF('De la BASE'!F354&gt;0,'De la BASE'!F354,'De la BASE'!F354+0.001)</f>
        <v>4.77</v>
      </c>
      <c r="G358" s="15">
        <v>25600</v>
      </c>
    </row>
    <row r="359" spans="1:7" ht="12.75">
      <c r="A359" s="30" t="str">
        <f>'De la BASE'!A355</f>
        <v>228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1.635</v>
      </c>
      <c r="F359" s="9">
        <f>IF('De la BASE'!F355&gt;0,'De la BASE'!F355,'De la BASE'!F355+0.001)</f>
        <v>4.061999999999999</v>
      </c>
      <c r="G359" s="15">
        <v>25628</v>
      </c>
    </row>
    <row r="360" spans="1:7" ht="12.75">
      <c r="A360" s="30" t="str">
        <f>'De la BASE'!A356</f>
        <v>228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1.264</v>
      </c>
      <c r="F360" s="9">
        <f>IF('De la BASE'!F356&gt;0,'De la BASE'!F356,'De la BASE'!F356+0.001)</f>
        <v>2.956</v>
      </c>
      <c r="G360" s="15">
        <v>25659</v>
      </c>
    </row>
    <row r="361" spans="1:7" ht="12.75">
      <c r="A361" s="30" t="str">
        <f>'De la BASE'!A357</f>
        <v>228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1.246</v>
      </c>
      <c r="F361" s="9">
        <f>IF('De la BASE'!F357&gt;0,'De la BASE'!F357,'De la BASE'!F357+0.001)</f>
        <v>3.234</v>
      </c>
      <c r="G361" s="15">
        <v>25689</v>
      </c>
    </row>
    <row r="362" spans="1:7" ht="12.75">
      <c r="A362" s="30" t="str">
        <f>'De la BASE'!A358</f>
        <v>228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0.656</v>
      </c>
      <c r="F362" s="9">
        <f>IF('De la BASE'!F358&gt;0,'De la BASE'!F358,'De la BASE'!F358+0.001)</f>
        <v>1.7029999999999998</v>
      </c>
      <c r="G362" s="15">
        <v>25720</v>
      </c>
    </row>
    <row r="363" spans="1:7" ht="12.75">
      <c r="A363" s="30" t="str">
        <f>'De la BASE'!A359</f>
        <v>228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0.399</v>
      </c>
      <c r="F363" s="9">
        <f>IF('De la BASE'!F359&gt;0,'De la BASE'!F359,'De la BASE'!F359+0.001)</f>
        <v>1.035</v>
      </c>
      <c r="G363" s="15">
        <v>25750</v>
      </c>
    </row>
    <row r="364" spans="1:7" ht="12.75">
      <c r="A364" s="30" t="str">
        <f>'De la BASE'!A360</f>
        <v>228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0.301</v>
      </c>
      <c r="F364" s="9">
        <f>IF('De la BASE'!F360&gt;0,'De la BASE'!F360,'De la BASE'!F360+0.001)</f>
        <v>0.737</v>
      </c>
      <c r="G364" s="15">
        <v>25781</v>
      </c>
    </row>
    <row r="365" spans="1:7" ht="12.75">
      <c r="A365" s="30" t="str">
        <f>'De la BASE'!A361</f>
        <v>228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0.181</v>
      </c>
      <c r="F365" s="9">
        <f>IF('De la BASE'!F361&gt;0,'De la BASE'!F361,'De la BASE'!F361+0.001)</f>
        <v>0.46099999999999997</v>
      </c>
      <c r="G365" s="15">
        <v>25812</v>
      </c>
    </row>
    <row r="366" spans="1:7" ht="12.75">
      <c r="A366" s="30" t="str">
        <f>'De la BASE'!A362</f>
        <v>228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0.12</v>
      </c>
      <c r="F366" s="9">
        <f>IF('De la BASE'!F362&gt;0,'De la BASE'!F362,'De la BASE'!F362+0.001)</f>
        <v>0.31</v>
      </c>
      <c r="G366" s="15">
        <v>25842</v>
      </c>
    </row>
    <row r="367" spans="1:7" ht="12.75">
      <c r="A367" s="30" t="str">
        <f>'De la BASE'!A363</f>
        <v>228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1.113</v>
      </c>
      <c r="F367" s="9">
        <f>IF('De la BASE'!F363&gt;0,'De la BASE'!F363,'De la BASE'!F363+0.001)</f>
        <v>2.701</v>
      </c>
      <c r="G367" s="15">
        <v>25873</v>
      </c>
    </row>
    <row r="368" spans="1:7" ht="12.75">
      <c r="A368" s="30" t="str">
        <f>'De la BASE'!A364</f>
        <v>228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0.328</v>
      </c>
      <c r="F368" s="9">
        <f>IF('De la BASE'!F364&gt;0,'De la BASE'!F364,'De la BASE'!F364+0.001)</f>
        <v>0.8560000000000001</v>
      </c>
      <c r="G368" s="15">
        <v>25903</v>
      </c>
    </row>
    <row r="369" spans="1:7" ht="12.75">
      <c r="A369" s="30" t="str">
        <f>'De la BASE'!A365</f>
        <v>228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1.478</v>
      </c>
      <c r="F369" s="9">
        <f>IF('De la BASE'!F365&gt;0,'De la BASE'!F365,'De la BASE'!F365+0.001)</f>
        <v>4.2989999999999995</v>
      </c>
      <c r="G369" s="15">
        <v>25934</v>
      </c>
    </row>
    <row r="370" spans="1:7" ht="12.75">
      <c r="A370" s="30" t="str">
        <f>'De la BASE'!A366</f>
        <v>228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1.1</v>
      </c>
      <c r="F370" s="9">
        <f>IF('De la BASE'!F366&gt;0,'De la BASE'!F366,'De la BASE'!F366+0.001)</f>
        <v>2.922</v>
      </c>
      <c r="G370" s="15">
        <v>25965</v>
      </c>
    </row>
    <row r="371" spans="1:7" ht="12.75">
      <c r="A371" s="30" t="str">
        <f>'De la BASE'!A367</f>
        <v>228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1.269</v>
      </c>
      <c r="F371" s="9">
        <f>IF('De la BASE'!F367&gt;0,'De la BASE'!F367,'De la BASE'!F367+0.001)</f>
        <v>3.268</v>
      </c>
      <c r="G371" s="15">
        <v>25993</v>
      </c>
    </row>
    <row r="372" spans="1:7" ht="12.75">
      <c r="A372" s="30" t="str">
        <f>'De la BASE'!A368</f>
        <v>228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2.175</v>
      </c>
      <c r="F372" s="9">
        <f>IF('De la BASE'!F368&gt;0,'De la BASE'!F368,'De la BASE'!F368+0.001)</f>
        <v>5.553</v>
      </c>
      <c r="G372" s="15">
        <v>26024</v>
      </c>
    </row>
    <row r="373" spans="1:7" ht="12.75">
      <c r="A373" s="30" t="str">
        <f>'De la BASE'!A369</f>
        <v>228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5.266</v>
      </c>
      <c r="F373" s="9">
        <f>IF('De la BASE'!F369&gt;0,'De la BASE'!F369,'De la BASE'!F369+0.001)</f>
        <v>12.852999999999998</v>
      </c>
      <c r="G373" s="15">
        <v>26054</v>
      </c>
    </row>
    <row r="374" spans="1:7" ht="12.75">
      <c r="A374" s="30" t="str">
        <f>'De la BASE'!A370</f>
        <v>228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2.433</v>
      </c>
      <c r="F374" s="9">
        <f>IF('De la BASE'!F370&gt;0,'De la BASE'!F370,'De la BASE'!F370+0.001)</f>
        <v>6.045</v>
      </c>
      <c r="G374" s="15">
        <v>26085</v>
      </c>
    </row>
    <row r="375" spans="1:7" ht="12.75">
      <c r="A375" s="30" t="str">
        <f>'De la BASE'!A371</f>
        <v>228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1.467</v>
      </c>
      <c r="F375" s="9">
        <f>IF('De la BASE'!F371&gt;0,'De la BASE'!F371,'De la BASE'!F371+0.001)</f>
        <v>3.739</v>
      </c>
      <c r="G375" s="15">
        <v>26115</v>
      </c>
    </row>
    <row r="376" spans="1:7" ht="12.75">
      <c r="A376" s="30" t="str">
        <f>'De la BASE'!A372</f>
        <v>228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0.92</v>
      </c>
      <c r="F376" s="9">
        <f>IF('De la BASE'!F372&gt;0,'De la BASE'!F372,'De la BASE'!F372+0.001)</f>
        <v>2.373</v>
      </c>
      <c r="G376" s="15">
        <v>26146</v>
      </c>
    </row>
    <row r="377" spans="1:7" ht="12.75">
      <c r="A377" s="30" t="str">
        <f>'De la BASE'!A373</f>
        <v>228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0.636</v>
      </c>
      <c r="F377" s="9">
        <f>IF('De la BASE'!F373&gt;0,'De la BASE'!F373,'De la BASE'!F373+0.001)</f>
        <v>1.6640000000000001</v>
      </c>
      <c r="G377" s="15">
        <v>26177</v>
      </c>
    </row>
    <row r="378" spans="1:7" ht="12.75">
      <c r="A378" s="30" t="str">
        <f>'De la BASE'!A374</f>
        <v>228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0.436</v>
      </c>
      <c r="F378" s="9">
        <f>IF('De la BASE'!F374&gt;0,'De la BASE'!F374,'De la BASE'!F374+0.001)</f>
        <v>1.14</v>
      </c>
      <c r="G378" s="15">
        <v>26207</v>
      </c>
    </row>
    <row r="379" spans="1:7" ht="12.75">
      <c r="A379" s="30" t="str">
        <f>'De la BASE'!A375</f>
        <v>228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0.702</v>
      </c>
      <c r="F379" s="9">
        <f>IF('De la BASE'!F375&gt;0,'De la BASE'!F375,'De la BASE'!F375+0.001)</f>
        <v>1.932</v>
      </c>
      <c r="G379" s="15">
        <v>26238</v>
      </c>
    </row>
    <row r="380" spans="1:7" ht="12.75">
      <c r="A380" s="30" t="str">
        <f>'De la BASE'!A376</f>
        <v>228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0.694</v>
      </c>
      <c r="F380" s="9">
        <f>IF('De la BASE'!F376&gt;0,'De la BASE'!F376,'De la BASE'!F376+0.001)</f>
        <v>1.753</v>
      </c>
      <c r="G380" s="15">
        <v>26268</v>
      </c>
    </row>
    <row r="381" spans="1:7" ht="12.75">
      <c r="A381" s="30" t="str">
        <f>'De la BASE'!A377</f>
        <v>228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0.523</v>
      </c>
      <c r="F381" s="9">
        <f>IF('De la BASE'!F377&gt;0,'De la BASE'!F377,'De la BASE'!F377+0.001)</f>
        <v>1.341</v>
      </c>
      <c r="G381" s="15">
        <v>26299</v>
      </c>
    </row>
    <row r="382" spans="1:7" ht="12.75">
      <c r="A382" s="30" t="str">
        <f>'De la BASE'!A378</f>
        <v>228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6.563</v>
      </c>
      <c r="F382" s="9">
        <f>IF('De la BASE'!F378&gt;0,'De la BASE'!F378,'De la BASE'!F378+0.001)</f>
        <v>19.445999999999998</v>
      </c>
      <c r="G382" s="15">
        <v>26330</v>
      </c>
    </row>
    <row r="383" spans="1:7" ht="12.75">
      <c r="A383" s="30" t="str">
        <f>'De la BASE'!A379</f>
        <v>228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5.324</v>
      </c>
      <c r="F383" s="9">
        <f>IF('De la BASE'!F379&gt;0,'De la BASE'!F379,'De la BASE'!F379+0.001)</f>
        <v>14.172</v>
      </c>
      <c r="G383" s="15">
        <v>26359</v>
      </c>
    </row>
    <row r="384" spans="1:7" ht="12.75">
      <c r="A384" s="30" t="str">
        <f>'De la BASE'!A380</f>
        <v>228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2.026</v>
      </c>
      <c r="F384" s="9">
        <f>IF('De la BASE'!F380&gt;0,'De la BASE'!F380,'De la BASE'!F380+0.001)</f>
        <v>5.257</v>
      </c>
      <c r="G384" s="15">
        <v>26390</v>
      </c>
    </row>
    <row r="385" spans="1:7" ht="12.75">
      <c r="A385" s="30" t="str">
        <f>'De la BASE'!A381</f>
        <v>228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1.508</v>
      </c>
      <c r="F385" s="9">
        <f>IF('De la BASE'!F381&gt;0,'De la BASE'!F381,'De la BASE'!F381+0.001)</f>
        <v>4.321</v>
      </c>
      <c r="G385" s="15">
        <v>26420</v>
      </c>
    </row>
    <row r="386" spans="1:7" ht="12.75">
      <c r="A386" s="30" t="str">
        <f>'De la BASE'!A382</f>
        <v>228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1.094</v>
      </c>
      <c r="F386" s="9">
        <f>IF('De la BASE'!F382&gt;0,'De la BASE'!F382,'De la BASE'!F382+0.001)</f>
        <v>3.2620000000000005</v>
      </c>
      <c r="G386" s="15">
        <v>26451</v>
      </c>
    </row>
    <row r="387" spans="1:7" ht="12.75">
      <c r="A387" s="30" t="str">
        <f>'De la BASE'!A383</f>
        <v>228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0.703</v>
      </c>
      <c r="F387" s="9">
        <f>IF('De la BASE'!F383&gt;0,'De la BASE'!F383,'De la BASE'!F383+0.001)</f>
        <v>1.8159999999999998</v>
      </c>
      <c r="G387" s="15">
        <v>26481</v>
      </c>
    </row>
    <row r="388" spans="1:7" ht="12.75">
      <c r="A388" s="30" t="str">
        <f>'De la BASE'!A384</f>
        <v>228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0.432</v>
      </c>
      <c r="F388" s="9">
        <f>IF('De la BASE'!F384&gt;0,'De la BASE'!F384,'De la BASE'!F384+0.001)</f>
        <v>1.12</v>
      </c>
      <c r="G388" s="15">
        <v>26512</v>
      </c>
    </row>
    <row r="389" spans="1:7" ht="12.75">
      <c r="A389" s="30" t="str">
        <f>'De la BASE'!A385</f>
        <v>228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0.569</v>
      </c>
      <c r="F389" s="9">
        <f>IF('De la BASE'!F385&gt;0,'De la BASE'!F385,'De la BASE'!F385+0.001)</f>
        <v>1.474</v>
      </c>
      <c r="G389" s="15">
        <v>26543</v>
      </c>
    </row>
    <row r="390" spans="1:7" ht="12.75">
      <c r="A390" s="30" t="str">
        <f>'De la BASE'!A386</f>
        <v>228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0.884</v>
      </c>
      <c r="F390" s="9">
        <f>IF('De la BASE'!F386&gt;0,'De la BASE'!F386,'De la BASE'!F386+0.001)</f>
        <v>2.182</v>
      </c>
      <c r="G390" s="15">
        <v>26573</v>
      </c>
    </row>
    <row r="391" spans="1:7" ht="12.75">
      <c r="A391" s="30" t="str">
        <f>'De la BASE'!A387</f>
        <v>228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2.333</v>
      </c>
      <c r="F391" s="9">
        <f>IF('De la BASE'!F387&gt;0,'De la BASE'!F387,'De la BASE'!F387+0.001)</f>
        <v>5.156000000000001</v>
      </c>
      <c r="G391" s="15">
        <v>26604</v>
      </c>
    </row>
    <row r="392" spans="1:7" ht="12.75">
      <c r="A392" s="30" t="str">
        <f>'De la BASE'!A388</f>
        <v>228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2.371</v>
      </c>
      <c r="F392" s="9">
        <f>IF('De la BASE'!F388&gt;0,'De la BASE'!F388,'De la BASE'!F388+0.001)</f>
        <v>5.051</v>
      </c>
      <c r="G392" s="15">
        <v>26634</v>
      </c>
    </row>
    <row r="393" spans="1:7" ht="12.75">
      <c r="A393" s="30" t="str">
        <f>'De la BASE'!A389</f>
        <v>228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2.1</v>
      </c>
      <c r="F393" s="9">
        <f>IF('De la BASE'!F389&gt;0,'De la BASE'!F389,'De la BASE'!F389+0.001)</f>
        <v>5.253</v>
      </c>
      <c r="G393" s="15">
        <v>26665</v>
      </c>
    </row>
    <row r="394" spans="1:7" ht="12.75">
      <c r="A394" s="30" t="str">
        <f>'De la BASE'!A390</f>
        <v>228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1.194</v>
      </c>
      <c r="F394" s="9">
        <f>IF('De la BASE'!F390&gt;0,'De la BASE'!F390,'De la BASE'!F390+0.001)</f>
        <v>3.344</v>
      </c>
      <c r="G394" s="15">
        <v>26696</v>
      </c>
    </row>
    <row r="395" spans="1:7" ht="12.75">
      <c r="A395" s="30" t="str">
        <f>'De la BASE'!A391</f>
        <v>228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1.186</v>
      </c>
      <c r="F395" s="9">
        <f>IF('De la BASE'!F391&gt;0,'De la BASE'!F391,'De la BASE'!F391+0.001)</f>
        <v>2.702</v>
      </c>
      <c r="G395" s="15">
        <v>26724</v>
      </c>
    </row>
    <row r="396" spans="1:7" ht="12.75">
      <c r="A396" s="30" t="str">
        <f>'De la BASE'!A392</f>
        <v>228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0.741</v>
      </c>
      <c r="F396" s="9">
        <f>IF('De la BASE'!F392&gt;0,'De la BASE'!F392,'De la BASE'!F392+0.001)</f>
        <v>1.7930000000000001</v>
      </c>
      <c r="G396" s="15">
        <v>26755</v>
      </c>
    </row>
    <row r="397" spans="1:7" ht="12.75">
      <c r="A397" s="30" t="str">
        <f>'De la BASE'!A393</f>
        <v>228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1.715</v>
      </c>
      <c r="F397" s="9">
        <f>IF('De la BASE'!F393&gt;0,'De la BASE'!F393,'De la BASE'!F393+0.001)</f>
        <v>4.085</v>
      </c>
      <c r="G397" s="15">
        <v>26785</v>
      </c>
    </row>
    <row r="398" spans="1:7" ht="12.75">
      <c r="A398" s="30" t="str">
        <f>'De la BASE'!A394</f>
        <v>228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0.936</v>
      </c>
      <c r="F398" s="9">
        <f>IF('De la BASE'!F394&gt;0,'De la BASE'!F394,'De la BASE'!F394+0.001)</f>
        <v>2.471</v>
      </c>
      <c r="G398" s="15">
        <v>26816</v>
      </c>
    </row>
    <row r="399" spans="1:7" ht="12.75">
      <c r="A399" s="30" t="str">
        <f>'De la BASE'!A395</f>
        <v>228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0.694</v>
      </c>
      <c r="F399" s="9">
        <f>IF('De la BASE'!F395&gt;0,'De la BASE'!F395,'De la BASE'!F395+0.001)</f>
        <v>1.762</v>
      </c>
      <c r="G399" s="15">
        <v>26846</v>
      </c>
    </row>
    <row r="400" spans="1:7" ht="12.75">
      <c r="A400" s="30" t="str">
        <f>'De la BASE'!A396</f>
        <v>228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0.504</v>
      </c>
      <c r="F400" s="9">
        <f>IF('De la BASE'!F396&gt;0,'De la BASE'!F396,'De la BASE'!F396+0.001)</f>
        <v>1.279</v>
      </c>
      <c r="G400" s="15">
        <v>26877</v>
      </c>
    </row>
    <row r="401" spans="1:7" ht="12.75">
      <c r="A401" s="30" t="str">
        <f>'De la BASE'!A397</f>
        <v>228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0.31</v>
      </c>
      <c r="F401" s="9">
        <f>IF('De la BASE'!F397&gt;0,'De la BASE'!F397,'De la BASE'!F397+0.001)</f>
        <v>0.7989999999999999</v>
      </c>
      <c r="G401" s="15">
        <v>26908</v>
      </c>
    </row>
    <row r="402" spans="1:7" ht="12.75">
      <c r="A402" s="30" t="str">
        <f>'De la BASE'!A398</f>
        <v>228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0.508</v>
      </c>
      <c r="F402" s="9">
        <f>IF('De la BASE'!F398&gt;0,'De la BASE'!F398,'De la BASE'!F398+0.001)</f>
        <v>1.274</v>
      </c>
      <c r="G402" s="15">
        <v>26938</v>
      </c>
    </row>
    <row r="403" spans="1:7" ht="12.75">
      <c r="A403" s="30" t="str">
        <f>'De la BASE'!A399</f>
        <v>228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0.344</v>
      </c>
      <c r="F403" s="9">
        <f>IF('De la BASE'!F399&gt;0,'De la BASE'!F399,'De la BASE'!F399+0.001)</f>
        <v>0.8280000000000001</v>
      </c>
      <c r="G403" s="15">
        <v>26969</v>
      </c>
    </row>
    <row r="404" spans="1:7" ht="12.75">
      <c r="A404" s="30" t="str">
        <f>'De la BASE'!A400</f>
        <v>228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0.472</v>
      </c>
      <c r="F404" s="9">
        <f>IF('De la BASE'!F400&gt;0,'De la BASE'!F400,'De la BASE'!F400+0.001)</f>
        <v>1.2089999999999999</v>
      </c>
      <c r="G404" s="15">
        <v>26999</v>
      </c>
    </row>
    <row r="405" spans="1:7" ht="12.75">
      <c r="A405" s="30" t="str">
        <f>'De la BASE'!A401</f>
        <v>228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2.717</v>
      </c>
      <c r="F405" s="9">
        <f>IF('De la BASE'!F401&gt;0,'De la BASE'!F401,'De la BASE'!F401+0.001)</f>
        <v>6.817</v>
      </c>
      <c r="G405" s="15">
        <v>27030</v>
      </c>
    </row>
    <row r="406" spans="1:7" ht="12.75">
      <c r="A406" s="30" t="str">
        <f>'De la BASE'!A402</f>
        <v>228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1.595</v>
      </c>
      <c r="F406" s="9">
        <f>IF('De la BASE'!F402&gt;0,'De la BASE'!F402,'De la BASE'!F402+0.001)</f>
        <v>4.206</v>
      </c>
      <c r="G406" s="15">
        <v>27061</v>
      </c>
    </row>
    <row r="407" spans="1:7" ht="12.75">
      <c r="A407" s="30" t="str">
        <f>'De la BASE'!A403</f>
        <v>228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2.807</v>
      </c>
      <c r="F407" s="9">
        <f>IF('De la BASE'!F403&gt;0,'De la BASE'!F403,'De la BASE'!F403+0.001)</f>
        <v>6.6240000000000006</v>
      </c>
      <c r="G407" s="15">
        <v>27089</v>
      </c>
    </row>
    <row r="408" spans="1:7" ht="12.75">
      <c r="A408" s="30" t="str">
        <f>'De la BASE'!A404</f>
        <v>228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1.251</v>
      </c>
      <c r="F408" s="9">
        <f>IF('De la BASE'!F404&gt;0,'De la BASE'!F404,'De la BASE'!F404+0.001)</f>
        <v>3.279</v>
      </c>
      <c r="G408" s="15">
        <v>27120</v>
      </c>
    </row>
    <row r="409" spans="1:7" ht="12.75">
      <c r="A409" s="30" t="str">
        <f>'De la BASE'!A405</f>
        <v>228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1.19</v>
      </c>
      <c r="F409" s="9">
        <f>IF('De la BASE'!F405&gt;0,'De la BASE'!F405,'De la BASE'!F405+0.001)</f>
        <v>2.996</v>
      </c>
      <c r="G409" s="15">
        <v>27150</v>
      </c>
    </row>
    <row r="410" spans="1:7" ht="12.75">
      <c r="A410" s="30" t="str">
        <f>'De la BASE'!A406</f>
        <v>228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2.108</v>
      </c>
      <c r="F410" s="9">
        <f>IF('De la BASE'!F406&gt;0,'De la BASE'!F406,'De la BASE'!F406+0.001)</f>
        <v>5.615</v>
      </c>
      <c r="G410" s="15">
        <v>27181</v>
      </c>
    </row>
    <row r="411" spans="1:7" ht="12.75">
      <c r="A411" s="30" t="str">
        <f>'De la BASE'!A407</f>
        <v>228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0.896</v>
      </c>
      <c r="F411" s="9">
        <f>IF('De la BASE'!F407&gt;0,'De la BASE'!F407,'De la BASE'!F407+0.001)</f>
        <v>2.309</v>
      </c>
      <c r="G411" s="15">
        <v>27211</v>
      </c>
    </row>
    <row r="412" spans="1:7" ht="12.75">
      <c r="A412" s="30" t="str">
        <f>'De la BASE'!A408</f>
        <v>228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0.558</v>
      </c>
      <c r="F412" s="9">
        <f>IF('De la BASE'!F408&gt;0,'De la BASE'!F408,'De la BASE'!F408+0.001)</f>
        <v>1.45</v>
      </c>
      <c r="G412" s="15">
        <v>27242</v>
      </c>
    </row>
    <row r="413" spans="1:7" ht="12.75">
      <c r="A413" s="30" t="str">
        <f>'De la BASE'!A409</f>
        <v>228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0.382</v>
      </c>
      <c r="F413" s="9">
        <f>IF('De la BASE'!F409&gt;0,'De la BASE'!F409,'De la BASE'!F409+0.001)</f>
        <v>0.976</v>
      </c>
      <c r="G413" s="15">
        <v>27273</v>
      </c>
    </row>
    <row r="414" spans="1:7" ht="12.75">
      <c r="A414" s="30" t="str">
        <f>'De la BASE'!A410</f>
        <v>228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0.244</v>
      </c>
      <c r="F414" s="9">
        <f>IF('De la BASE'!F410&gt;0,'De la BASE'!F410,'De la BASE'!F410+0.001)</f>
        <v>0.628</v>
      </c>
      <c r="G414" s="15">
        <v>27303</v>
      </c>
    </row>
    <row r="415" spans="1:7" ht="12.75">
      <c r="A415" s="30" t="str">
        <f>'De la BASE'!A411</f>
        <v>228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1.236</v>
      </c>
      <c r="F415" s="9">
        <f>IF('De la BASE'!F411&gt;0,'De la BASE'!F411,'De la BASE'!F411+0.001)</f>
        <v>2.598</v>
      </c>
      <c r="G415" s="15">
        <v>27334</v>
      </c>
    </row>
    <row r="416" spans="1:7" ht="12.75">
      <c r="A416" s="30" t="str">
        <f>'De la BASE'!A412</f>
        <v>228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0.402</v>
      </c>
      <c r="F416" s="9">
        <f>IF('De la BASE'!F412&gt;0,'De la BASE'!F412,'De la BASE'!F412+0.001)</f>
        <v>1.013</v>
      </c>
      <c r="G416" s="15">
        <v>27364</v>
      </c>
    </row>
    <row r="417" spans="1:7" ht="12.75">
      <c r="A417" s="30" t="str">
        <f>'De la BASE'!A413</f>
        <v>228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1.429</v>
      </c>
      <c r="F417" s="9">
        <f>IF('De la BASE'!F413&gt;0,'De la BASE'!F413,'De la BASE'!F413+0.001)</f>
        <v>3.768</v>
      </c>
      <c r="G417" s="15">
        <v>27395</v>
      </c>
    </row>
    <row r="418" spans="1:7" ht="12.75">
      <c r="A418" s="30" t="str">
        <f>'De la BASE'!A414</f>
        <v>228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1.003</v>
      </c>
      <c r="F418" s="9">
        <f>IF('De la BASE'!F414&gt;0,'De la BASE'!F414,'De la BASE'!F414+0.001)</f>
        <v>2.944</v>
      </c>
      <c r="G418" s="15">
        <v>27426</v>
      </c>
    </row>
    <row r="419" spans="1:7" ht="12.75">
      <c r="A419" s="30" t="str">
        <f>'De la BASE'!A415</f>
        <v>228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1.326</v>
      </c>
      <c r="F419" s="9">
        <f>IF('De la BASE'!F415&gt;0,'De la BASE'!F415,'De la BASE'!F415+0.001)</f>
        <v>3.543</v>
      </c>
      <c r="G419" s="15">
        <v>27454</v>
      </c>
    </row>
    <row r="420" spans="1:7" ht="12.75">
      <c r="A420" s="30" t="str">
        <f>'De la BASE'!A416</f>
        <v>228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1.889</v>
      </c>
      <c r="F420" s="9">
        <f>IF('De la BASE'!F416&gt;0,'De la BASE'!F416,'De la BASE'!F416+0.001)</f>
        <v>5.065</v>
      </c>
      <c r="G420" s="15">
        <v>27485</v>
      </c>
    </row>
    <row r="421" spans="1:7" ht="12.75">
      <c r="A421" s="30" t="str">
        <f>'De la BASE'!A417</f>
        <v>228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2.343</v>
      </c>
      <c r="F421" s="9">
        <f>IF('De la BASE'!F417&gt;0,'De la BASE'!F417,'De la BASE'!F417+0.001)</f>
        <v>5.618</v>
      </c>
      <c r="G421" s="15">
        <v>27515</v>
      </c>
    </row>
    <row r="422" spans="1:7" ht="12.75">
      <c r="A422" s="30" t="str">
        <f>'De la BASE'!A418</f>
        <v>228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1.212</v>
      </c>
      <c r="F422" s="9">
        <f>IF('De la BASE'!F418&gt;0,'De la BASE'!F418,'De la BASE'!F418+0.001)</f>
        <v>3.064</v>
      </c>
      <c r="G422" s="15">
        <v>27546</v>
      </c>
    </row>
    <row r="423" spans="1:7" ht="12.75">
      <c r="A423" s="30" t="str">
        <f>'De la BASE'!A419</f>
        <v>228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0.715</v>
      </c>
      <c r="F423" s="9">
        <f>IF('De la BASE'!F419&gt;0,'De la BASE'!F419,'De la BASE'!F419+0.001)</f>
        <v>1.83</v>
      </c>
      <c r="G423" s="15">
        <v>27576</v>
      </c>
    </row>
    <row r="424" spans="1:7" ht="12.75">
      <c r="A424" s="30" t="str">
        <f>'De la BASE'!A420</f>
        <v>228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0.509</v>
      </c>
      <c r="F424" s="9">
        <f>IF('De la BASE'!F420&gt;0,'De la BASE'!F420,'De la BASE'!F420+0.001)</f>
        <v>1.323</v>
      </c>
      <c r="G424" s="15">
        <v>27607</v>
      </c>
    </row>
    <row r="425" spans="1:7" ht="12.75">
      <c r="A425" s="30" t="str">
        <f>'De la BASE'!A421</f>
        <v>228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0.798</v>
      </c>
      <c r="F425" s="9">
        <f>IF('De la BASE'!F421&gt;0,'De la BASE'!F421,'De la BASE'!F421+0.001)</f>
        <v>1.996</v>
      </c>
      <c r="G425" s="15">
        <v>27638</v>
      </c>
    </row>
    <row r="426" spans="1:7" ht="12.75">
      <c r="A426" s="30" t="str">
        <f>'De la BASE'!A422</f>
        <v>228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0.36</v>
      </c>
      <c r="F426" s="9">
        <f>IF('De la BASE'!F422&gt;0,'De la BASE'!F422,'De la BASE'!F422+0.001)</f>
        <v>0.955</v>
      </c>
      <c r="G426" s="15">
        <v>27668</v>
      </c>
    </row>
    <row r="427" spans="1:7" ht="12.75">
      <c r="A427" s="30" t="str">
        <f>'De la BASE'!A423</f>
        <v>228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0.822</v>
      </c>
      <c r="F427" s="9">
        <f>IF('De la BASE'!F423&gt;0,'De la BASE'!F423,'De la BASE'!F423+0.001)</f>
        <v>2.189</v>
      </c>
      <c r="G427" s="15">
        <v>27699</v>
      </c>
    </row>
    <row r="428" spans="1:7" ht="12.75">
      <c r="A428" s="30" t="str">
        <f>'De la BASE'!A424</f>
        <v>228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0.45</v>
      </c>
      <c r="F428" s="9">
        <f>IF('De la BASE'!F424&gt;0,'De la BASE'!F424,'De la BASE'!F424+0.001)</f>
        <v>1.201</v>
      </c>
      <c r="G428" s="15">
        <v>27729</v>
      </c>
    </row>
    <row r="429" spans="1:7" ht="12.75">
      <c r="A429" s="30" t="str">
        <f>'De la BASE'!A425</f>
        <v>228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0.287</v>
      </c>
      <c r="F429" s="9">
        <f>IF('De la BASE'!F425&gt;0,'De la BASE'!F425,'De la BASE'!F425+0.001)</f>
        <v>0.7529999999999999</v>
      </c>
      <c r="G429" s="15">
        <v>27760</v>
      </c>
    </row>
    <row r="430" spans="1:7" ht="12.75">
      <c r="A430" s="30" t="str">
        <f>'De la BASE'!A426</f>
        <v>228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0.478</v>
      </c>
      <c r="F430" s="9">
        <f>IF('De la BASE'!F426&gt;0,'De la BASE'!F426,'De la BASE'!F426+0.001)</f>
        <v>1.1509999999999998</v>
      </c>
      <c r="G430" s="15">
        <v>27791</v>
      </c>
    </row>
    <row r="431" spans="1:7" ht="12.75">
      <c r="A431" s="30" t="str">
        <f>'De la BASE'!A427</f>
        <v>228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0.472</v>
      </c>
      <c r="F431" s="9">
        <f>IF('De la BASE'!F427&gt;0,'De la BASE'!F427,'De la BASE'!F427+0.001)</f>
        <v>1.167</v>
      </c>
      <c r="G431" s="15">
        <v>27820</v>
      </c>
    </row>
    <row r="432" spans="1:7" ht="12.75">
      <c r="A432" s="30" t="str">
        <f>'De la BASE'!A428</f>
        <v>228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0.749</v>
      </c>
      <c r="F432" s="9">
        <f>IF('De la BASE'!F428&gt;0,'De la BASE'!F428,'De la BASE'!F428+0.001)</f>
        <v>1.807</v>
      </c>
      <c r="G432" s="15">
        <v>27851</v>
      </c>
    </row>
    <row r="433" spans="1:7" ht="12.75">
      <c r="A433" s="30" t="str">
        <f>'De la BASE'!A429</f>
        <v>228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0.583</v>
      </c>
      <c r="F433" s="9">
        <f>IF('De la BASE'!F429&gt;0,'De la BASE'!F429,'De la BASE'!F429+0.001)</f>
        <v>1.313</v>
      </c>
      <c r="G433" s="15">
        <v>27881</v>
      </c>
    </row>
    <row r="434" spans="1:7" ht="12.75">
      <c r="A434" s="30" t="str">
        <f>'De la BASE'!A430</f>
        <v>228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0.435</v>
      </c>
      <c r="F434" s="9">
        <f>IF('De la BASE'!F430&gt;0,'De la BASE'!F430,'De la BASE'!F430+0.001)</f>
        <v>1.025</v>
      </c>
      <c r="G434" s="15">
        <v>27912</v>
      </c>
    </row>
    <row r="435" spans="1:7" ht="12.75">
      <c r="A435" s="30" t="str">
        <f>'De la BASE'!A431</f>
        <v>228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0.385</v>
      </c>
      <c r="F435" s="9">
        <f>IF('De la BASE'!F431&gt;0,'De la BASE'!F431,'De la BASE'!F431+0.001)</f>
        <v>0.976</v>
      </c>
      <c r="G435" s="15">
        <v>27942</v>
      </c>
    </row>
    <row r="436" spans="1:7" ht="12.75">
      <c r="A436" s="30" t="str">
        <f>'De la BASE'!A432</f>
        <v>228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0.352</v>
      </c>
      <c r="F436" s="9">
        <f>IF('De la BASE'!F432&gt;0,'De la BASE'!F432,'De la BASE'!F432+0.001)</f>
        <v>0.881</v>
      </c>
      <c r="G436" s="15">
        <v>27973</v>
      </c>
    </row>
    <row r="437" spans="1:7" ht="12.75">
      <c r="A437" s="30" t="str">
        <f>'De la BASE'!A433</f>
        <v>228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0.465</v>
      </c>
      <c r="F437" s="9">
        <f>IF('De la BASE'!F433&gt;0,'De la BASE'!F433,'De la BASE'!F433+0.001)</f>
        <v>1.0430000000000001</v>
      </c>
      <c r="G437" s="15">
        <v>28004</v>
      </c>
    </row>
    <row r="438" spans="1:7" ht="12.75">
      <c r="A438" s="30" t="str">
        <f>'De la BASE'!A434</f>
        <v>228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1.707</v>
      </c>
      <c r="F438" s="9">
        <f>IF('De la BASE'!F434&gt;0,'De la BASE'!F434,'De la BASE'!F434+0.001)</f>
        <v>4.853999999999999</v>
      </c>
      <c r="G438" s="15">
        <v>28034</v>
      </c>
    </row>
    <row r="439" spans="1:7" ht="12.75">
      <c r="A439" s="30" t="str">
        <f>'De la BASE'!A435</f>
        <v>228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2.137</v>
      </c>
      <c r="F439" s="9">
        <f>IF('De la BASE'!F435&gt;0,'De la BASE'!F435,'De la BASE'!F435+0.001)</f>
        <v>6.66</v>
      </c>
      <c r="G439" s="15">
        <v>28065</v>
      </c>
    </row>
    <row r="440" spans="1:7" ht="12.75">
      <c r="A440" s="30" t="str">
        <f>'De la BASE'!A436</f>
        <v>228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3.784</v>
      </c>
      <c r="F440" s="9">
        <f>IF('De la BASE'!F436&gt;0,'De la BASE'!F436,'De la BASE'!F436+0.001)</f>
        <v>10.385</v>
      </c>
      <c r="G440" s="15">
        <v>28095</v>
      </c>
    </row>
    <row r="441" spans="1:7" ht="12.75">
      <c r="A441" s="30" t="str">
        <f>'De la BASE'!A437</f>
        <v>228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6.192</v>
      </c>
      <c r="F441" s="9">
        <f>IF('De la BASE'!F437&gt;0,'De la BASE'!F437,'De la BASE'!F437+0.001)</f>
        <v>16.464</v>
      </c>
      <c r="G441" s="15">
        <v>28126</v>
      </c>
    </row>
    <row r="442" spans="1:7" ht="12.75">
      <c r="A442" s="30" t="str">
        <f>'De la BASE'!A438</f>
        <v>228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8.749</v>
      </c>
      <c r="F442" s="9">
        <f>IF('De la BASE'!F438&gt;0,'De la BASE'!F438,'De la BASE'!F438+0.001)</f>
        <v>24.69</v>
      </c>
      <c r="G442" s="15">
        <v>28157</v>
      </c>
    </row>
    <row r="443" spans="1:7" ht="12.75">
      <c r="A443" s="30" t="str">
        <f>'De la BASE'!A439</f>
        <v>228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3.323</v>
      </c>
      <c r="F443" s="9">
        <f>IF('De la BASE'!F439&gt;0,'De la BASE'!F439,'De la BASE'!F439+0.001)</f>
        <v>8.206</v>
      </c>
      <c r="G443" s="15">
        <v>28185</v>
      </c>
    </row>
    <row r="444" spans="1:7" ht="12.75">
      <c r="A444" s="30" t="str">
        <f>'De la BASE'!A440</f>
        <v>228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2.174</v>
      </c>
      <c r="F444" s="9">
        <f>IF('De la BASE'!F440&gt;0,'De la BASE'!F440,'De la BASE'!F440+0.001)</f>
        <v>5.5009999999999994</v>
      </c>
      <c r="G444" s="15">
        <v>28216</v>
      </c>
    </row>
    <row r="445" spans="1:7" ht="12.75">
      <c r="A445" s="30" t="str">
        <f>'De la BASE'!A441</f>
        <v>228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3.049</v>
      </c>
      <c r="F445" s="9">
        <f>IF('De la BASE'!F441&gt;0,'De la BASE'!F441,'De la BASE'!F441+0.001)</f>
        <v>7.798</v>
      </c>
      <c r="G445" s="15">
        <v>28246</v>
      </c>
    </row>
    <row r="446" spans="1:7" ht="12.75">
      <c r="A446" s="30" t="str">
        <f>'De la BASE'!A442</f>
        <v>228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2.347</v>
      </c>
      <c r="F446" s="9">
        <f>IF('De la BASE'!F442&gt;0,'De la BASE'!F442,'De la BASE'!F442+0.001)</f>
        <v>5.815</v>
      </c>
      <c r="G446" s="15">
        <v>28277</v>
      </c>
    </row>
    <row r="447" spans="1:7" ht="12.75">
      <c r="A447" s="30" t="str">
        <f>'De la BASE'!A443</f>
        <v>228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1.402</v>
      </c>
      <c r="F447" s="9">
        <f>IF('De la BASE'!F443&gt;0,'De la BASE'!F443,'De la BASE'!F443+0.001)</f>
        <v>3.803</v>
      </c>
      <c r="G447" s="15">
        <v>28307</v>
      </c>
    </row>
    <row r="448" spans="1:7" ht="12.75">
      <c r="A448" s="30" t="str">
        <f>'De la BASE'!A444</f>
        <v>228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0.821</v>
      </c>
      <c r="F448" s="9">
        <f>IF('De la BASE'!F444&gt;0,'De la BASE'!F444,'De la BASE'!F444+0.001)</f>
        <v>2.1180000000000003</v>
      </c>
      <c r="G448" s="15">
        <v>28338</v>
      </c>
    </row>
    <row r="449" spans="1:7" ht="12.75">
      <c r="A449" s="30" t="str">
        <f>'De la BASE'!A445</f>
        <v>228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0.489</v>
      </c>
      <c r="F449" s="9">
        <f>IF('De la BASE'!F445&gt;0,'De la BASE'!F445,'De la BASE'!F445+0.001)</f>
        <v>1.26</v>
      </c>
      <c r="G449" s="15">
        <v>28369</v>
      </c>
    </row>
    <row r="450" spans="1:7" ht="12.75">
      <c r="A450" s="30" t="str">
        <f>'De la BASE'!A446</f>
        <v>228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1.535</v>
      </c>
      <c r="F450" s="9">
        <f>IF('De la BASE'!F446&gt;0,'De la BASE'!F446,'De la BASE'!F446+0.001)</f>
        <v>4.05</v>
      </c>
      <c r="G450" s="15">
        <v>28399</v>
      </c>
    </row>
    <row r="451" spans="1:7" ht="12.75">
      <c r="A451" s="30" t="str">
        <f>'De la BASE'!A447</f>
        <v>228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0.611</v>
      </c>
      <c r="F451" s="9">
        <f>IF('De la BASE'!F447&gt;0,'De la BASE'!F447,'De la BASE'!F447+0.001)</f>
        <v>1.5579999999999998</v>
      </c>
      <c r="G451" s="15">
        <v>28430</v>
      </c>
    </row>
    <row r="452" spans="1:7" ht="12.75">
      <c r="A452" s="30" t="str">
        <f>'De la BASE'!A448</f>
        <v>228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2.924</v>
      </c>
      <c r="F452" s="9">
        <f>IF('De la BASE'!F448&gt;0,'De la BASE'!F448,'De la BASE'!F448+0.001)</f>
        <v>8.365</v>
      </c>
      <c r="G452" s="15">
        <v>28460</v>
      </c>
    </row>
    <row r="453" spans="1:7" ht="12.75">
      <c r="A453" s="30" t="str">
        <f>'De la BASE'!A449</f>
        <v>228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2.044</v>
      </c>
      <c r="F453" s="9">
        <f>IF('De la BASE'!F449&gt;0,'De la BASE'!F449,'De la BASE'!F449+0.001)</f>
        <v>4.771</v>
      </c>
      <c r="G453" s="15">
        <v>28491</v>
      </c>
    </row>
    <row r="454" spans="1:7" ht="12.75">
      <c r="A454" s="30" t="str">
        <f>'De la BASE'!A450</f>
        <v>228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6.081</v>
      </c>
      <c r="F454" s="9">
        <f>IF('De la BASE'!F450&gt;0,'De la BASE'!F450,'De la BASE'!F450+0.001)</f>
        <v>17.887999999999998</v>
      </c>
      <c r="G454" s="15">
        <v>28522</v>
      </c>
    </row>
    <row r="455" spans="1:7" ht="12.75">
      <c r="A455" s="30" t="str">
        <f>'De la BASE'!A451</f>
        <v>228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3.507</v>
      </c>
      <c r="F455" s="9">
        <f>IF('De la BASE'!F451&gt;0,'De la BASE'!F451,'De la BASE'!F451+0.001)</f>
        <v>9.158000000000001</v>
      </c>
      <c r="G455" s="15">
        <v>28550</v>
      </c>
    </row>
    <row r="456" spans="1:7" ht="12.75">
      <c r="A456" s="30" t="str">
        <f>'De la BASE'!A452</f>
        <v>228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2.987</v>
      </c>
      <c r="F456" s="9">
        <f>IF('De la BASE'!F452&gt;0,'De la BASE'!F452,'De la BASE'!F452+0.001)</f>
        <v>7.331</v>
      </c>
      <c r="G456" s="15">
        <v>28581</v>
      </c>
    </row>
    <row r="457" spans="1:7" ht="12.75">
      <c r="A457" s="30" t="str">
        <f>'De la BASE'!A453</f>
        <v>228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2.878</v>
      </c>
      <c r="F457" s="9">
        <f>IF('De la BASE'!F453&gt;0,'De la BASE'!F453,'De la BASE'!F453+0.001)</f>
        <v>7.617</v>
      </c>
      <c r="G457" s="15">
        <v>28611</v>
      </c>
    </row>
    <row r="458" spans="1:7" ht="12.75">
      <c r="A458" s="30" t="str">
        <f>'De la BASE'!A454</f>
        <v>228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2.225</v>
      </c>
      <c r="F458" s="9">
        <f>IF('De la BASE'!F454&gt;0,'De la BASE'!F454,'De la BASE'!F454+0.001)</f>
        <v>5.926</v>
      </c>
      <c r="G458" s="15">
        <v>28642</v>
      </c>
    </row>
    <row r="459" spans="1:7" ht="12.75">
      <c r="A459" s="30" t="str">
        <f>'De la BASE'!A455</f>
        <v>228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1.039</v>
      </c>
      <c r="F459" s="9">
        <f>IF('De la BASE'!F455&gt;0,'De la BASE'!F455,'De la BASE'!F455+0.001)</f>
        <v>2.668</v>
      </c>
      <c r="G459" s="15">
        <v>28672</v>
      </c>
    </row>
    <row r="460" spans="1:7" ht="12.75">
      <c r="A460" s="30" t="str">
        <f>'De la BASE'!A456</f>
        <v>228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</v>
      </c>
      <c r="F460" s="9">
        <f>IF('De la BASE'!F456&gt;0,'De la BASE'!F456,'De la BASE'!F456+0.001)</f>
        <v>1.543</v>
      </c>
      <c r="G460" s="15">
        <v>28703</v>
      </c>
    </row>
    <row r="461" spans="1:7" ht="12.75">
      <c r="A461" s="30" t="str">
        <f>'De la BASE'!A457</f>
        <v>228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</v>
      </c>
      <c r="F461" s="9">
        <f>IF('De la BASE'!F457&gt;0,'De la BASE'!F457,'De la BASE'!F457+0.001)</f>
        <v>0.9239999999999999</v>
      </c>
      <c r="G461" s="15">
        <v>28734</v>
      </c>
    </row>
    <row r="462" spans="1:7" ht="12.75">
      <c r="A462" s="30" t="str">
        <f>'De la BASE'!A458</f>
        <v>228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0.225</v>
      </c>
      <c r="F462" s="9">
        <f>IF('De la BASE'!F458&gt;0,'De la BASE'!F458,'De la BASE'!F458+0.001)</f>
        <v>0.58</v>
      </c>
      <c r="G462" s="15">
        <v>28764</v>
      </c>
    </row>
    <row r="463" spans="1:7" ht="12.75">
      <c r="A463" s="30" t="str">
        <f>'De la BASE'!A459</f>
        <v>228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0.165</v>
      </c>
      <c r="F463" s="9">
        <f>IF('De la BASE'!F459&gt;0,'De la BASE'!F459,'De la BASE'!F459+0.001)</f>
        <v>0.42400000000000004</v>
      </c>
      <c r="G463" s="15">
        <v>28795</v>
      </c>
    </row>
    <row r="464" spans="1:7" ht="12.75">
      <c r="A464" s="30" t="str">
        <f>'De la BASE'!A460</f>
        <v>228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6.368</v>
      </c>
      <c r="F464" s="9">
        <f>IF('De la BASE'!F460&gt;0,'De la BASE'!F460,'De la BASE'!F460+0.001)</f>
        <v>15.216000000000001</v>
      </c>
      <c r="G464" s="15">
        <v>28825</v>
      </c>
    </row>
    <row r="465" spans="1:7" ht="12.75">
      <c r="A465" s="30" t="str">
        <f>'De la BASE'!A461</f>
        <v>228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5.926</v>
      </c>
      <c r="F465" s="9">
        <f>IF('De la BASE'!F461&gt;0,'De la BASE'!F461,'De la BASE'!F461+0.001)</f>
        <v>16.252000000000002</v>
      </c>
      <c r="G465" s="15">
        <v>28856</v>
      </c>
    </row>
    <row r="466" spans="1:7" ht="12.75">
      <c r="A466" s="30" t="str">
        <f>'De la BASE'!A462</f>
        <v>228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9.748</v>
      </c>
      <c r="F466" s="9">
        <f>IF('De la BASE'!F462&gt;0,'De la BASE'!F462,'De la BASE'!F462+0.001)</f>
        <v>25.762</v>
      </c>
      <c r="G466" s="15">
        <v>28887</v>
      </c>
    </row>
    <row r="467" spans="1:7" ht="12.75">
      <c r="A467" s="30" t="str">
        <f>'De la BASE'!A463</f>
        <v>228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6.417</v>
      </c>
      <c r="F467" s="9">
        <f>IF('De la BASE'!F463&gt;0,'De la BASE'!F463,'De la BASE'!F463+0.001)</f>
        <v>16.445</v>
      </c>
      <c r="G467" s="15">
        <v>28915</v>
      </c>
    </row>
    <row r="468" spans="1:7" ht="12.75">
      <c r="A468" s="30" t="str">
        <f>'De la BASE'!A464</f>
        <v>228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2.621</v>
      </c>
      <c r="F468" s="9">
        <f>IF('De la BASE'!F464&gt;0,'De la BASE'!F464,'De la BASE'!F464+0.001)</f>
        <v>7.3740000000000006</v>
      </c>
      <c r="G468" s="15">
        <v>28946</v>
      </c>
    </row>
    <row r="469" spans="1:7" ht="12.75">
      <c r="A469" s="30" t="str">
        <f>'De la BASE'!A465</f>
        <v>228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3.459</v>
      </c>
      <c r="F469" s="9">
        <f>IF('De la BASE'!F465&gt;0,'De la BASE'!F465,'De la BASE'!F465+0.001)</f>
        <v>8.57</v>
      </c>
      <c r="G469" s="15">
        <v>28976</v>
      </c>
    </row>
    <row r="470" spans="1:7" ht="12.75">
      <c r="A470" s="30" t="str">
        <f>'De la BASE'!A466</f>
        <v>228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1.73</v>
      </c>
      <c r="F470" s="9">
        <f>IF('De la BASE'!F466&gt;0,'De la BASE'!F466,'De la BASE'!F466+0.001)</f>
        <v>4.195</v>
      </c>
      <c r="G470" s="15">
        <v>29007</v>
      </c>
    </row>
    <row r="471" spans="1:7" ht="12.75">
      <c r="A471" s="30" t="str">
        <f>'De la BASE'!A467</f>
        <v>228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1.069</v>
      </c>
      <c r="F471" s="9">
        <f>IF('De la BASE'!F467&gt;0,'De la BASE'!F467,'De la BASE'!F467+0.001)</f>
        <v>2.699</v>
      </c>
      <c r="G471" s="15">
        <v>29037</v>
      </c>
    </row>
    <row r="472" spans="1:7" ht="12.75">
      <c r="A472" s="30" t="str">
        <f>'De la BASE'!A468</f>
        <v>228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0.581</v>
      </c>
      <c r="F472" s="9">
        <f>IF('De la BASE'!F468&gt;0,'De la BASE'!F468,'De la BASE'!F468+0.001)</f>
        <v>1.4580000000000002</v>
      </c>
      <c r="G472" s="15">
        <v>29068</v>
      </c>
    </row>
    <row r="473" spans="1:7" ht="12.75">
      <c r="A473" s="30" t="str">
        <f>'De la BASE'!A469</f>
        <v>228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0.417</v>
      </c>
      <c r="F473" s="9">
        <f>IF('De la BASE'!F469&gt;0,'De la BASE'!F469,'De la BASE'!F469+0.001)</f>
        <v>1.04</v>
      </c>
      <c r="G473" s="15">
        <v>29099</v>
      </c>
    </row>
    <row r="474" spans="1:7" ht="12.75">
      <c r="A474" s="30" t="str">
        <f>'De la BASE'!A470</f>
        <v>228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1.561</v>
      </c>
      <c r="F474" s="9">
        <f>IF('De la BASE'!F470&gt;0,'De la BASE'!F470,'De la BASE'!F470+0.001)</f>
        <v>3.662</v>
      </c>
      <c r="G474" s="15">
        <v>29129</v>
      </c>
    </row>
    <row r="475" spans="1:7" ht="12.75">
      <c r="A475" s="30" t="str">
        <f>'De la BASE'!A471</f>
        <v>228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1.375</v>
      </c>
      <c r="F475" s="9">
        <f>IF('De la BASE'!F471&gt;0,'De la BASE'!F471,'De la BASE'!F471+0.001)</f>
        <v>2.883</v>
      </c>
      <c r="G475" s="15">
        <v>29160</v>
      </c>
    </row>
    <row r="476" spans="1:7" ht="12.75">
      <c r="A476" s="30" t="str">
        <f>'De la BASE'!A472</f>
        <v>228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2.505</v>
      </c>
      <c r="F476" s="9">
        <f>IF('De la BASE'!F472&gt;0,'De la BASE'!F472,'De la BASE'!F472+0.001)</f>
        <v>5.934</v>
      </c>
      <c r="G476" s="15">
        <v>29190</v>
      </c>
    </row>
    <row r="477" spans="1:7" ht="12.75">
      <c r="A477" s="30" t="str">
        <f>'De la BASE'!A473</f>
        <v>228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1.321</v>
      </c>
      <c r="F477" s="9">
        <f>IF('De la BASE'!F473&gt;0,'De la BASE'!F473,'De la BASE'!F473+0.001)</f>
        <v>3.311</v>
      </c>
      <c r="G477" s="15">
        <v>29221</v>
      </c>
    </row>
    <row r="478" spans="1:7" ht="12.75">
      <c r="A478" s="30" t="str">
        <f>'De la BASE'!A474</f>
        <v>228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1.381</v>
      </c>
      <c r="F478" s="9">
        <f>IF('De la BASE'!F474&gt;0,'De la BASE'!F474,'De la BASE'!F474+0.001)</f>
        <v>3.258</v>
      </c>
      <c r="G478" s="15">
        <v>29252</v>
      </c>
    </row>
    <row r="479" spans="1:7" ht="12.75">
      <c r="A479" s="30" t="str">
        <f>'De la BASE'!A475</f>
        <v>228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2.747</v>
      </c>
      <c r="F479" s="9">
        <f>IF('De la BASE'!F475&gt;0,'De la BASE'!F475,'De la BASE'!F475+0.001)</f>
        <v>6.286</v>
      </c>
      <c r="G479" s="15">
        <v>29281</v>
      </c>
    </row>
    <row r="480" spans="1:7" ht="12.75">
      <c r="A480" s="30" t="str">
        <f>'De la BASE'!A476</f>
        <v>228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1.467</v>
      </c>
      <c r="F480" s="9">
        <f>IF('De la BASE'!F476&gt;0,'De la BASE'!F476,'De la BASE'!F476+0.001)</f>
        <v>3.803</v>
      </c>
      <c r="G480" s="15">
        <v>29312</v>
      </c>
    </row>
    <row r="481" spans="1:7" ht="12.75">
      <c r="A481" s="30" t="str">
        <f>'De la BASE'!A477</f>
        <v>228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2.974</v>
      </c>
      <c r="F481" s="9">
        <f>IF('De la BASE'!F477&gt;0,'De la BASE'!F477,'De la BASE'!F477+0.001)</f>
        <v>7.561999999999999</v>
      </c>
      <c r="G481" s="15">
        <v>29342</v>
      </c>
    </row>
    <row r="482" spans="1:7" ht="12.75">
      <c r="A482" s="30" t="str">
        <f>'De la BASE'!A478</f>
        <v>228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1.741</v>
      </c>
      <c r="F482" s="9">
        <f>IF('De la BASE'!F478&gt;0,'De la BASE'!F478,'De la BASE'!F478+0.001)</f>
        <v>4.595</v>
      </c>
      <c r="G482" s="15">
        <v>29373</v>
      </c>
    </row>
    <row r="483" spans="1:7" ht="12.75">
      <c r="A483" s="30" t="str">
        <f>'De la BASE'!A479</f>
        <v>228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</v>
      </c>
      <c r="F483" s="9">
        <f>IF('De la BASE'!F479&gt;0,'De la BASE'!F479,'De la BASE'!F479+0.001)</f>
        <v>2.593</v>
      </c>
      <c r="G483" s="15">
        <v>29403</v>
      </c>
    </row>
    <row r="484" spans="1:7" ht="12.75">
      <c r="A484" s="30" t="str">
        <f>'De la BASE'!A480</f>
        <v>228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0.654</v>
      </c>
      <c r="F484" s="9">
        <f>IF('De la BASE'!F480&gt;0,'De la BASE'!F480,'De la BASE'!F480+0.001)</f>
        <v>1.6760000000000002</v>
      </c>
      <c r="G484" s="15">
        <v>29434</v>
      </c>
    </row>
    <row r="485" spans="1:7" ht="12.75">
      <c r="A485" s="30" t="str">
        <f>'De la BASE'!A481</f>
        <v>228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0.425</v>
      </c>
      <c r="F485" s="9">
        <f>IF('De la BASE'!F481&gt;0,'De la BASE'!F481,'De la BASE'!F481+0.001)</f>
        <v>1.088</v>
      </c>
      <c r="G485" s="15">
        <v>29465</v>
      </c>
    </row>
    <row r="486" spans="1:7" ht="12.75">
      <c r="A486" s="30" t="str">
        <f>'De la BASE'!A482</f>
        <v>228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0.612</v>
      </c>
      <c r="F486" s="9">
        <f>IF('De la BASE'!F482&gt;0,'De la BASE'!F482,'De la BASE'!F482+0.001)</f>
        <v>1.557</v>
      </c>
      <c r="G486" s="15">
        <v>29495</v>
      </c>
    </row>
    <row r="487" spans="1:7" ht="12.75">
      <c r="A487" s="30" t="str">
        <f>'De la BASE'!A483</f>
        <v>228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0.972</v>
      </c>
      <c r="F487" s="9">
        <f>IF('De la BASE'!F483&gt;0,'De la BASE'!F483,'De la BASE'!F483+0.001)</f>
        <v>2.318</v>
      </c>
      <c r="G487" s="15">
        <v>29526</v>
      </c>
    </row>
    <row r="488" spans="1:7" ht="12.75">
      <c r="A488" s="30" t="str">
        <f>'De la BASE'!A484</f>
        <v>228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0.54</v>
      </c>
      <c r="F488" s="9">
        <f>IF('De la BASE'!F484&gt;0,'De la BASE'!F484,'De la BASE'!F484+0.001)</f>
        <v>1.6</v>
      </c>
      <c r="G488" s="15">
        <v>29556</v>
      </c>
    </row>
    <row r="489" spans="1:7" ht="12.75">
      <c r="A489" s="30" t="str">
        <f>'De la BASE'!A485</f>
        <v>228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0.436</v>
      </c>
      <c r="F489" s="9">
        <f>IF('De la BASE'!F485&gt;0,'De la BASE'!F485,'De la BASE'!F485+0.001)</f>
        <v>1.1680000000000001</v>
      </c>
      <c r="G489" s="15">
        <v>29587</v>
      </c>
    </row>
    <row r="490" spans="1:7" ht="12.75">
      <c r="A490" s="30" t="str">
        <f>'De la BASE'!A486</f>
        <v>228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0.639</v>
      </c>
      <c r="F490" s="9">
        <f>IF('De la BASE'!F486&gt;0,'De la BASE'!F486,'De la BASE'!F486+0.001)</f>
        <v>1.6560000000000001</v>
      </c>
      <c r="G490" s="15">
        <v>29618</v>
      </c>
    </row>
    <row r="491" spans="1:7" ht="12.75">
      <c r="A491" s="30" t="str">
        <f>'De la BASE'!A487</f>
        <v>228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1.997</v>
      </c>
      <c r="F491" s="9">
        <f>IF('De la BASE'!F487&gt;0,'De la BASE'!F487,'De la BASE'!F487+0.001)</f>
        <v>4.351</v>
      </c>
      <c r="G491" s="15">
        <v>29646</v>
      </c>
    </row>
    <row r="492" spans="1:7" ht="12.75">
      <c r="A492" s="30" t="str">
        <f>'De la BASE'!A488</f>
        <v>228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1.645</v>
      </c>
      <c r="F492" s="9">
        <f>IF('De la BASE'!F488&gt;0,'De la BASE'!F488,'De la BASE'!F488+0.001)</f>
        <v>4.601</v>
      </c>
      <c r="G492" s="15">
        <v>29677</v>
      </c>
    </row>
    <row r="493" spans="1:7" ht="12.75">
      <c r="A493" s="30" t="str">
        <f>'De la BASE'!A489</f>
        <v>228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1.345</v>
      </c>
      <c r="F493" s="9">
        <f>IF('De la BASE'!F489&gt;0,'De la BASE'!F489,'De la BASE'!F489+0.001)</f>
        <v>3.464</v>
      </c>
      <c r="G493" s="15">
        <v>29707</v>
      </c>
    </row>
    <row r="494" spans="1:7" ht="12.75">
      <c r="A494" s="30" t="str">
        <f>'De la BASE'!A490</f>
        <v>228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0.73</v>
      </c>
      <c r="F494" s="9">
        <f>IF('De la BASE'!F490&gt;0,'De la BASE'!F490,'De la BASE'!F490+0.001)</f>
        <v>1.9060000000000001</v>
      </c>
      <c r="G494" s="15">
        <v>29738</v>
      </c>
    </row>
    <row r="495" spans="1:7" ht="12.75">
      <c r="A495" s="30" t="str">
        <f>'De la BASE'!A491</f>
        <v>228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0.49</v>
      </c>
      <c r="F495" s="9">
        <f>IF('De la BASE'!F491&gt;0,'De la BASE'!F491,'De la BASE'!F491+0.001)</f>
        <v>1.2389999999999999</v>
      </c>
      <c r="G495" s="15">
        <v>29768</v>
      </c>
    </row>
    <row r="496" spans="1:7" ht="12.75">
      <c r="A496" s="30" t="str">
        <f>'De la BASE'!A492</f>
        <v>228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0.325</v>
      </c>
      <c r="F496" s="9">
        <f>IF('De la BASE'!F492&gt;0,'De la BASE'!F492,'De la BASE'!F492+0.001)</f>
        <v>0.843</v>
      </c>
      <c r="G496" s="15">
        <v>29799</v>
      </c>
    </row>
    <row r="497" spans="1:7" ht="12.75">
      <c r="A497" s="30" t="str">
        <f>'De la BASE'!A493</f>
        <v>228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0.373</v>
      </c>
      <c r="F497" s="9">
        <f>IF('De la BASE'!F493&gt;0,'De la BASE'!F493,'De la BASE'!F493+0.001)</f>
        <v>0.938</v>
      </c>
      <c r="G497" s="15">
        <v>29830</v>
      </c>
    </row>
    <row r="498" spans="1:7" ht="12.75">
      <c r="A498" s="30" t="str">
        <f>'De la BASE'!A494</f>
        <v>228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0.219</v>
      </c>
      <c r="F498" s="9">
        <f>IF('De la BASE'!F494&gt;0,'De la BASE'!F494,'De la BASE'!F494+0.001)</f>
        <v>0.5619999999999999</v>
      </c>
      <c r="G498" s="15">
        <v>29860</v>
      </c>
    </row>
    <row r="499" spans="1:7" ht="12.75">
      <c r="A499" s="30" t="str">
        <f>'De la BASE'!A495</f>
        <v>228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0.141</v>
      </c>
      <c r="F499" s="9">
        <f>IF('De la BASE'!F495&gt;0,'De la BASE'!F495,'De la BASE'!F495+0.001)</f>
        <v>0.363</v>
      </c>
      <c r="G499" s="15">
        <v>29891</v>
      </c>
    </row>
    <row r="500" spans="1:7" ht="12.75">
      <c r="A500" s="30" t="str">
        <f>'De la BASE'!A496</f>
        <v>228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9.79</v>
      </c>
      <c r="F500" s="9">
        <f>IF('De la BASE'!F496&gt;0,'De la BASE'!F496,'De la BASE'!F496+0.001)</f>
        <v>27.401999999999997</v>
      </c>
      <c r="G500" s="15">
        <v>29921</v>
      </c>
    </row>
    <row r="501" spans="1:7" ht="12.75">
      <c r="A501" s="30" t="str">
        <f>'De la BASE'!A497</f>
        <v>228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1.876</v>
      </c>
      <c r="F501" s="9">
        <f>IF('De la BASE'!F497&gt;0,'De la BASE'!F497,'De la BASE'!F497+0.001)</f>
        <v>4.327999999999999</v>
      </c>
      <c r="G501" s="15">
        <v>29952</v>
      </c>
    </row>
    <row r="502" spans="1:7" ht="12.75">
      <c r="A502" s="30" t="str">
        <f>'De la BASE'!A498</f>
        <v>228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1.399</v>
      </c>
      <c r="F502" s="9">
        <f>IF('De la BASE'!F498&gt;0,'De la BASE'!F498,'De la BASE'!F498+0.001)</f>
        <v>3.5629999999999997</v>
      </c>
      <c r="G502" s="15">
        <v>29983</v>
      </c>
    </row>
    <row r="503" spans="1:7" ht="12.75">
      <c r="A503" s="30" t="str">
        <f>'De la BASE'!A499</f>
        <v>228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0.927</v>
      </c>
      <c r="F503" s="9">
        <f>IF('De la BASE'!F499&gt;0,'De la BASE'!F499,'De la BASE'!F499+0.001)</f>
        <v>2.14</v>
      </c>
      <c r="G503" s="15">
        <v>30011</v>
      </c>
    </row>
    <row r="504" spans="1:7" ht="12.75">
      <c r="A504" s="30" t="str">
        <f>'De la BASE'!A500</f>
        <v>228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0.843</v>
      </c>
      <c r="F504" s="9">
        <f>IF('De la BASE'!F500&gt;0,'De la BASE'!F500,'De la BASE'!F500+0.001)</f>
        <v>2.095</v>
      </c>
      <c r="G504" s="15">
        <v>30042</v>
      </c>
    </row>
    <row r="505" spans="1:7" ht="12.75">
      <c r="A505" s="30" t="str">
        <f>'De la BASE'!A501</f>
        <v>228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0.668</v>
      </c>
      <c r="F505" s="9">
        <f>IF('De la BASE'!F501&gt;0,'De la BASE'!F501,'De la BASE'!F501+0.001)</f>
        <v>1.8330000000000002</v>
      </c>
      <c r="G505" s="15">
        <v>30072</v>
      </c>
    </row>
    <row r="506" spans="1:7" ht="12.75">
      <c r="A506" s="30" t="str">
        <f>'De la BASE'!A502</f>
        <v>228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0.477</v>
      </c>
      <c r="F506" s="9">
        <f>IF('De la BASE'!F502&gt;0,'De la BASE'!F502,'De la BASE'!F502+0.001)</f>
        <v>1.2389999999999999</v>
      </c>
      <c r="G506" s="15">
        <v>30103</v>
      </c>
    </row>
    <row r="507" spans="1:7" ht="12.75">
      <c r="A507" s="30" t="str">
        <f>'De la BASE'!A503</f>
        <v>228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0.317</v>
      </c>
      <c r="F507" s="9">
        <f>IF('De la BASE'!F503&gt;0,'De la BASE'!F503,'De la BASE'!F503+0.001)</f>
        <v>0.82</v>
      </c>
      <c r="G507" s="15">
        <v>30133</v>
      </c>
    </row>
    <row r="508" spans="1:7" ht="12.75">
      <c r="A508" s="30" t="str">
        <f>'De la BASE'!A504</f>
        <v>228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0.201</v>
      </c>
      <c r="F508" s="9">
        <f>IF('De la BASE'!F504&gt;0,'De la BASE'!F504,'De la BASE'!F504+0.001)</f>
        <v>0.518</v>
      </c>
      <c r="G508" s="15">
        <v>30164</v>
      </c>
    </row>
    <row r="509" spans="1:7" ht="12.75">
      <c r="A509" s="30" t="str">
        <f>'De la BASE'!A505</f>
        <v>228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0.453</v>
      </c>
      <c r="F509" s="9">
        <f>IF('De la BASE'!F505&gt;0,'De la BASE'!F505,'De la BASE'!F505+0.001)</f>
        <v>0.994</v>
      </c>
      <c r="G509" s="15">
        <v>30195</v>
      </c>
    </row>
    <row r="510" spans="1:7" ht="12.75">
      <c r="A510" s="30" t="str">
        <f>'De la BASE'!A506</f>
        <v>228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0.671</v>
      </c>
      <c r="F510" s="9">
        <f>IF('De la BASE'!F506&gt;0,'De la BASE'!F506,'De la BASE'!F506+0.001)</f>
        <v>1.6760000000000002</v>
      </c>
      <c r="G510" s="15">
        <v>30225</v>
      </c>
    </row>
    <row r="511" spans="1:7" ht="12.75">
      <c r="A511" s="30" t="str">
        <f>'De la BASE'!A507</f>
        <v>228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2.099</v>
      </c>
      <c r="F511" s="9">
        <f>IF('De la BASE'!F507&gt;0,'De la BASE'!F507,'De la BASE'!F507+0.001)</f>
        <v>5.574</v>
      </c>
      <c r="G511" s="15">
        <v>30256</v>
      </c>
    </row>
    <row r="512" spans="1:7" ht="12.75">
      <c r="A512" s="30" t="str">
        <f>'De la BASE'!A508</f>
        <v>228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2.214</v>
      </c>
      <c r="F512" s="9">
        <f>IF('De la BASE'!F508&gt;0,'De la BASE'!F508,'De la BASE'!F508+0.001)</f>
        <v>5.795999999999999</v>
      </c>
      <c r="G512" s="15">
        <v>30286</v>
      </c>
    </row>
    <row r="513" spans="1:7" ht="12.75">
      <c r="A513" s="30" t="str">
        <f>'De la BASE'!A509</f>
        <v>228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0.684</v>
      </c>
      <c r="F513" s="9">
        <f>IF('De la BASE'!F509&gt;0,'De la BASE'!F509,'De la BASE'!F509+0.001)</f>
        <v>1.7640000000000002</v>
      </c>
      <c r="G513" s="15">
        <v>30317</v>
      </c>
    </row>
    <row r="514" spans="1:7" ht="12.75">
      <c r="A514" s="30" t="str">
        <f>'De la BASE'!A510</f>
        <v>228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0.825</v>
      </c>
      <c r="F514" s="9">
        <f>IF('De la BASE'!F510&gt;0,'De la BASE'!F510,'De la BASE'!F510+0.001)</f>
        <v>2.195</v>
      </c>
      <c r="G514" s="15">
        <v>30348</v>
      </c>
    </row>
    <row r="515" spans="1:7" ht="12.75">
      <c r="A515" s="30" t="str">
        <f>'De la BASE'!A511</f>
        <v>228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1.111</v>
      </c>
      <c r="F515" s="9">
        <f>IF('De la BASE'!F511&gt;0,'De la BASE'!F511,'De la BASE'!F511+0.001)</f>
        <v>2.374</v>
      </c>
      <c r="G515" s="15">
        <v>30376</v>
      </c>
    </row>
    <row r="516" spans="1:7" ht="12.75">
      <c r="A516" s="30" t="str">
        <f>'De la BASE'!A512</f>
        <v>228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3.425</v>
      </c>
      <c r="F516" s="9">
        <f>IF('De la BASE'!F512&gt;0,'De la BASE'!F512,'De la BASE'!F512+0.001)</f>
        <v>8.06</v>
      </c>
      <c r="G516" s="15">
        <v>30407</v>
      </c>
    </row>
    <row r="517" spans="1:7" ht="12.75">
      <c r="A517" s="30" t="str">
        <f>'De la BASE'!A513</f>
        <v>228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1.538</v>
      </c>
      <c r="F517" s="9">
        <f>IF('De la BASE'!F513&gt;0,'De la BASE'!F513,'De la BASE'!F513+0.001)</f>
        <v>3.803</v>
      </c>
      <c r="G517" s="15">
        <v>30437</v>
      </c>
    </row>
    <row r="518" spans="1:7" ht="12.75">
      <c r="A518" s="30" t="str">
        <f>'De la BASE'!A514</f>
        <v>228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0.805</v>
      </c>
      <c r="F518" s="9">
        <f>IF('De la BASE'!F514&gt;0,'De la BASE'!F514,'De la BASE'!F514+0.001)</f>
        <v>2.065</v>
      </c>
      <c r="G518" s="15">
        <v>30468</v>
      </c>
    </row>
    <row r="519" spans="1:7" ht="12.75">
      <c r="A519" s="30" t="str">
        <f>'De la BASE'!A515</f>
        <v>228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0.577</v>
      </c>
      <c r="F519" s="9">
        <f>IF('De la BASE'!F515&gt;0,'De la BASE'!F515,'De la BASE'!F515+0.001)</f>
        <v>1.4889999999999999</v>
      </c>
      <c r="G519" s="15">
        <v>30498</v>
      </c>
    </row>
    <row r="520" spans="1:7" ht="12.75">
      <c r="A520" s="30" t="str">
        <f>'De la BASE'!A516</f>
        <v>228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1.33</v>
      </c>
      <c r="F520" s="9">
        <f>IF('De la BASE'!F516&gt;0,'De la BASE'!F516,'De la BASE'!F516+0.001)</f>
        <v>3.8689999999999998</v>
      </c>
      <c r="G520" s="15">
        <v>30529</v>
      </c>
    </row>
    <row r="521" spans="1:7" ht="12.75">
      <c r="A521" s="30" t="str">
        <f>'De la BASE'!A517</f>
        <v>228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0.447</v>
      </c>
      <c r="F521" s="9">
        <f>IF('De la BASE'!F517&gt;0,'De la BASE'!F517,'De la BASE'!F517+0.001)</f>
        <v>1.154</v>
      </c>
      <c r="G521" s="15">
        <v>30560</v>
      </c>
    </row>
    <row r="522" spans="1:7" ht="12.75">
      <c r="A522" s="30" t="str">
        <f>'De la BASE'!A518</f>
        <v>228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0.262</v>
      </c>
      <c r="F522" s="9">
        <f>IF('De la BASE'!F518&gt;0,'De la BASE'!F518,'De la BASE'!F518+0.001)</f>
        <v>0.675</v>
      </c>
      <c r="G522" s="15">
        <v>30590</v>
      </c>
    </row>
    <row r="523" spans="1:7" ht="12.75">
      <c r="A523" s="30" t="str">
        <f>'De la BASE'!A519</f>
        <v>228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0.687</v>
      </c>
      <c r="F523" s="9">
        <f>IF('De la BASE'!F519&gt;0,'De la BASE'!F519,'De la BASE'!F519+0.001)</f>
        <v>1.5130000000000001</v>
      </c>
      <c r="G523" s="15">
        <v>30621</v>
      </c>
    </row>
    <row r="524" spans="1:7" ht="12.75">
      <c r="A524" s="30" t="str">
        <f>'De la BASE'!A520</f>
        <v>228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2.013</v>
      </c>
      <c r="F524" s="9">
        <f>IF('De la BASE'!F520&gt;0,'De la BASE'!F520,'De la BASE'!F520+0.001)</f>
        <v>5.497</v>
      </c>
      <c r="G524" s="15">
        <v>30651</v>
      </c>
    </row>
    <row r="525" spans="1:7" ht="12.75">
      <c r="A525" s="30" t="str">
        <f>'De la BASE'!A521</f>
        <v>228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2.671</v>
      </c>
      <c r="F525" s="9">
        <f>IF('De la BASE'!F521&gt;0,'De la BASE'!F521,'De la BASE'!F521+0.001)</f>
        <v>7.542</v>
      </c>
      <c r="G525" s="15">
        <v>30682</v>
      </c>
    </row>
    <row r="526" spans="1:7" ht="12.75">
      <c r="A526" s="30" t="str">
        <f>'De la BASE'!A522</f>
        <v>228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1.281</v>
      </c>
      <c r="F526" s="9">
        <f>IF('De la BASE'!F522&gt;0,'De la BASE'!F522,'De la BASE'!F522+0.001)</f>
        <v>3.492</v>
      </c>
      <c r="G526" s="15">
        <v>30713</v>
      </c>
    </row>
    <row r="527" spans="1:7" ht="12.75">
      <c r="A527" s="30" t="str">
        <f>'De la BASE'!A523</f>
        <v>228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3.842</v>
      </c>
      <c r="F527" s="9">
        <f>IF('De la BASE'!F523&gt;0,'De la BASE'!F523,'De la BASE'!F523+0.001)</f>
        <v>9.587</v>
      </c>
      <c r="G527" s="15">
        <v>30742</v>
      </c>
    </row>
    <row r="528" spans="1:7" ht="12.75">
      <c r="A528" s="30" t="str">
        <f>'De la BASE'!A524</f>
        <v>228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1.893</v>
      </c>
      <c r="F528" s="9">
        <f>IF('De la BASE'!F524&gt;0,'De la BASE'!F524,'De la BASE'!F524+0.001)</f>
        <v>4.547</v>
      </c>
      <c r="G528" s="15">
        <v>30773</v>
      </c>
    </row>
    <row r="529" spans="1:7" ht="12.75">
      <c r="A529" s="30" t="str">
        <f>'De la BASE'!A525</f>
        <v>228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2.946</v>
      </c>
      <c r="F529" s="9">
        <f>IF('De la BASE'!F525&gt;0,'De la BASE'!F525,'De la BASE'!F525+0.001)</f>
        <v>8.077</v>
      </c>
      <c r="G529" s="15">
        <v>30803</v>
      </c>
    </row>
    <row r="530" spans="1:7" ht="12.75">
      <c r="A530" s="30" t="str">
        <f>'De la BASE'!A526</f>
        <v>228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2.578</v>
      </c>
      <c r="F530" s="9">
        <f>IF('De la BASE'!F526&gt;0,'De la BASE'!F526,'De la BASE'!F526+0.001)</f>
        <v>6.877000000000001</v>
      </c>
      <c r="G530" s="15">
        <v>30834</v>
      </c>
    </row>
    <row r="531" spans="1:7" ht="12.75">
      <c r="A531" s="30" t="str">
        <f>'De la BASE'!A527</f>
        <v>228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1.174</v>
      </c>
      <c r="F531" s="9">
        <f>IF('De la BASE'!F527&gt;0,'De la BASE'!F527,'De la BASE'!F527+0.001)</f>
        <v>3.022</v>
      </c>
      <c r="G531" s="15">
        <v>30864</v>
      </c>
    </row>
    <row r="532" spans="1:7" ht="12.75">
      <c r="A532" s="30" t="str">
        <f>'De la BASE'!A528</f>
        <v>228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0.676</v>
      </c>
      <c r="F532" s="9">
        <f>IF('De la BASE'!F528&gt;0,'De la BASE'!F528,'De la BASE'!F528+0.001)</f>
        <v>1.7390000000000003</v>
      </c>
      <c r="G532" s="15">
        <v>30895</v>
      </c>
    </row>
    <row r="533" spans="1:7" ht="12.75">
      <c r="A533" s="30" t="str">
        <f>'De la BASE'!A529</f>
        <v>228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0.398</v>
      </c>
      <c r="F533" s="9">
        <f>IF('De la BASE'!F529&gt;0,'De la BASE'!F529,'De la BASE'!F529+0.001)</f>
        <v>1.021</v>
      </c>
      <c r="G533" s="15">
        <v>30926</v>
      </c>
    </row>
    <row r="534" spans="1:7" ht="12.75">
      <c r="A534" s="30" t="str">
        <f>'De la BASE'!A530</f>
        <v>228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0.677</v>
      </c>
      <c r="F534" s="9">
        <f>IF('De la BASE'!F530&gt;0,'De la BASE'!F530,'De la BASE'!F530+0.001)</f>
        <v>1.701</v>
      </c>
      <c r="G534" s="15">
        <v>30956</v>
      </c>
    </row>
    <row r="535" spans="1:7" ht="12.75">
      <c r="A535" s="30" t="str">
        <f>'De la BASE'!A531</f>
        <v>228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7.803</v>
      </c>
      <c r="F535" s="9">
        <f>IF('De la BASE'!F531&gt;0,'De la BASE'!F531,'De la BASE'!F531+0.001)</f>
        <v>18.9</v>
      </c>
      <c r="G535" s="15">
        <v>30987</v>
      </c>
    </row>
    <row r="536" spans="1:7" ht="12.75">
      <c r="A536" s="30" t="str">
        <f>'De la BASE'!A532</f>
        <v>228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1.565</v>
      </c>
      <c r="F536" s="9">
        <f>IF('De la BASE'!F532&gt;0,'De la BASE'!F532,'De la BASE'!F532+0.001)</f>
        <v>4.021999999999999</v>
      </c>
      <c r="G536" s="15">
        <v>31017</v>
      </c>
    </row>
    <row r="537" spans="1:7" ht="12.75">
      <c r="A537" s="30" t="str">
        <f>'De la BASE'!A533</f>
        <v>228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0.931</v>
      </c>
      <c r="F537" s="9">
        <f>IF('De la BASE'!F533&gt;0,'De la BASE'!F533,'De la BASE'!F533+0.001)</f>
        <v>2.459</v>
      </c>
      <c r="G537" s="15">
        <v>31048</v>
      </c>
    </row>
    <row r="538" spans="1:7" ht="12.75">
      <c r="A538" s="30" t="str">
        <f>'De la BASE'!A534</f>
        <v>228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5.715</v>
      </c>
      <c r="F538" s="9">
        <f>IF('De la BASE'!F534&gt;0,'De la BASE'!F534,'De la BASE'!F534+0.001)</f>
        <v>15.454</v>
      </c>
      <c r="G538" s="15">
        <v>31079</v>
      </c>
    </row>
    <row r="539" spans="1:7" ht="12.75">
      <c r="A539" s="30" t="str">
        <f>'De la BASE'!A535</f>
        <v>228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3.731</v>
      </c>
      <c r="F539" s="9">
        <f>IF('De la BASE'!F535&gt;0,'De la BASE'!F535,'De la BASE'!F535+0.001)</f>
        <v>10.504000000000001</v>
      </c>
      <c r="G539" s="15">
        <v>31107</v>
      </c>
    </row>
    <row r="540" spans="1:7" ht="12.75">
      <c r="A540" s="30" t="str">
        <f>'De la BASE'!A536</f>
        <v>228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4.201</v>
      </c>
      <c r="F540" s="9">
        <f>IF('De la BASE'!F536&gt;0,'De la BASE'!F536,'De la BASE'!F536+0.001)</f>
        <v>10.69</v>
      </c>
      <c r="G540" s="15">
        <v>31138</v>
      </c>
    </row>
    <row r="541" spans="1:7" ht="12.75">
      <c r="A541" s="30" t="str">
        <f>'De la BASE'!A537</f>
        <v>228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2.698</v>
      </c>
      <c r="F541" s="9">
        <f>IF('De la BASE'!F537&gt;0,'De la BASE'!F537,'De la BASE'!F537+0.001)</f>
        <v>7.232</v>
      </c>
      <c r="G541" s="15">
        <v>31168</v>
      </c>
    </row>
    <row r="542" spans="1:7" ht="12.75">
      <c r="A542" s="30" t="str">
        <f>'De la BASE'!A538</f>
        <v>228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1.484</v>
      </c>
      <c r="F542" s="9">
        <f>IF('De la BASE'!F538&gt;0,'De la BASE'!F538,'De la BASE'!F538+0.001)</f>
        <v>3.884</v>
      </c>
      <c r="G542" s="15">
        <v>31199</v>
      </c>
    </row>
    <row r="543" spans="1:7" ht="12.75">
      <c r="A543" s="30" t="str">
        <f>'De la BASE'!A539</f>
        <v>228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0.975</v>
      </c>
      <c r="F543" s="9">
        <f>IF('De la BASE'!F539&gt;0,'De la BASE'!F539,'De la BASE'!F539+0.001)</f>
        <v>2.4779999999999998</v>
      </c>
      <c r="G543" s="15">
        <v>31229</v>
      </c>
    </row>
    <row r="544" spans="1:7" ht="12.75">
      <c r="A544" s="30" t="str">
        <f>'De la BASE'!A540</f>
        <v>228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0.577</v>
      </c>
      <c r="F544" s="9">
        <f>IF('De la BASE'!F540&gt;0,'De la BASE'!F540,'De la BASE'!F540+0.001)</f>
        <v>1.488</v>
      </c>
      <c r="G544" s="15">
        <v>31260</v>
      </c>
    </row>
    <row r="545" spans="1:7" ht="12.75">
      <c r="A545" s="30" t="str">
        <f>'De la BASE'!A541</f>
        <v>228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0.348</v>
      </c>
      <c r="F545" s="9">
        <f>IF('De la BASE'!F541&gt;0,'De la BASE'!F541,'De la BASE'!F541+0.001)</f>
        <v>0.8979999999999999</v>
      </c>
      <c r="G545" s="15">
        <v>31291</v>
      </c>
    </row>
    <row r="546" spans="1:7" ht="12.75">
      <c r="A546" s="30" t="str">
        <f>'De la BASE'!A542</f>
        <v>228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0.209</v>
      </c>
      <c r="F546" s="9">
        <f>IF('De la BASE'!F542&gt;0,'De la BASE'!F542,'De la BASE'!F542+0.001)</f>
        <v>0.5379999999999999</v>
      </c>
      <c r="G546" s="15">
        <v>31321</v>
      </c>
    </row>
    <row r="547" spans="1:7" ht="12.75">
      <c r="A547" s="30" t="str">
        <f>'De la BASE'!A543</f>
        <v>228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0.69</v>
      </c>
      <c r="F547" s="9">
        <f>IF('De la BASE'!F543&gt;0,'De la BASE'!F543,'De la BASE'!F543+0.001)</f>
        <v>1.758</v>
      </c>
      <c r="G547" s="15">
        <v>31352</v>
      </c>
    </row>
    <row r="548" spans="1:7" ht="12.75">
      <c r="A548" s="30" t="str">
        <f>'De la BASE'!A544</f>
        <v>228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1.522</v>
      </c>
      <c r="F548" s="9">
        <f>IF('De la BASE'!F544&gt;0,'De la BASE'!F544,'De la BASE'!F544+0.001)</f>
        <v>4.077999999999999</v>
      </c>
      <c r="G548" s="15">
        <v>31382</v>
      </c>
    </row>
    <row r="549" spans="1:7" ht="12.75">
      <c r="A549" s="30" t="str">
        <f>'De la BASE'!A545</f>
        <v>228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1.531</v>
      </c>
      <c r="F549" s="9">
        <f>IF('De la BASE'!F545&gt;0,'De la BASE'!F545,'De la BASE'!F545+0.001)</f>
        <v>4.367</v>
      </c>
      <c r="G549" s="15">
        <v>31413</v>
      </c>
    </row>
    <row r="550" spans="1:7" ht="12.75">
      <c r="A550" s="30" t="str">
        <f>'De la BASE'!A546</f>
        <v>228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3.496</v>
      </c>
      <c r="F550" s="9">
        <f>IF('De la BASE'!F546&gt;0,'De la BASE'!F546,'De la BASE'!F546+0.001)</f>
        <v>9.603</v>
      </c>
      <c r="G550" s="15">
        <v>31444</v>
      </c>
    </row>
    <row r="551" spans="1:7" ht="12.75">
      <c r="A551" s="30" t="str">
        <f>'De la BASE'!A547</f>
        <v>228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2.21</v>
      </c>
      <c r="F551" s="9">
        <f>IF('De la BASE'!F547&gt;0,'De la BASE'!F547,'De la BASE'!F547+0.001)</f>
        <v>5.59</v>
      </c>
      <c r="G551" s="15">
        <v>31472</v>
      </c>
    </row>
    <row r="552" spans="1:7" ht="12.75">
      <c r="A552" s="30" t="str">
        <f>'De la BASE'!A548</f>
        <v>228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2.212</v>
      </c>
      <c r="F552" s="9">
        <f>IF('De la BASE'!F548&gt;0,'De la BASE'!F548,'De la BASE'!F548+0.001)</f>
        <v>6.048</v>
      </c>
      <c r="G552" s="15">
        <v>31503</v>
      </c>
    </row>
    <row r="553" spans="1:7" ht="12.75">
      <c r="A553" s="30" t="str">
        <f>'De la BASE'!A549</f>
        <v>228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1.929</v>
      </c>
      <c r="F553" s="9">
        <f>IF('De la BASE'!F549&gt;0,'De la BASE'!F549,'De la BASE'!F549+0.001)</f>
        <v>4.969</v>
      </c>
      <c r="G553" s="15">
        <v>31533</v>
      </c>
    </row>
    <row r="554" spans="1:7" ht="12.75">
      <c r="A554" s="30" t="str">
        <f>'De la BASE'!A550</f>
        <v>228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1.004</v>
      </c>
      <c r="F554" s="9">
        <f>IF('De la BASE'!F550&gt;0,'De la BASE'!F550,'De la BASE'!F550+0.001)</f>
        <v>2.591</v>
      </c>
      <c r="G554" s="15">
        <v>31564</v>
      </c>
    </row>
    <row r="555" spans="1:7" ht="12.75">
      <c r="A555" s="30" t="str">
        <f>'De la BASE'!A551</f>
        <v>228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0.599</v>
      </c>
      <c r="F555" s="9">
        <f>IF('De la BASE'!F551&gt;0,'De la BASE'!F551,'De la BASE'!F551+0.001)</f>
        <v>1.547</v>
      </c>
      <c r="G555" s="15">
        <v>31594</v>
      </c>
    </row>
    <row r="556" spans="1:7" ht="12.75">
      <c r="A556" s="30" t="str">
        <f>'De la BASE'!A552</f>
        <v>228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0.369</v>
      </c>
      <c r="F556" s="9">
        <f>IF('De la BASE'!F552&gt;0,'De la BASE'!F552,'De la BASE'!F552+0.001)</f>
        <v>0.947</v>
      </c>
      <c r="G556" s="15">
        <v>31625</v>
      </c>
    </row>
    <row r="557" spans="1:7" ht="12.75">
      <c r="A557" s="30" t="str">
        <f>'De la BASE'!A553</f>
        <v>228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0.403</v>
      </c>
      <c r="F557" s="9">
        <f>IF('De la BASE'!F553&gt;0,'De la BASE'!F553,'De la BASE'!F553+0.001)</f>
        <v>0.965</v>
      </c>
      <c r="G557" s="15">
        <v>31656</v>
      </c>
    </row>
    <row r="558" spans="1:7" ht="12.75">
      <c r="A558" s="30" t="str">
        <f>'De la BASE'!A554</f>
        <v>228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0.427</v>
      </c>
      <c r="F558" s="9">
        <f>IF('De la BASE'!F554&gt;0,'De la BASE'!F554,'De la BASE'!F554+0.001)</f>
        <v>1.034</v>
      </c>
      <c r="G558" s="15">
        <v>31686</v>
      </c>
    </row>
    <row r="559" spans="1:7" ht="12.75">
      <c r="A559" s="30" t="str">
        <f>'De la BASE'!A555</f>
        <v>228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0.424</v>
      </c>
      <c r="F559" s="9">
        <f>IF('De la BASE'!F555&gt;0,'De la BASE'!F555,'De la BASE'!F555+0.001)</f>
        <v>1.032</v>
      </c>
      <c r="G559" s="15">
        <v>31717</v>
      </c>
    </row>
    <row r="560" spans="1:7" ht="12.75">
      <c r="A560" s="30" t="str">
        <f>'De la BASE'!A556</f>
        <v>228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0.617</v>
      </c>
      <c r="F560" s="9">
        <f>IF('De la BASE'!F556&gt;0,'De la BASE'!F556,'De la BASE'!F556+0.001)</f>
        <v>1.638</v>
      </c>
      <c r="G560" s="15">
        <v>31747</v>
      </c>
    </row>
    <row r="561" spans="1:7" ht="12.75">
      <c r="A561" s="30" t="str">
        <f>'De la BASE'!A557</f>
        <v>228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0.771</v>
      </c>
      <c r="F561" s="9">
        <f>IF('De la BASE'!F557&gt;0,'De la BASE'!F557,'De la BASE'!F557+0.001)</f>
        <v>2.176</v>
      </c>
      <c r="G561" s="15">
        <v>31778</v>
      </c>
    </row>
    <row r="562" spans="1:7" ht="12.75">
      <c r="A562" s="30" t="str">
        <f>'De la BASE'!A558</f>
        <v>228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1.287</v>
      </c>
      <c r="F562" s="9">
        <f>IF('De la BASE'!F558&gt;0,'De la BASE'!F558,'De la BASE'!F558+0.001)</f>
        <v>3.192</v>
      </c>
      <c r="G562" s="15">
        <v>31809</v>
      </c>
    </row>
    <row r="563" spans="1:7" ht="12.75">
      <c r="A563" s="30" t="str">
        <f>'De la BASE'!A559</f>
        <v>228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1.666</v>
      </c>
      <c r="F563" s="9">
        <f>IF('De la BASE'!F559&gt;0,'De la BASE'!F559,'De la BASE'!F559+0.001)</f>
        <v>3.75</v>
      </c>
      <c r="G563" s="15">
        <v>31837</v>
      </c>
    </row>
    <row r="564" spans="1:7" ht="12.75">
      <c r="A564" s="30" t="str">
        <f>'De la BASE'!A560</f>
        <v>228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3.625</v>
      </c>
      <c r="F564" s="9">
        <f>IF('De la BASE'!F560&gt;0,'De la BASE'!F560,'De la BASE'!F560+0.001)</f>
        <v>8.904</v>
      </c>
      <c r="G564" s="15">
        <v>31868</v>
      </c>
    </row>
    <row r="565" spans="1:7" ht="12.75">
      <c r="A565" s="30" t="str">
        <f>'De la BASE'!A561</f>
        <v>228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1.234</v>
      </c>
      <c r="F565" s="9">
        <f>IF('De la BASE'!F561&gt;0,'De la BASE'!F561,'De la BASE'!F561+0.001)</f>
        <v>3.106</v>
      </c>
      <c r="G565" s="15">
        <v>31898</v>
      </c>
    </row>
    <row r="566" spans="1:7" ht="12.75">
      <c r="A566" s="30" t="str">
        <f>'De la BASE'!A562</f>
        <v>228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0.8</v>
      </c>
      <c r="F566" s="9">
        <f>IF('De la BASE'!F562&gt;0,'De la BASE'!F562,'De la BASE'!F562+0.001)</f>
        <v>2.061</v>
      </c>
      <c r="G566" s="15">
        <v>31929</v>
      </c>
    </row>
    <row r="567" spans="1:7" ht="12.75">
      <c r="A567" s="30" t="str">
        <f>'De la BASE'!A563</f>
        <v>228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1.646</v>
      </c>
      <c r="F567" s="9">
        <f>IF('De la BASE'!F563&gt;0,'De la BASE'!F563,'De la BASE'!F563+0.001)</f>
        <v>3.582</v>
      </c>
      <c r="G567" s="15">
        <v>31959</v>
      </c>
    </row>
    <row r="568" spans="1:7" ht="12.75">
      <c r="A568" s="30" t="str">
        <f>'De la BASE'!A564</f>
        <v>228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0.632</v>
      </c>
      <c r="F568" s="9">
        <f>IF('De la BASE'!F564&gt;0,'De la BASE'!F564,'De la BASE'!F564+0.001)</f>
        <v>1.63</v>
      </c>
      <c r="G568" s="15">
        <v>31990</v>
      </c>
    </row>
    <row r="569" spans="1:7" ht="12.75">
      <c r="A569" s="30" t="str">
        <f>'De la BASE'!A565</f>
        <v>228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0.487</v>
      </c>
      <c r="F569" s="9">
        <f>IF('De la BASE'!F565&gt;0,'De la BASE'!F565,'De la BASE'!F565+0.001)</f>
        <v>1.427</v>
      </c>
      <c r="G569" s="15">
        <v>32021</v>
      </c>
    </row>
    <row r="570" spans="1:7" ht="12.75">
      <c r="A570" s="30" t="str">
        <f>'De la BASE'!A566</f>
        <v>228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1.476</v>
      </c>
      <c r="F570" s="9">
        <f>IF('De la BASE'!F566&gt;0,'De la BASE'!F566,'De la BASE'!F566+0.001)</f>
        <v>3.957</v>
      </c>
      <c r="G570" s="15">
        <v>32051</v>
      </c>
    </row>
    <row r="571" spans="1:7" ht="12.75">
      <c r="A571" s="30" t="str">
        <f>'De la BASE'!A567</f>
        <v>228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0.996</v>
      </c>
      <c r="F571" s="9">
        <f>IF('De la BASE'!F567&gt;0,'De la BASE'!F567,'De la BASE'!F567+0.001)</f>
        <v>2.551</v>
      </c>
      <c r="G571" s="15">
        <v>32082</v>
      </c>
    </row>
    <row r="572" spans="1:7" ht="12.75">
      <c r="A572" s="30" t="str">
        <f>'De la BASE'!A568</f>
        <v>228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1.748</v>
      </c>
      <c r="F572" s="9">
        <f>IF('De la BASE'!F568&gt;0,'De la BASE'!F568,'De la BASE'!F568+0.001)</f>
        <v>4.509</v>
      </c>
      <c r="G572" s="15">
        <v>32112</v>
      </c>
    </row>
    <row r="573" spans="1:7" ht="12.75">
      <c r="A573" s="30" t="str">
        <f>'De la BASE'!A569</f>
        <v>228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5.235</v>
      </c>
      <c r="F573" s="9">
        <f>IF('De la BASE'!F569&gt;0,'De la BASE'!F569,'De la BASE'!F569+0.001)</f>
        <v>13.036</v>
      </c>
      <c r="G573" s="15">
        <v>32143</v>
      </c>
    </row>
    <row r="574" spans="1:7" ht="12.75">
      <c r="A574" s="30" t="str">
        <f>'De la BASE'!A570</f>
        <v>228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2.034</v>
      </c>
      <c r="F574" s="9">
        <f>IF('De la BASE'!F570&gt;0,'De la BASE'!F570,'De la BASE'!F570+0.001)</f>
        <v>5.606999999999999</v>
      </c>
      <c r="G574" s="15">
        <v>32174</v>
      </c>
    </row>
    <row r="575" spans="1:7" ht="12.75">
      <c r="A575" s="30" t="str">
        <f>'De la BASE'!A571</f>
        <v>228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1.223</v>
      </c>
      <c r="F575" s="9">
        <f>IF('De la BASE'!F571&gt;0,'De la BASE'!F571,'De la BASE'!F571+0.001)</f>
        <v>3.199</v>
      </c>
      <c r="G575" s="15">
        <v>32203</v>
      </c>
    </row>
    <row r="576" spans="1:7" ht="12.75">
      <c r="A576" s="30" t="str">
        <f>'De la BASE'!A572</f>
        <v>228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4.756</v>
      </c>
      <c r="F576" s="9">
        <f>IF('De la BASE'!F572&gt;0,'De la BASE'!F572,'De la BASE'!F572+0.001)</f>
        <v>12.889000000000001</v>
      </c>
      <c r="G576" s="15">
        <v>32234</v>
      </c>
    </row>
    <row r="577" spans="1:7" ht="12.75">
      <c r="A577" s="30" t="str">
        <f>'De la BASE'!A573</f>
        <v>228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2.247</v>
      </c>
      <c r="F577" s="9">
        <f>IF('De la BASE'!F573&gt;0,'De la BASE'!F573,'De la BASE'!F573+0.001)</f>
        <v>5.89</v>
      </c>
      <c r="G577" s="15">
        <v>32264</v>
      </c>
    </row>
    <row r="578" spans="1:7" ht="12.75">
      <c r="A578" s="30" t="str">
        <f>'De la BASE'!A574</f>
        <v>228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2.738</v>
      </c>
      <c r="F578" s="9">
        <f>IF('De la BASE'!F574&gt;0,'De la BASE'!F574,'De la BASE'!F574+0.001)</f>
        <v>8.224</v>
      </c>
      <c r="G578" s="15">
        <v>32295</v>
      </c>
    </row>
    <row r="579" spans="1:7" ht="12.75">
      <c r="A579" s="30" t="str">
        <f>'De la BASE'!A575</f>
        <v>228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1.406</v>
      </c>
      <c r="F579" s="9">
        <f>IF('De la BASE'!F575&gt;0,'De la BASE'!F575,'De la BASE'!F575+0.001)</f>
        <v>3.6239999999999997</v>
      </c>
      <c r="G579" s="15">
        <v>32325</v>
      </c>
    </row>
    <row r="580" spans="1:7" ht="12.75">
      <c r="A580" s="30" t="str">
        <f>'De la BASE'!A576</f>
        <v>228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0.817</v>
      </c>
      <c r="F580" s="9">
        <f>IF('De la BASE'!F576&gt;0,'De la BASE'!F576,'De la BASE'!F576+0.001)</f>
        <v>2.106</v>
      </c>
      <c r="G580" s="15">
        <v>32356</v>
      </c>
    </row>
    <row r="581" spans="1:7" ht="12.75">
      <c r="A581" s="30" t="str">
        <f>'De la BASE'!A577</f>
        <v>228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0.477</v>
      </c>
      <c r="F581" s="9">
        <f>IF('De la BASE'!F577&gt;0,'De la BASE'!F577,'De la BASE'!F577+0.001)</f>
        <v>1.2289999999999999</v>
      </c>
      <c r="G581" s="15">
        <v>32387</v>
      </c>
    </row>
    <row r="582" spans="1:7" ht="12.75">
      <c r="A582" s="30" t="str">
        <f>'De la BASE'!A578</f>
        <v>228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0.727</v>
      </c>
      <c r="F582" s="9">
        <f>IF('De la BASE'!F578&gt;0,'De la BASE'!F578,'De la BASE'!F578+0.001)</f>
        <v>1.8860000000000001</v>
      </c>
      <c r="G582" s="15">
        <v>32417</v>
      </c>
    </row>
    <row r="583" spans="1:7" ht="12.75">
      <c r="A583" s="30" t="str">
        <f>'De la BASE'!A579</f>
        <v>228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0.439</v>
      </c>
      <c r="F583" s="9">
        <f>IF('De la BASE'!F579&gt;0,'De la BASE'!F579,'De la BASE'!F579+0.001)</f>
        <v>1.1039999999999999</v>
      </c>
      <c r="G583" s="15">
        <v>32448</v>
      </c>
    </row>
    <row r="584" spans="1:7" ht="12.75">
      <c r="A584" s="30" t="str">
        <f>'De la BASE'!A580</f>
        <v>228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0.278</v>
      </c>
      <c r="F584" s="9">
        <f>IF('De la BASE'!F580&gt;0,'De la BASE'!F580,'De la BASE'!F580+0.001)</f>
        <v>0.7180000000000001</v>
      </c>
      <c r="G584" s="15">
        <v>32478</v>
      </c>
    </row>
    <row r="585" spans="1:7" ht="12.75">
      <c r="A585" s="30" t="str">
        <f>'De la BASE'!A581</f>
        <v>228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0.191</v>
      </c>
      <c r="F585" s="9">
        <f>IF('De la BASE'!F581&gt;0,'De la BASE'!F581,'De la BASE'!F581+0.001)</f>
        <v>0.493</v>
      </c>
      <c r="G585" s="15">
        <v>32509</v>
      </c>
    </row>
    <row r="586" spans="1:7" ht="12.75">
      <c r="A586" s="30" t="str">
        <f>'De la BASE'!A582</f>
        <v>228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0.639</v>
      </c>
      <c r="F586" s="9">
        <f>IF('De la BASE'!F582&gt;0,'De la BASE'!F582,'De la BASE'!F582+0.001)</f>
        <v>1.861</v>
      </c>
      <c r="G586" s="15">
        <v>32540</v>
      </c>
    </row>
    <row r="587" spans="1:7" ht="12.75">
      <c r="A587" s="30" t="str">
        <f>'De la BASE'!A583</f>
        <v>228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0.411</v>
      </c>
      <c r="F587" s="9">
        <f>IF('De la BASE'!F583&gt;0,'De la BASE'!F583,'De la BASE'!F583+0.001)</f>
        <v>1.039</v>
      </c>
      <c r="G587" s="15">
        <v>32568</v>
      </c>
    </row>
    <row r="588" spans="1:7" ht="12.75">
      <c r="A588" s="30" t="str">
        <f>'De la BASE'!A584</f>
        <v>228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1.497</v>
      </c>
      <c r="F588" s="9">
        <f>IF('De la BASE'!F584&gt;0,'De la BASE'!F584,'De la BASE'!F584+0.001)</f>
        <v>4.441</v>
      </c>
      <c r="G588" s="15">
        <v>32599</v>
      </c>
    </row>
    <row r="589" spans="1:7" ht="12.75">
      <c r="A589" s="30" t="str">
        <f>'De la BASE'!A585</f>
        <v>228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1.34</v>
      </c>
      <c r="F589" s="9">
        <f>IF('De la BASE'!F585&gt;0,'De la BASE'!F585,'De la BASE'!F585+0.001)</f>
        <v>3.742</v>
      </c>
      <c r="G589" s="15">
        <v>32629</v>
      </c>
    </row>
    <row r="590" spans="1:7" ht="12.75">
      <c r="A590" s="30" t="str">
        <f>'De la BASE'!A586</f>
        <v>228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0.749</v>
      </c>
      <c r="F590" s="9">
        <f>IF('De la BASE'!F586&gt;0,'De la BASE'!F586,'De la BASE'!F586+0.001)</f>
        <v>1.932</v>
      </c>
      <c r="G590" s="15">
        <v>32660</v>
      </c>
    </row>
    <row r="591" spans="1:7" ht="12.75">
      <c r="A591" s="30" t="str">
        <f>'De la BASE'!A587</f>
        <v>228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0.478</v>
      </c>
      <c r="F591" s="9">
        <f>IF('De la BASE'!F587&gt;0,'De la BASE'!F587,'De la BASE'!F587+0.001)</f>
        <v>1.22</v>
      </c>
      <c r="G591" s="15">
        <v>32690</v>
      </c>
    </row>
    <row r="592" spans="1:7" ht="12.75">
      <c r="A592" s="30" t="str">
        <f>'De la BASE'!A588</f>
        <v>228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0.311</v>
      </c>
      <c r="F592" s="9">
        <f>IF('De la BASE'!F588&gt;0,'De la BASE'!F588,'De la BASE'!F588+0.001)</f>
        <v>0.8009999999999999</v>
      </c>
      <c r="G592" s="15">
        <v>32721</v>
      </c>
    </row>
    <row r="593" spans="1:7" ht="12.75">
      <c r="A593" s="30" t="str">
        <f>'De la BASE'!A589</f>
        <v>228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</v>
      </c>
      <c r="F593" s="9">
        <f>IF('De la BASE'!F589&gt;0,'De la BASE'!F589,'De la BASE'!F589+0.001)</f>
        <v>0.5539999999999999</v>
      </c>
      <c r="G593" s="15">
        <v>32752</v>
      </c>
    </row>
    <row r="594" spans="1:7" ht="12.75">
      <c r="A594" s="30" t="str">
        <f>'De la BASE'!A590</f>
        <v>228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0.149</v>
      </c>
      <c r="F594" s="9">
        <f>IF('De la BASE'!F590&gt;0,'De la BASE'!F590,'De la BASE'!F590+0.001)</f>
        <v>0.382</v>
      </c>
      <c r="G594" s="15">
        <v>32782</v>
      </c>
    </row>
    <row r="595" spans="1:7" ht="12.75">
      <c r="A595" s="30" t="str">
        <f>'De la BASE'!A591</f>
        <v>228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1.236</v>
      </c>
      <c r="F595" s="9">
        <f>IF('De la BASE'!F591&gt;0,'De la BASE'!F591,'De la BASE'!F591+0.001)</f>
        <v>3.239</v>
      </c>
      <c r="G595" s="15">
        <v>32813</v>
      </c>
    </row>
    <row r="596" spans="1:7" ht="12.75">
      <c r="A596" s="30" t="str">
        <f>'De la BASE'!A592</f>
        <v>228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3.39</v>
      </c>
      <c r="F596" s="9">
        <f>IF('De la BASE'!F592&gt;0,'De la BASE'!F592,'De la BASE'!F592+0.001)</f>
        <v>8.162</v>
      </c>
      <c r="G596" s="15">
        <v>32843</v>
      </c>
    </row>
    <row r="597" spans="1:7" ht="12.75">
      <c r="A597" s="30" t="str">
        <f>'De la BASE'!A593</f>
        <v>228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1.493</v>
      </c>
      <c r="F597" s="9">
        <f>IF('De la BASE'!F593&gt;0,'De la BASE'!F593,'De la BASE'!F593+0.001)</f>
        <v>4.001</v>
      </c>
      <c r="G597" s="15">
        <v>32874</v>
      </c>
    </row>
    <row r="598" spans="1:7" ht="12.75">
      <c r="A598" s="30" t="str">
        <f>'De la BASE'!A594</f>
        <v>228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0.919</v>
      </c>
      <c r="F598" s="9">
        <f>IF('De la BASE'!F594&gt;0,'De la BASE'!F594,'De la BASE'!F594+0.001)</f>
        <v>2.33</v>
      </c>
      <c r="G598" s="15">
        <v>32905</v>
      </c>
    </row>
    <row r="599" spans="1:7" ht="12.75">
      <c r="A599" s="30" t="str">
        <f>'De la BASE'!A595</f>
        <v>228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0.582</v>
      </c>
      <c r="F599" s="9">
        <f>IF('De la BASE'!F595&gt;0,'De la BASE'!F595,'De la BASE'!F595+0.001)</f>
        <v>1.4979999999999998</v>
      </c>
      <c r="G599" s="15">
        <v>32933</v>
      </c>
    </row>
    <row r="600" spans="1:7" ht="12.75">
      <c r="A600" s="30" t="str">
        <f>'De la BASE'!A596</f>
        <v>228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0.767</v>
      </c>
      <c r="F600" s="9">
        <f>IF('De la BASE'!F596&gt;0,'De la BASE'!F596,'De la BASE'!F596+0.001)</f>
        <v>1.923</v>
      </c>
      <c r="G600" s="15">
        <v>32964</v>
      </c>
    </row>
    <row r="601" spans="1:7" ht="12.75">
      <c r="A601" s="30" t="str">
        <f>'De la BASE'!A597</f>
        <v>228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0.651</v>
      </c>
      <c r="F601" s="9">
        <f>IF('De la BASE'!F597&gt;0,'De la BASE'!F597,'De la BASE'!F597+0.001)</f>
        <v>1.6440000000000001</v>
      </c>
      <c r="G601" s="15">
        <v>32994</v>
      </c>
    </row>
    <row r="602" spans="1:7" ht="12.75">
      <c r="A602" s="30" t="str">
        <f>'De la BASE'!A598</f>
        <v>228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0.573</v>
      </c>
      <c r="F602" s="9">
        <f>IF('De la BASE'!F598&gt;0,'De la BASE'!F598,'De la BASE'!F598+0.001)</f>
        <v>1.4859999999999998</v>
      </c>
      <c r="G602" s="15">
        <v>33025</v>
      </c>
    </row>
    <row r="603" spans="1:7" ht="12.75">
      <c r="A603" s="30" t="str">
        <f>'De la BASE'!A599</f>
        <v>228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0.426</v>
      </c>
      <c r="F603" s="9">
        <f>IF('De la BASE'!F599&gt;0,'De la BASE'!F599,'De la BASE'!F599+0.001)</f>
        <v>1.0979999999999999</v>
      </c>
      <c r="G603" s="15">
        <v>33055</v>
      </c>
    </row>
    <row r="604" spans="1:7" ht="12.75">
      <c r="A604" s="30" t="str">
        <f>'De la BASE'!A600</f>
        <v>228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0.267</v>
      </c>
      <c r="F604" s="9">
        <f>IF('De la BASE'!F600&gt;0,'De la BASE'!F600,'De la BASE'!F600+0.001)</f>
        <v>0.6890000000000001</v>
      </c>
      <c r="G604" s="15">
        <v>33086</v>
      </c>
    </row>
    <row r="605" spans="1:7" ht="12.75">
      <c r="A605" s="30" t="str">
        <f>'De la BASE'!A601</f>
        <v>228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0.194</v>
      </c>
      <c r="F605" s="9">
        <f>IF('De la BASE'!F601&gt;0,'De la BASE'!F601,'De la BASE'!F601+0.001)</f>
        <v>0.496</v>
      </c>
      <c r="G605" s="15">
        <v>33117</v>
      </c>
    </row>
    <row r="606" spans="1:7" ht="12.75">
      <c r="A606" s="30" t="str">
        <f>'De la BASE'!A602</f>
        <v>228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1.316</v>
      </c>
      <c r="F606" s="9">
        <f>IF('De la BASE'!F602&gt;0,'De la BASE'!F602,'De la BASE'!F602+0.001)</f>
        <v>3.7270000000000003</v>
      </c>
      <c r="G606" s="15">
        <v>33147</v>
      </c>
    </row>
    <row r="607" spans="1:7" ht="12.75">
      <c r="A607" s="30" t="str">
        <f>'De la BASE'!A603</f>
        <v>228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1.231</v>
      </c>
      <c r="F607" s="9">
        <f>IF('De la BASE'!F603&gt;0,'De la BASE'!F603,'De la BASE'!F603+0.001)</f>
        <v>3.044</v>
      </c>
      <c r="G607" s="15">
        <v>33178</v>
      </c>
    </row>
    <row r="608" spans="1:7" ht="12.75">
      <c r="A608" s="30" t="str">
        <f>'De la BASE'!A604</f>
        <v>228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0.9</v>
      </c>
      <c r="F608" s="9">
        <f>IF('De la BASE'!F604&gt;0,'De la BASE'!F604,'De la BASE'!F604+0.001)</f>
        <v>2.615</v>
      </c>
      <c r="G608" s="15">
        <v>33208</v>
      </c>
    </row>
    <row r="609" spans="1:7" ht="12.75">
      <c r="A609" s="30" t="str">
        <f>'De la BASE'!A605</f>
        <v>228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0.818</v>
      </c>
      <c r="F609" s="9">
        <f>IF('De la BASE'!F605&gt;0,'De la BASE'!F605,'De la BASE'!F605+0.001)</f>
        <v>1.9829999999999999</v>
      </c>
      <c r="G609" s="15">
        <v>33239</v>
      </c>
    </row>
    <row r="610" spans="1:7" ht="12.75">
      <c r="A610" s="30" t="str">
        <f>'De la BASE'!A606</f>
        <v>228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1.008</v>
      </c>
      <c r="F610" s="9">
        <f>IF('De la BASE'!F606&gt;0,'De la BASE'!F606,'De la BASE'!F606+0.001)</f>
        <v>2.44</v>
      </c>
      <c r="G610" s="15">
        <v>33270</v>
      </c>
    </row>
    <row r="611" spans="1:7" ht="12.75">
      <c r="A611" s="30" t="str">
        <f>'De la BASE'!A607</f>
        <v>228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3.901</v>
      </c>
      <c r="F611" s="9">
        <f>IF('De la BASE'!F607&gt;0,'De la BASE'!F607,'De la BASE'!F607+0.001)</f>
        <v>9.029</v>
      </c>
      <c r="G611" s="15">
        <v>33298</v>
      </c>
    </row>
    <row r="612" spans="1:7" ht="12.75">
      <c r="A612" s="30" t="str">
        <f>'De la BASE'!A608</f>
        <v>228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3.412</v>
      </c>
      <c r="F612" s="9">
        <f>IF('De la BASE'!F608&gt;0,'De la BASE'!F608,'De la BASE'!F608+0.001)</f>
        <v>8.838000000000001</v>
      </c>
      <c r="G612" s="15">
        <v>33329</v>
      </c>
    </row>
    <row r="613" spans="1:7" ht="12.75">
      <c r="A613" s="30" t="str">
        <f>'De la BASE'!A609</f>
        <v>228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2.013</v>
      </c>
      <c r="F613" s="9">
        <f>IF('De la BASE'!F609&gt;0,'De la BASE'!F609,'De la BASE'!F609+0.001)</f>
        <v>5.085</v>
      </c>
      <c r="G613" s="15">
        <v>33359</v>
      </c>
    </row>
    <row r="614" spans="1:7" ht="12.75">
      <c r="A614" s="30" t="str">
        <f>'De la BASE'!A610</f>
        <v>228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1.144</v>
      </c>
      <c r="F614" s="9">
        <f>IF('De la BASE'!F610&gt;0,'De la BASE'!F610,'De la BASE'!F610+0.001)</f>
        <v>2.902</v>
      </c>
      <c r="G614" s="15">
        <v>33390</v>
      </c>
    </row>
    <row r="615" spans="1:7" ht="12.75">
      <c r="A615" s="30" t="str">
        <f>'De la BASE'!A611</f>
        <v>228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0.661</v>
      </c>
      <c r="F615" s="9">
        <f>IF('De la BASE'!F611&gt;0,'De la BASE'!F611,'De la BASE'!F611+0.001)</f>
        <v>1.694</v>
      </c>
      <c r="G615" s="15">
        <v>33420</v>
      </c>
    </row>
    <row r="616" spans="1:7" ht="12.75">
      <c r="A616" s="30" t="str">
        <f>'De la BASE'!A612</f>
        <v>228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0.387</v>
      </c>
      <c r="F616" s="9">
        <f>IF('De la BASE'!F612&gt;0,'De la BASE'!F612,'De la BASE'!F612+0.001)</f>
        <v>0.998</v>
      </c>
      <c r="G616" s="15">
        <v>33451</v>
      </c>
    </row>
    <row r="617" spans="1:7" ht="12.75">
      <c r="A617" s="30" t="str">
        <f>'De la BASE'!A613</f>
        <v>228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1.09</v>
      </c>
      <c r="F617" s="9">
        <f>IF('De la BASE'!F613&gt;0,'De la BASE'!F613,'De la BASE'!F613+0.001)</f>
        <v>2.586</v>
      </c>
      <c r="G617" s="15">
        <v>33482</v>
      </c>
    </row>
    <row r="618" spans="1:7" ht="12.75">
      <c r="A618" s="30" t="str">
        <f>'De la BASE'!A614</f>
        <v>228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1.088</v>
      </c>
      <c r="F618" s="9">
        <f>IF('De la BASE'!F614&gt;0,'De la BASE'!F614,'De la BASE'!F614+0.001)</f>
        <v>2.6470000000000002</v>
      </c>
      <c r="G618" s="15">
        <v>33512</v>
      </c>
    </row>
    <row r="619" spans="1:7" ht="12.75">
      <c r="A619" s="30" t="str">
        <f>'De la BASE'!A615</f>
        <v>228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1.876</v>
      </c>
      <c r="F619" s="9">
        <f>IF('De la BASE'!F615&gt;0,'De la BASE'!F615,'De la BASE'!F615+0.001)</f>
        <v>4.624</v>
      </c>
      <c r="G619" s="15">
        <v>33543</v>
      </c>
    </row>
    <row r="620" spans="1:7" ht="12.75">
      <c r="A620" s="30" t="str">
        <f>'De la BASE'!A616</f>
        <v>228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0.635</v>
      </c>
      <c r="F620" s="9">
        <f>IF('De la BASE'!F616&gt;0,'De la BASE'!F616,'De la BASE'!F616+0.001)</f>
        <v>1.6280000000000001</v>
      </c>
      <c r="G620" s="15">
        <v>33573</v>
      </c>
    </row>
    <row r="621" spans="1:7" ht="12.75">
      <c r="A621" s="30" t="str">
        <f>'De la BASE'!A617</f>
        <v>228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0.406</v>
      </c>
      <c r="F621" s="9">
        <f>IF('De la BASE'!F617&gt;0,'De la BASE'!F617,'De la BASE'!F617+0.001)</f>
        <v>1.0470000000000002</v>
      </c>
      <c r="G621" s="15">
        <v>33604</v>
      </c>
    </row>
    <row r="622" spans="1:7" ht="12.75">
      <c r="A622" s="30" t="str">
        <f>'De la BASE'!A618</f>
        <v>228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0.305</v>
      </c>
      <c r="F622" s="9">
        <f>IF('De la BASE'!F618&gt;0,'De la BASE'!F618,'De la BASE'!F618+0.001)</f>
        <v>0.78</v>
      </c>
      <c r="G622" s="15">
        <v>33635</v>
      </c>
    </row>
    <row r="623" spans="1:7" ht="12.75">
      <c r="A623" s="30" t="str">
        <f>'De la BASE'!A619</f>
        <v>228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0.635</v>
      </c>
      <c r="F623" s="9">
        <f>IF('De la BASE'!F619&gt;0,'De la BASE'!F619,'De la BASE'!F619+0.001)</f>
        <v>1.355</v>
      </c>
      <c r="G623" s="15">
        <v>33664</v>
      </c>
    </row>
    <row r="624" spans="1:7" ht="12.75">
      <c r="A624" s="30" t="str">
        <f>'De la BASE'!A620</f>
        <v>228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0.637</v>
      </c>
      <c r="F624" s="9">
        <f>IF('De la BASE'!F620&gt;0,'De la BASE'!F620,'De la BASE'!F620+0.001)</f>
        <v>1.554</v>
      </c>
      <c r="G624" s="15">
        <v>33695</v>
      </c>
    </row>
    <row r="625" spans="1:7" ht="12.75">
      <c r="A625" s="30" t="str">
        <f>'De la BASE'!A621</f>
        <v>228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0.656</v>
      </c>
      <c r="F625" s="9">
        <f>IF('De la BASE'!F621&gt;0,'De la BASE'!F621,'De la BASE'!F621+0.001)</f>
        <v>1.6460000000000001</v>
      </c>
      <c r="G625" s="15">
        <v>33725</v>
      </c>
    </row>
    <row r="626" spans="1:7" ht="12.75">
      <c r="A626" s="30" t="str">
        <f>'De la BASE'!A622</f>
        <v>228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1.027</v>
      </c>
      <c r="F626" s="9">
        <f>IF('De la BASE'!F622&gt;0,'De la BASE'!F622,'De la BASE'!F622+0.001)</f>
        <v>2.522</v>
      </c>
      <c r="G626" s="15">
        <v>33756</v>
      </c>
    </row>
    <row r="627" spans="1:7" ht="12.75">
      <c r="A627" s="30" t="str">
        <f>'De la BASE'!A623</f>
        <v>228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0.625</v>
      </c>
      <c r="F627" s="9">
        <f>IF('De la BASE'!F623&gt;0,'De la BASE'!F623,'De la BASE'!F623+0.001)</f>
        <v>1.608</v>
      </c>
      <c r="G627" s="15">
        <v>33786</v>
      </c>
    </row>
    <row r="628" spans="1:7" ht="12.75">
      <c r="A628" s="30" t="str">
        <f>'De la BASE'!A624</f>
        <v>228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0.435</v>
      </c>
      <c r="F628" s="9">
        <f>IF('De la BASE'!F624&gt;0,'De la BASE'!F624,'De la BASE'!F624+0.001)</f>
        <v>1.107</v>
      </c>
      <c r="G628" s="15">
        <v>33817</v>
      </c>
    </row>
    <row r="629" spans="1:7" ht="12.75">
      <c r="A629" s="30" t="str">
        <f>'De la BASE'!A625</f>
        <v>228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0.417</v>
      </c>
      <c r="F629" s="9">
        <f>IF('De la BASE'!F625&gt;0,'De la BASE'!F625,'De la BASE'!F625+0.001)</f>
        <v>1.043</v>
      </c>
      <c r="G629" s="15">
        <v>33848</v>
      </c>
    </row>
    <row r="630" spans="1:7" ht="12.75">
      <c r="A630" s="30" t="str">
        <f>'De la BASE'!A626</f>
        <v>228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1.857</v>
      </c>
      <c r="F630" s="9">
        <f>IF('De la BASE'!F626&gt;0,'De la BASE'!F626,'De la BASE'!F626+0.001)</f>
        <v>4.54</v>
      </c>
      <c r="G630" s="15">
        <v>33878</v>
      </c>
    </row>
    <row r="631" spans="1:7" ht="12.75">
      <c r="A631" s="30" t="str">
        <f>'De la BASE'!A627</f>
        <v>228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0.642</v>
      </c>
      <c r="F631" s="9">
        <f>IF('De la BASE'!F627&gt;0,'De la BASE'!F627,'De la BASE'!F627+0.001)</f>
        <v>1.631</v>
      </c>
      <c r="G631" s="15">
        <v>33909</v>
      </c>
    </row>
    <row r="632" spans="1:7" ht="12.75">
      <c r="A632" s="30" t="str">
        <f>'De la BASE'!A628</f>
        <v>228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2.238</v>
      </c>
      <c r="F632" s="9">
        <f>IF('De la BASE'!F628&gt;0,'De la BASE'!F628,'De la BASE'!F628+0.001)</f>
        <v>5.1129999999999995</v>
      </c>
      <c r="G632" s="15">
        <v>33939</v>
      </c>
    </row>
    <row r="633" spans="1:7" ht="12.75">
      <c r="A633" s="30" t="str">
        <f>'De la BASE'!A629</f>
        <v>228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0.725</v>
      </c>
      <c r="F633" s="9">
        <f>IF('De la BASE'!F629&gt;0,'De la BASE'!F629,'De la BASE'!F629+0.001)</f>
        <v>1.8719999999999999</v>
      </c>
      <c r="G633" s="15">
        <v>33970</v>
      </c>
    </row>
    <row r="634" spans="1:7" ht="12.75">
      <c r="A634" s="30" t="str">
        <f>'De la BASE'!A630</f>
        <v>228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0.493</v>
      </c>
      <c r="F634" s="9">
        <f>IF('De la BASE'!F630&gt;0,'De la BASE'!F630,'De la BASE'!F630+0.001)</f>
        <v>1.27</v>
      </c>
      <c r="G634" s="15">
        <v>34001</v>
      </c>
    </row>
    <row r="635" spans="1:7" ht="12.75">
      <c r="A635" s="30" t="str">
        <f>'De la BASE'!A631</f>
        <v>228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0.629</v>
      </c>
      <c r="F635" s="9">
        <f>IF('De la BASE'!F631&gt;0,'De la BASE'!F631,'De la BASE'!F631+0.001)</f>
        <v>1.466</v>
      </c>
      <c r="G635" s="15">
        <v>34029</v>
      </c>
    </row>
    <row r="636" spans="1:7" ht="12.75">
      <c r="A636" s="30" t="str">
        <f>'De la BASE'!A632</f>
        <v>228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0.851</v>
      </c>
      <c r="F636" s="9">
        <f>IF('De la BASE'!F632&gt;0,'De la BASE'!F632,'De la BASE'!F632+0.001)</f>
        <v>2.03</v>
      </c>
      <c r="G636" s="15">
        <v>34060</v>
      </c>
    </row>
    <row r="637" spans="1:7" ht="12.75">
      <c r="A637" s="30" t="str">
        <f>'De la BASE'!A633</f>
        <v>228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3.013</v>
      </c>
      <c r="F637" s="9">
        <f>IF('De la BASE'!F633&gt;0,'De la BASE'!F633,'De la BASE'!F633+0.001)</f>
        <v>7.468999999999999</v>
      </c>
      <c r="G637" s="15">
        <v>34090</v>
      </c>
    </row>
    <row r="638" spans="1:7" ht="12.75">
      <c r="A638" s="30" t="str">
        <f>'De la BASE'!A634</f>
        <v>228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1.161</v>
      </c>
      <c r="F638" s="9">
        <f>IF('De la BASE'!F634&gt;0,'De la BASE'!F634,'De la BASE'!F634+0.001)</f>
        <v>2.987</v>
      </c>
      <c r="G638" s="15">
        <v>34121</v>
      </c>
    </row>
    <row r="639" spans="1:7" ht="12.75">
      <c r="A639" s="30" t="str">
        <f>'De la BASE'!A635</f>
        <v>228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0.727</v>
      </c>
      <c r="F639" s="9">
        <f>IF('De la BASE'!F635&gt;0,'De la BASE'!F635,'De la BASE'!F635+0.001)</f>
        <v>1.876</v>
      </c>
      <c r="G639" s="15">
        <v>34151</v>
      </c>
    </row>
    <row r="640" spans="1:7" ht="12.75">
      <c r="A640" s="30" t="str">
        <f>'De la BASE'!A636</f>
        <v>228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0.422</v>
      </c>
      <c r="F640" s="9">
        <f>IF('De la BASE'!F636&gt;0,'De la BASE'!F636,'De la BASE'!F636+0.001)</f>
        <v>1.089</v>
      </c>
      <c r="G640" s="15">
        <v>34182</v>
      </c>
    </row>
    <row r="641" spans="1:7" ht="12.75">
      <c r="A641" s="30" t="str">
        <f>'De la BASE'!A637</f>
        <v>228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0.397</v>
      </c>
      <c r="F641" s="9">
        <f>IF('De la BASE'!F637&gt;0,'De la BASE'!F637,'De la BASE'!F637+0.001)</f>
        <v>0.954</v>
      </c>
      <c r="G641" s="15">
        <v>34213</v>
      </c>
    </row>
    <row r="642" spans="1:7" ht="12.75">
      <c r="A642" s="30" t="str">
        <f>'De la BASE'!A638</f>
        <v>228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3.239</v>
      </c>
      <c r="F642" s="9">
        <f>IF('De la BASE'!F638&gt;0,'De la BASE'!F638,'De la BASE'!F638+0.001)</f>
        <v>8.785</v>
      </c>
      <c r="G642" s="15">
        <v>34243</v>
      </c>
    </row>
    <row r="643" spans="1:7" ht="12.75">
      <c r="A643" s="30" t="str">
        <f>'De la BASE'!A639</f>
        <v>228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1.255</v>
      </c>
      <c r="F643" s="9">
        <f>IF('De la BASE'!F639&gt;0,'De la BASE'!F639,'De la BASE'!F639+0.001)</f>
        <v>3.076</v>
      </c>
      <c r="G643" s="15">
        <v>34274</v>
      </c>
    </row>
    <row r="644" spans="1:7" ht="12.75">
      <c r="A644" s="30" t="str">
        <f>'De la BASE'!A640</f>
        <v>228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1.166</v>
      </c>
      <c r="F644" s="9">
        <f>IF('De la BASE'!F640&gt;0,'De la BASE'!F640,'De la BASE'!F640+0.001)</f>
        <v>2.834</v>
      </c>
      <c r="G644" s="15">
        <v>34304</v>
      </c>
    </row>
    <row r="645" spans="1:7" ht="12.75">
      <c r="A645" s="30" t="str">
        <f>'De la BASE'!A641</f>
        <v>228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2.733</v>
      </c>
      <c r="F645" s="9">
        <f>IF('De la BASE'!F641&gt;0,'De la BASE'!F641,'De la BASE'!F641+0.001)</f>
        <v>6.224</v>
      </c>
      <c r="G645" s="15">
        <v>34335</v>
      </c>
    </row>
    <row r="646" spans="1:7" ht="12.75">
      <c r="A646" s="30" t="str">
        <f>'De la BASE'!A642</f>
        <v>228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2.776</v>
      </c>
      <c r="F646" s="9">
        <f>IF('De la BASE'!F642&gt;0,'De la BASE'!F642,'De la BASE'!F642+0.001)</f>
        <v>6.943999999999999</v>
      </c>
      <c r="G646" s="15">
        <v>34366</v>
      </c>
    </row>
    <row r="647" spans="1:7" ht="12.75">
      <c r="A647" s="30" t="str">
        <f>'De la BASE'!A643</f>
        <v>228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1.43</v>
      </c>
      <c r="F647" s="9">
        <f>IF('De la BASE'!F643&gt;0,'De la BASE'!F643,'De la BASE'!F643+0.001)</f>
        <v>3.523</v>
      </c>
      <c r="G647" s="15">
        <v>34394</v>
      </c>
    </row>
    <row r="648" spans="1:7" ht="12.75">
      <c r="A648" s="30" t="str">
        <f>'De la BASE'!A644</f>
        <v>228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0.812</v>
      </c>
      <c r="F648" s="9">
        <f>IF('De la BASE'!F644&gt;0,'De la BASE'!F644,'De la BASE'!F644+0.001)</f>
        <v>2.1180000000000003</v>
      </c>
      <c r="G648" s="15">
        <v>34425</v>
      </c>
    </row>
    <row r="649" spans="1:7" ht="12.75">
      <c r="A649" s="30" t="str">
        <f>'De la BASE'!A645</f>
        <v>228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2.023</v>
      </c>
      <c r="F649" s="9">
        <f>IF('De la BASE'!F645&gt;0,'De la BASE'!F645,'De la BASE'!F645+0.001)</f>
        <v>4.92</v>
      </c>
      <c r="G649" s="15">
        <v>34455</v>
      </c>
    </row>
    <row r="650" spans="1:7" ht="12.75">
      <c r="A650" s="30" t="str">
        <f>'De la BASE'!A646</f>
        <v>228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0.801</v>
      </c>
      <c r="F650" s="9">
        <f>IF('De la BASE'!F646&gt;0,'De la BASE'!F646,'De la BASE'!F646+0.001)</f>
        <v>2.037</v>
      </c>
      <c r="G650" s="15">
        <v>34486</v>
      </c>
    </row>
    <row r="651" spans="1:7" ht="12.75">
      <c r="A651" s="30" t="str">
        <f>'De la BASE'!A647</f>
        <v>228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0.48</v>
      </c>
      <c r="F651" s="9">
        <f>IF('De la BASE'!F647&gt;0,'De la BASE'!F647,'De la BASE'!F647+0.001)</f>
        <v>1.235</v>
      </c>
      <c r="G651" s="15">
        <v>34516</v>
      </c>
    </row>
    <row r="652" spans="1:7" ht="12.75">
      <c r="A652" s="30" t="str">
        <f>'De la BASE'!A648</f>
        <v>228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</v>
      </c>
      <c r="F652" s="9">
        <f>IF('De la BASE'!F648&gt;0,'De la BASE'!F648,'De la BASE'!F648+0.001)</f>
        <v>0.772</v>
      </c>
      <c r="G652" s="15">
        <v>34547</v>
      </c>
    </row>
    <row r="653" spans="1:7" ht="12.75">
      <c r="A653" s="30" t="str">
        <f>'De la BASE'!A649</f>
        <v>228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0.221</v>
      </c>
      <c r="F653" s="9">
        <f>IF('De la BASE'!F649&gt;0,'De la BASE'!F649,'De la BASE'!F649+0.001)</f>
        <v>0.564</v>
      </c>
      <c r="G653" s="15">
        <v>34578</v>
      </c>
    </row>
    <row r="654" spans="1:7" ht="12.75">
      <c r="A654" s="30" t="str">
        <f>'De la BASE'!A650</f>
        <v>228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0.958</v>
      </c>
      <c r="F654" s="9">
        <f>IF('De la BASE'!F650&gt;0,'De la BASE'!F650,'De la BASE'!F650+0.001)</f>
        <v>2.466</v>
      </c>
      <c r="G654" s="15">
        <v>34608</v>
      </c>
    </row>
    <row r="655" spans="1:7" ht="12.75">
      <c r="A655" s="30" t="str">
        <f>'De la BASE'!A651</f>
        <v>228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1.71</v>
      </c>
      <c r="F655" s="9">
        <f>IF('De la BASE'!F651&gt;0,'De la BASE'!F651,'De la BASE'!F651+0.001)</f>
        <v>3.84</v>
      </c>
      <c r="G655" s="15">
        <v>34639</v>
      </c>
    </row>
    <row r="656" spans="1:7" ht="12.75">
      <c r="A656" s="30" t="str">
        <f>'De la BASE'!A652</f>
        <v>228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1.643</v>
      </c>
      <c r="F656" s="9">
        <f>IF('De la BASE'!F652&gt;0,'De la BASE'!F652,'De la BASE'!F652+0.001)</f>
        <v>3.619</v>
      </c>
      <c r="G656" s="15">
        <v>34669</v>
      </c>
    </row>
    <row r="657" spans="1:7" ht="12.75">
      <c r="A657" s="30" t="str">
        <f>'De la BASE'!A653</f>
        <v>228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1.712</v>
      </c>
      <c r="F657" s="9">
        <f>IF('De la BASE'!F653&gt;0,'De la BASE'!F653,'De la BASE'!F653+0.001)</f>
        <v>4.224</v>
      </c>
      <c r="G657" s="15">
        <v>34700</v>
      </c>
    </row>
    <row r="658" spans="1:7" ht="12.75">
      <c r="A658" s="30" t="str">
        <f>'De la BASE'!A654</f>
        <v>228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2.058</v>
      </c>
      <c r="F658" s="9">
        <f>IF('De la BASE'!F654&gt;0,'De la BASE'!F654,'De la BASE'!F654+0.001)</f>
        <v>5.108</v>
      </c>
      <c r="G658" s="15">
        <v>34731</v>
      </c>
    </row>
    <row r="659" spans="1:7" ht="12.75">
      <c r="A659" s="30" t="str">
        <f>'De la BASE'!A655</f>
        <v>228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1.404</v>
      </c>
      <c r="F659" s="9">
        <f>IF('De la BASE'!F655&gt;0,'De la BASE'!F655,'De la BASE'!F655+0.001)</f>
        <v>3.468</v>
      </c>
      <c r="G659" s="15">
        <v>34759</v>
      </c>
    </row>
    <row r="660" spans="1:7" ht="12.75">
      <c r="A660" s="30" t="str">
        <f>'De la BASE'!A656</f>
        <v>228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0.755</v>
      </c>
      <c r="F660" s="9">
        <f>IF('De la BASE'!F656&gt;0,'De la BASE'!F656,'De la BASE'!F656+0.001)</f>
        <v>1.932</v>
      </c>
      <c r="G660" s="15">
        <v>34790</v>
      </c>
    </row>
    <row r="661" spans="1:7" ht="12.75">
      <c r="A661" s="30" t="str">
        <f>'De la BASE'!A657</f>
        <v>228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0.97</v>
      </c>
      <c r="F661" s="9">
        <f>IF('De la BASE'!F657&gt;0,'De la BASE'!F657,'De la BASE'!F657+0.001)</f>
        <v>2.73</v>
      </c>
      <c r="G661" s="15">
        <v>34820</v>
      </c>
    </row>
    <row r="662" spans="1:7" ht="12.75">
      <c r="A662" s="30" t="str">
        <f>'De la BASE'!A658</f>
        <v>228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0.544</v>
      </c>
      <c r="F662" s="9">
        <f>IF('De la BASE'!F658&gt;0,'De la BASE'!F658,'De la BASE'!F658+0.001)</f>
        <v>1.4010000000000002</v>
      </c>
      <c r="G662" s="15">
        <v>34851</v>
      </c>
    </row>
    <row r="663" spans="1:7" ht="12.75">
      <c r="A663" s="30" t="str">
        <f>'De la BASE'!A659</f>
        <v>228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0.355</v>
      </c>
      <c r="F663" s="9">
        <f>IF('De la BASE'!F659&gt;0,'De la BASE'!F659,'De la BASE'!F659+0.001)</f>
        <v>0.9139999999999999</v>
      </c>
      <c r="G663" s="15">
        <v>34881</v>
      </c>
    </row>
    <row r="664" spans="1:7" ht="12.75">
      <c r="A664" s="30" t="str">
        <f>'De la BASE'!A660</f>
        <v>228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0.244</v>
      </c>
      <c r="F664" s="9">
        <f>IF('De la BASE'!F660&gt;0,'De la BASE'!F660,'De la BASE'!F660+0.001)</f>
        <v>0.628</v>
      </c>
      <c r="G664" s="15">
        <v>34912</v>
      </c>
    </row>
    <row r="665" spans="1:7" ht="12.75">
      <c r="A665" s="30" t="str">
        <f>'De la BASE'!A661</f>
        <v>228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0.28</v>
      </c>
      <c r="F665" s="9">
        <f>IF('De la BASE'!F661&gt;0,'De la BASE'!F661,'De la BASE'!F661+0.001)</f>
        <v>0.682</v>
      </c>
      <c r="G665" s="15">
        <v>34943</v>
      </c>
    </row>
    <row r="666" spans="1:7" ht="12.75">
      <c r="A666" s="30" t="str">
        <f>'De la BASE'!A662</f>
        <v>228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0.166</v>
      </c>
      <c r="F666" s="9">
        <f>IF('De la BASE'!F662&gt;0,'De la BASE'!F662,'De la BASE'!F662+0.001)</f>
        <v>0.42</v>
      </c>
      <c r="G666" s="15">
        <v>34973</v>
      </c>
    </row>
    <row r="667" spans="1:7" ht="12.75">
      <c r="A667" s="30" t="str">
        <f>'De la BASE'!A663</f>
        <v>228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1.148</v>
      </c>
      <c r="F667" s="9">
        <f>IF('De la BASE'!F663&gt;0,'De la BASE'!F663,'De la BASE'!F663+0.001)</f>
        <v>2.502</v>
      </c>
      <c r="G667" s="15">
        <v>35004</v>
      </c>
    </row>
    <row r="668" spans="1:7" ht="12.75">
      <c r="A668" s="30" t="str">
        <f>'De la BASE'!A664</f>
        <v>228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8.71</v>
      </c>
      <c r="F668" s="9">
        <f>IF('De la BASE'!F664&gt;0,'De la BASE'!F664,'De la BASE'!F664+0.001)</f>
        <v>21.527</v>
      </c>
      <c r="G668" s="15">
        <v>35034</v>
      </c>
    </row>
    <row r="669" spans="1:7" ht="12.75">
      <c r="A669" s="30" t="str">
        <f>'De la BASE'!A665</f>
        <v>228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4.874</v>
      </c>
      <c r="F669" s="9">
        <f>IF('De la BASE'!F665&gt;0,'De la BASE'!F665,'De la BASE'!F665+0.001)</f>
        <v>12.393</v>
      </c>
      <c r="G669" s="15">
        <v>35065</v>
      </c>
    </row>
    <row r="670" spans="1:7" ht="12.75">
      <c r="A670" s="30" t="str">
        <f>'De la BASE'!A666</f>
        <v>228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3.555</v>
      </c>
      <c r="F670" s="9">
        <f>IF('De la BASE'!F666&gt;0,'De la BASE'!F666,'De la BASE'!F666+0.001)</f>
        <v>9.033000000000001</v>
      </c>
      <c r="G670" s="15">
        <v>35096</v>
      </c>
    </row>
    <row r="671" spans="1:7" ht="12.75">
      <c r="A671" s="30" t="str">
        <f>'De la BASE'!A667</f>
        <v>228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3.171</v>
      </c>
      <c r="F671" s="9">
        <f>IF('De la BASE'!F667&gt;0,'De la BASE'!F667,'De la BASE'!F667+0.001)</f>
        <v>7.425</v>
      </c>
      <c r="G671" s="15">
        <v>35125</v>
      </c>
    </row>
    <row r="672" spans="1:7" ht="12.75">
      <c r="A672" s="30" t="str">
        <f>'De la BASE'!A668</f>
        <v>228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2.005</v>
      </c>
      <c r="F672" s="9">
        <f>IF('De la BASE'!F668&gt;0,'De la BASE'!F668,'De la BASE'!F668+0.001)</f>
        <v>5.147</v>
      </c>
      <c r="G672" s="15">
        <v>35156</v>
      </c>
    </row>
    <row r="673" spans="1:7" ht="12.75">
      <c r="A673" s="30" t="str">
        <f>'De la BASE'!A669</f>
        <v>228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1.84</v>
      </c>
      <c r="F673" s="9">
        <f>IF('De la BASE'!F669&gt;0,'De la BASE'!F669,'De la BASE'!F669+0.001)</f>
        <v>4.73</v>
      </c>
      <c r="G673" s="15">
        <v>35186</v>
      </c>
    </row>
    <row r="674" spans="1:7" ht="12.75">
      <c r="A674" s="30" t="str">
        <f>'De la BASE'!A670</f>
        <v>228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1.148</v>
      </c>
      <c r="F674" s="9">
        <f>IF('De la BASE'!F670&gt;0,'De la BASE'!F670,'De la BASE'!F670+0.001)</f>
        <v>3.089</v>
      </c>
      <c r="G674" s="15">
        <v>35217</v>
      </c>
    </row>
    <row r="675" spans="1:7" ht="12.75">
      <c r="A675" s="30" t="str">
        <f>'De la BASE'!A671</f>
        <v>228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0.692</v>
      </c>
      <c r="F675" s="9">
        <f>IF('De la BASE'!F671&gt;0,'De la BASE'!F671,'De la BASE'!F671+0.001)</f>
        <v>1.782</v>
      </c>
      <c r="G675" s="15">
        <v>35247</v>
      </c>
    </row>
    <row r="676" spans="1:7" ht="12.75">
      <c r="A676" s="30" t="str">
        <f>'De la BASE'!A672</f>
        <v>228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0.425</v>
      </c>
      <c r="F676" s="9">
        <f>IF('De la BASE'!F672&gt;0,'De la BASE'!F672,'De la BASE'!F672+0.001)</f>
        <v>1.0959999999999999</v>
      </c>
      <c r="G676" s="15">
        <v>35278</v>
      </c>
    </row>
    <row r="677" spans="1:7" ht="12.75">
      <c r="A677" s="30" t="str">
        <f>'De la BASE'!A673</f>
        <v>228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0.337</v>
      </c>
      <c r="F677" s="9">
        <f>IF('De la BASE'!F673&gt;0,'De la BASE'!F673,'De la BASE'!F673+0.001)</f>
        <v>0.84</v>
      </c>
      <c r="G677" s="15">
        <v>35309</v>
      </c>
    </row>
    <row r="678" spans="1:7" ht="12.75">
      <c r="A678" s="30" t="str">
        <f>'De la BASE'!A674</f>
        <v>228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0.238</v>
      </c>
      <c r="F678" s="9">
        <f>IF('De la BASE'!F674&gt;0,'De la BASE'!F674,'De la BASE'!F674+0.001)</f>
        <v>0.6</v>
      </c>
      <c r="G678" s="15">
        <v>35339</v>
      </c>
    </row>
    <row r="679" spans="1:7" ht="12.75">
      <c r="A679" s="30" t="str">
        <f>'De la BASE'!A675</f>
        <v>228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2.528</v>
      </c>
      <c r="F679" s="9">
        <f>IF('De la BASE'!F675&gt;0,'De la BASE'!F675,'De la BASE'!F675+0.001)</f>
        <v>6.231999999999999</v>
      </c>
      <c r="G679" s="15">
        <v>35370</v>
      </c>
    </row>
    <row r="680" spans="1:7" ht="12.75">
      <c r="A680" s="30" t="str">
        <f>'De la BASE'!A676</f>
        <v>228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4.276</v>
      </c>
      <c r="F680" s="9">
        <f>IF('De la BASE'!F676&gt;0,'De la BASE'!F676,'De la BASE'!F676+0.001)</f>
        <v>9.892</v>
      </c>
      <c r="G680" s="15">
        <v>35400</v>
      </c>
    </row>
    <row r="681" spans="1:7" ht="12.75">
      <c r="A681" s="30" t="str">
        <f>'De la BASE'!A677</f>
        <v>228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4.544</v>
      </c>
      <c r="F681" s="9">
        <f>IF('De la BASE'!F677&gt;0,'De la BASE'!F677,'De la BASE'!F677+0.001)</f>
        <v>12.597</v>
      </c>
      <c r="G681" s="15">
        <v>35431</v>
      </c>
    </row>
    <row r="682" spans="1:7" ht="12.75">
      <c r="A682" s="30" t="str">
        <f>'De la BASE'!A678</f>
        <v>228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2.098</v>
      </c>
      <c r="F682" s="9">
        <f>IF('De la BASE'!F678&gt;0,'De la BASE'!F678,'De la BASE'!F678+0.001)</f>
        <v>5.2509999999999994</v>
      </c>
      <c r="G682" s="15">
        <v>35462</v>
      </c>
    </row>
    <row r="683" spans="1:7" ht="12.75">
      <c r="A683" s="30" t="str">
        <f>'De la BASE'!A679</f>
        <v>228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1.177</v>
      </c>
      <c r="F683" s="9">
        <f>IF('De la BASE'!F679&gt;0,'De la BASE'!F679,'De la BASE'!F679+0.001)</f>
        <v>3.0060000000000002</v>
      </c>
      <c r="G683" s="15">
        <v>35490</v>
      </c>
    </row>
    <row r="684" spans="1:7" ht="12.75">
      <c r="A684" s="30" t="str">
        <f>'De la BASE'!A680</f>
        <v>228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0.995</v>
      </c>
      <c r="F684" s="9">
        <f>IF('De la BASE'!F680&gt;0,'De la BASE'!F680,'De la BASE'!F680+0.001)</f>
        <v>2.471</v>
      </c>
      <c r="G684" s="15">
        <v>35521</v>
      </c>
    </row>
    <row r="685" spans="1:7" ht="12.75">
      <c r="A685" s="30" t="str">
        <f>'De la BASE'!A681</f>
        <v>228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3.225</v>
      </c>
      <c r="F685" s="9">
        <f>IF('De la BASE'!F681&gt;0,'De la BASE'!F681,'De la BASE'!F681+0.001)</f>
        <v>6.568999999999999</v>
      </c>
      <c r="G685" s="15">
        <v>35551</v>
      </c>
    </row>
    <row r="686" spans="1:7" ht="12.75">
      <c r="A686" s="30" t="str">
        <f>'De la BASE'!A682</f>
        <v>228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1.413</v>
      </c>
      <c r="F686" s="9">
        <f>IF('De la BASE'!F682&gt;0,'De la BASE'!F682,'De la BASE'!F682+0.001)</f>
        <v>3.6079999999999997</v>
      </c>
      <c r="G686" s="15">
        <v>35582</v>
      </c>
    </row>
    <row r="687" spans="1:7" ht="12.75">
      <c r="A687" s="30" t="str">
        <f>'De la BASE'!A683</f>
        <v>228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1.39</v>
      </c>
      <c r="F687" s="9">
        <f>IF('De la BASE'!F683&gt;0,'De la BASE'!F683,'De la BASE'!F683+0.001)</f>
        <v>3.698</v>
      </c>
      <c r="G687" s="15">
        <v>35612</v>
      </c>
    </row>
    <row r="688" spans="1:7" ht="12.75">
      <c r="A688" s="30" t="str">
        <f>'De la BASE'!A684</f>
        <v>228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1.119</v>
      </c>
      <c r="F688" s="9">
        <f>IF('De la BASE'!F684&gt;0,'De la BASE'!F684,'De la BASE'!F684+0.001)</f>
        <v>2.825</v>
      </c>
      <c r="G688" s="15">
        <v>35643</v>
      </c>
    </row>
    <row r="689" spans="1:7" ht="12.75">
      <c r="A689" s="30" t="str">
        <f>'De la BASE'!A685</f>
        <v>228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0.635</v>
      </c>
      <c r="F689" s="9">
        <f>IF('De la BASE'!F685&gt;0,'De la BASE'!F685,'De la BASE'!F685+0.001)</f>
        <v>1.634</v>
      </c>
      <c r="G689" s="15">
        <v>35674</v>
      </c>
    </row>
    <row r="690" spans="1:7" ht="12.75">
      <c r="A690" s="30" t="str">
        <f>'De la BASE'!A686</f>
        <v>228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0.658</v>
      </c>
      <c r="F690" s="9">
        <f>IF('De la BASE'!F686&gt;0,'De la BASE'!F686,'De la BASE'!F686+0.001)</f>
        <v>1.5220000000000002</v>
      </c>
      <c r="G690" s="15">
        <v>35704</v>
      </c>
    </row>
    <row r="691" spans="1:7" ht="12.75">
      <c r="A691" s="30" t="str">
        <f>'De la BASE'!A687</f>
        <v>228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4.672</v>
      </c>
      <c r="F691" s="9">
        <f>IF('De la BASE'!F687&gt;0,'De la BASE'!F687,'De la BASE'!F687+0.001)</f>
        <v>11.37</v>
      </c>
      <c r="G691" s="15">
        <v>35735</v>
      </c>
    </row>
    <row r="692" spans="1:7" ht="12.75">
      <c r="A692" s="30" t="str">
        <f>'De la BASE'!A688</f>
        <v>228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7.06</v>
      </c>
      <c r="F692" s="9">
        <f>IF('De la BASE'!F688&gt;0,'De la BASE'!F688,'De la BASE'!F688+0.001)</f>
        <v>16.262</v>
      </c>
      <c r="G692" s="15">
        <v>35765</v>
      </c>
    </row>
    <row r="693" spans="1:7" ht="12.75">
      <c r="A693" s="30" t="str">
        <f>'De la BASE'!A689</f>
        <v>228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2.346</v>
      </c>
      <c r="F693" s="9">
        <f>IF('De la BASE'!F689&gt;0,'De la BASE'!F689,'De la BASE'!F689+0.001)</f>
        <v>6.123</v>
      </c>
      <c r="G693" s="15">
        <v>35796</v>
      </c>
    </row>
    <row r="694" spans="1:7" ht="12.75">
      <c r="A694" s="30" t="str">
        <f>'De la BASE'!A690</f>
        <v>228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1.632</v>
      </c>
      <c r="F694" s="9">
        <f>IF('De la BASE'!F690&gt;0,'De la BASE'!F690,'De la BASE'!F690+0.001)</f>
        <v>3.933</v>
      </c>
      <c r="G694" s="15">
        <v>35827</v>
      </c>
    </row>
    <row r="695" spans="1:7" ht="12.75">
      <c r="A695" s="30" t="str">
        <f>'De la BASE'!A691</f>
        <v>228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1.358</v>
      </c>
      <c r="F695" s="9">
        <f>IF('De la BASE'!F691&gt;0,'De la BASE'!F691,'De la BASE'!F691+0.001)</f>
        <v>3.208</v>
      </c>
      <c r="G695" s="15">
        <v>35855</v>
      </c>
    </row>
    <row r="696" spans="1:7" ht="12.75">
      <c r="A696" s="30" t="str">
        <f>'De la BASE'!A692</f>
        <v>228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3.081</v>
      </c>
      <c r="F696" s="9">
        <f>IF('De la BASE'!F692&gt;0,'De la BASE'!F692,'De la BASE'!F692+0.001)</f>
        <v>7.572</v>
      </c>
      <c r="G696" s="15">
        <v>35886</v>
      </c>
    </row>
    <row r="697" spans="1:7" ht="12.75">
      <c r="A697" s="30" t="str">
        <f>'De la BASE'!A693</f>
        <v>228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2.784</v>
      </c>
      <c r="F697" s="9">
        <f>IF('De la BASE'!F693&gt;0,'De la BASE'!F693,'De la BASE'!F693+0.001)</f>
        <v>7.1370000000000005</v>
      </c>
      <c r="G697" s="15">
        <v>35916</v>
      </c>
    </row>
    <row r="698" spans="1:7" ht="12.75">
      <c r="A698" s="30" t="str">
        <f>'De la BASE'!A694</f>
        <v>228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1.965</v>
      </c>
      <c r="F698" s="9">
        <f>IF('De la BASE'!F694&gt;0,'De la BASE'!F694,'De la BASE'!F694+0.001)</f>
        <v>5.068</v>
      </c>
      <c r="G698" s="15">
        <v>35947</v>
      </c>
    </row>
    <row r="699" spans="1:7" ht="12.75">
      <c r="A699" s="30" t="str">
        <f>'De la BASE'!A695</f>
        <v>228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1.05</v>
      </c>
      <c r="F699" s="9">
        <f>IF('De la BASE'!F695&gt;0,'De la BASE'!F695,'De la BASE'!F695+0.001)</f>
        <v>2.699</v>
      </c>
      <c r="G699" s="15">
        <v>35977</v>
      </c>
    </row>
    <row r="700" spans="1:7" ht="12.75">
      <c r="A700" s="30" t="str">
        <f>'De la BASE'!A696</f>
        <v>228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0.613</v>
      </c>
      <c r="F700" s="9">
        <f>IF('De la BASE'!F696&gt;0,'De la BASE'!F696,'De la BASE'!F696+0.001)</f>
        <v>1.5779999999999998</v>
      </c>
      <c r="G700" s="15">
        <v>36008</v>
      </c>
    </row>
    <row r="701" spans="1:7" ht="12.75">
      <c r="A701" s="30" t="str">
        <f>'De la BASE'!A697</f>
        <v>228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0.827</v>
      </c>
      <c r="F701" s="9">
        <f>IF('De la BASE'!F697&gt;0,'De la BASE'!F697,'De la BASE'!F697+0.001)</f>
        <v>2.087</v>
      </c>
      <c r="G701" s="15">
        <v>36039</v>
      </c>
    </row>
    <row r="702" spans="1:7" ht="12.75">
      <c r="A702" s="30" t="str">
        <f>'De la BASE'!A698</f>
        <v>228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0.45</v>
      </c>
      <c r="F702" s="9">
        <f>IF('De la BASE'!F698&gt;0,'De la BASE'!F698,'De la BASE'!F698+0.001)</f>
        <v>1.1059999999999999</v>
      </c>
      <c r="G702" s="15">
        <v>36069</v>
      </c>
    </row>
    <row r="703" spans="1:7" ht="12.75">
      <c r="A703" s="30" t="str">
        <f>'De la BASE'!A699</f>
        <v>228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0.476</v>
      </c>
      <c r="F703" s="9">
        <f>IF('De la BASE'!F699&gt;0,'De la BASE'!F699,'De la BASE'!F699+0.001)</f>
        <v>1.107</v>
      </c>
      <c r="G703" s="15">
        <v>36100</v>
      </c>
    </row>
    <row r="704" spans="1:7" ht="12.75">
      <c r="A704" s="30" t="str">
        <f>'De la BASE'!A700</f>
        <v>228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0.454</v>
      </c>
      <c r="F704" s="9">
        <f>IF('De la BASE'!F700&gt;0,'De la BASE'!F700,'De la BASE'!F700+0.001)</f>
        <v>1.096</v>
      </c>
      <c r="G704" s="15">
        <v>36130</v>
      </c>
    </row>
    <row r="705" spans="1:7" ht="12.75">
      <c r="A705" s="30" t="str">
        <f>'De la BASE'!A701</f>
        <v>228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0.833</v>
      </c>
      <c r="F705" s="9">
        <f>IF('De la BASE'!F701&gt;0,'De la BASE'!F701,'De la BASE'!F701+0.001)</f>
        <v>2.004</v>
      </c>
      <c r="G705" s="15">
        <v>36161</v>
      </c>
    </row>
    <row r="706" spans="1:7" ht="12.75">
      <c r="A706" s="30" t="str">
        <f>'De la BASE'!A702</f>
        <v>228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0.646</v>
      </c>
      <c r="F706" s="9">
        <f>IF('De la BASE'!F702&gt;0,'De la BASE'!F702,'De la BASE'!F702+0.001)</f>
        <v>1.5470000000000002</v>
      </c>
      <c r="G706" s="15">
        <v>36192</v>
      </c>
    </row>
    <row r="707" spans="1:7" ht="12.75">
      <c r="A707" s="30" t="str">
        <f>'De la BASE'!A703</f>
        <v>228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0.93</v>
      </c>
      <c r="F707" s="9">
        <f>IF('De la BASE'!F703&gt;0,'De la BASE'!F703,'De la BASE'!F703+0.001)</f>
        <v>1.913</v>
      </c>
      <c r="G707" s="15">
        <v>36220</v>
      </c>
    </row>
    <row r="708" spans="1:7" ht="12.75">
      <c r="A708" s="30" t="str">
        <f>'De la BASE'!A704</f>
        <v>228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1.337</v>
      </c>
      <c r="F708" s="9">
        <f>IF('De la BASE'!F704&gt;0,'De la BASE'!F704,'De la BASE'!F704+0.001)</f>
        <v>3.076</v>
      </c>
      <c r="G708" s="15">
        <v>36251</v>
      </c>
    </row>
    <row r="709" spans="1:7" ht="12.75">
      <c r="A709" s="30" t="str">
        <f>'De la BASE'!A705</f>
        <v>228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1.127</v>
      </c>
      <c r="F709" s="9">
        <f>IF('De la BASE'!F705&gt;0,'De la BASE'!F705,'De la BASE'!F705+0.001)</f>
        <v>2.567</v>
      </c>
      <c r="G709" s="15">
        <v>36281</v>
      </c>
    </row>
    <row r="710" spans="1:7" ht="12.75">
      <c r="A710" s="30" t="str">
        <f>'De la BASE'!A706</f>
        <v>228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0.601</v>
      </c>
      <c r="F710" s="9">
        <f>IF('De la BASE'!F706&gt;0,'De la BASE'!F706,'De la BASE'!F706+0.001)</f>
        <v>1.556</v>
      </c>
      <c r="G710" s="15">
        <v>36312</v>
      </c>
    </row>
    <row r="711" spans="1:7" ht="12.75">
      <c r="A711" s="30" t="str">
        <f>'De la BASE'!A707</f>
        <v>228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0.649</v>
      </c>
      <c r="F711" s="9">
        <f>IF('De la BASE'!F707&gt;0,'De la BASE'!F707,'De la BASE'!F707+0.001)</f>
        <v>1.69</v>
      </c>
      <c r="G711" s="15">
        <v>36342</v>
      </c>
    </row>
    <row r="712" spans="1:7" ht="12.75">
      <c r="A712" s="30" t="str">
        <f>'De la BASE'!A708</f>
        <v>228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0.383</v>
      </c>
      <c r="F712" s="9">
        <f>IF('De la BASE'!F708&gt;0,'De la BASE'!F708,'De la BASE'!F708+0.001)</f>
        <v>0.987</v>
      </c>
      <c r="G712" s="15">
        <v>36373</v>
      </c>
    </row>
    <row r="713" spans="1:7" ht="12.75">
      <c r="A713" s="30" t="str">
        <f>'De la BASE'!A709</f>
        <v>228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0.872</v>
      </c>
      <c r="F713" s="9">
        <f>IF('De la BASE'!F709&gt;0,'De la BASE'!F709,'De la BASE'!F709+0.001)</f>
        <v>2.49</v>
      </c>
      <c r="G713" s="15">
        <v>36404</v>
      </c>
    </row>
    <row r="714" spans="1:7" ht="12.75">
      <c r="A714" s="30" t="str">
        <f>'De la BASE'!A710</f>
        <v>228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2.08</v>
      </c>
      <c r="F714" s="9">
        <f>IF('De la BASE'!F710&gt;0,'De la BASE'!F710,'De la BASE'!F710+0.001)</f>
        <v>5.4079999999999995</v>
      </c>
      <c r="G714" s="15">
        <v>36434</v>
      </c>
    </row>
    <row r="715" spans="1:7" ht="12.75">
      <c r="A715" s="30" t="str">
        <f>'De la BASE'!A711</f>
        <v>228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1.015</v>
      </c>
      <c r="F715" s="9">
        <f>IF('De la BASE'!F711&gt;0,'De la BASE'!F711,'De la BASE'!F711+0.001)</f>
        <v>2.4589999999999996</v>
      </c>
      <c r="G715" s="15">
        <v>36465</v>
      </c>
    </row>
    <row r="716" spans="1:7" ht="12.75">
      <c r="A716" s="30" t="str">
        <f>'De la BASE'!A712</f>
        <v>228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2.492</v>
      </c>
      <c r="F716" s="9">
        <f>IF('De la BASE'!F712&gt;0,'De la BASE'!F712,'De la BASE'!F712+0.001)</f>
        <v>6.1</v>
      </c>
      <c r="G716" s="15">
        <v>36495</v>
      </c>
    </row>
    <row r="717" spans="1:7" ht="12.75">
      <c r="A717" s="30" t="str">
        <f>'De la BASE'!A713</f>
        <v>228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0.828</v>
      </c>
      <c r="F717" s="9">
        <f>IF('De la BASE'!F713&gt;0,'De la BASE'!F713,'De la BASE'!F713+0.001)</f>
        <v>2.116</v>
      </c>
      <c r="G717" s="15">
        <v>36526</v>
      </c>
    </row>
    <row r="718" spans="1:7" ht="12.75">
      <c r="A718" s="30" t="str">
        <f>'De la BASE'!A714</f>
        <v>228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0.868</v>
      </c>
      <c r="F718" s="9">
        <f>IF('De la BASE'!F714&gt;0,'De la BASE'!F714,'De la BASE'!F714+0.001)</f>
        <v>1.996</v>
      </c>
      <c r="G718" s="15">
        <v>36557</v>
      </c>
    </row>
    <row r="719" spans="1:7" ht="12.75">
      <c r="A719" s="30" t="str">
        <f>'De la BASE'!A715</f>
        <v>228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1.109</v>
      </c>
      <c r="F719" s="9">
        <f>IF('De la BASE'!F715&gt;0,'De la BASE'!F715,'De la BASE'!F715+0.001)</f>
        <v>2.622</v>
      </c>
      <c r="G719" s="15">
        <v>36586</v>
      </c>
    </row>
    <row r="720" spans="1:7" ht="12.75">
      <c r="A720" s="30" t="str">
        <f>'De la BASE'!A716</f>
        <v>228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4.161</v>
      </c>
      <c r="F720" s="9">
        <f>IF('De la BASE'!F716&gt;0,'De la BASE'!F716,'De la BASE'!F716+0.001)</f>
        <v>11.11</v>
      </c>
      <c r="G720" s="15">
        <v>36617</v>
      </c>
    </row>
    <row r="721" spans="1:7" ht="12.75">
      <c r="A721" s="30" t="str">
        <f>'De la BASE'!A717</f>
        <v>228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1.925</v>
      </c>
      <c r="F721" s="9">
        <f>IF('De la BASE'!F717&gt;0,'De la BASE'!F717,'De la BASE'!F717+0.001)</f>
        <v>4.917999999999999</v>
      </c>
      <c r="G721" s="15">
        <v>36647</v>
      </c>
    </row>
    <row r="722" spans="1:7" ht="12.75">
      <c r="A722" s="30" t="str">
        <f>'De la BASE'!A718</f>
        <v>228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1.024</v>
      </c>
      <c r="F722" s="9">
        <f>IF('De la BASE'!F718&gt;0,'De la BASE'!F718,'De la BASE'!F718+0.001)</f>
        <v>2.644</v>
      </c>
      <c r="G722" s="15">
        <v>36678</v>
      </c>
    </row>
    <row r="723" spans="1:7" ht="12.75">
      <c r="A723" s="30" t="str">
        <f>'De la BASE'!A719</f>
        <v>228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0.631</v>
      </c>
      <c r="F723" s="9">
        <f>IF('De la BASE'!F719&gt;0,'De la BASE'!F719,'De la BASE'!F719+0.001)</f>
        <v>1.6269999999999998</v>
      </c>
      <c r="G723" s="15">
        <v>36708</v>
      </c>
    </row>
    <row r="724" spans="1:7" ht="12.75">
      <c r="A724" s="30" t="str">
        <f>'De la BASE'!A720</f>
        <v>228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0.374</v>
      </c>
      <c r="F724" s="9">
        <f>IF('De la BASE'!F720&gt;0,'De la BASE'!F720,'De la BASE'!F720+0.001)</f>
        <v>0.964</v>
      </c>
      <c r="G724" s="15">
        <v>36739</v>
      </c>
    </row>
    <row r="725" spans="1:7" ht="12.75">
      <c r="A725" s="30" t="str">
        <f>'De la BASE'!A721</f>
        <v>228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0.246</v>
      </c>
      <c r="F725" s="9">
        <f>IF('De la BASE'!F721&gt;0,'De la BASE'!F721,'De la BASE'!F721+0.001)</f>
        <v>0.629</v>
      </c>
      <c r="G725" s="15">
        <v>36770</v>
      </c>
    </row>
    <row r="726" spans="1:7" ht="12.75">
      <c r="A726" s="30" t="str">
        <f>'De la BASE'!A722</f>
        <v>228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0.523</v>
      </c>
      <c r="F726" s="9">
        <f>IF('De la BASE'!F722&gt;0,'De la BASE'!F722,'De la BASE'!F722+0.001)</f>
        <v>1.339</v>
      </c>
      <c r="G726" s="15">
        <v>36800</v>
      </c>
    </row>
    <row r="727" spans="1:7" ht="12.75">
      <c r="A727" s="30" t="str">
        <f>'De la BASE'!A723</f>
        <v>228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5.949</v>
      </c>
      <c r="F727" s="9">
        <f>IF('De la BASE'!F723&gt;0,'De la BASE'!F723,'De la BASE'!F723+0.001)</f>
        <v>15.187999999999999</v>
      </c>
      <c r="G727" s="15">
        <v>36831</v>
      </c>
    </row>
    <row r="728" spans="1:7" ht="12.75">
      <c r="A728" s="30" t="str">
        <f>'De la BASE'!A724</f>
        <v>228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7.627</v>
      </c>
      <c r="F728" s="9">
        <f>IF('De la BASE'!F724&gt;0,'De la BASE'!F724,'De la BASE'!F724+0.001)</f>
        <v>22.069</v>
      </c>
      <c r="G728" s="15">
        <v>36861</v>
      </c>
    </row>
    <row r="729" spans="1:7" ht="12.75">
      <c r="A729" s="30" t="str">
        <f>'De la BASE'!A725</f>
        <v>228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10.898</v>
      </c>
      <c r="F729" s="9">
        <f>IF('De la BASE'!F725&gt;0,'De la BASE'!F725,'De la BASE'!F725+0.001)</f>
        <v>29.503</v>
      </c>
      <c r="G729" s="15">
        <v>36892</v>
      </c>
    </row>
    <row r="730" spans="1:7" ht="12.75">
      <c r="A730" s="30" t="str">
        <f>'De la BASE'!A726</f>
        <v>228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3.112</v>
      </c>
      <c r="F730" s="9">
        <f>IF('De la BASE'!F726&gt;0,'De la BASE'!F726,'De la BASE'!F726+0.001)</f>
        <v>7.9079999999999995</v>
      </c>
      <c r="G730" s="15">
        <v>36923</v>
      </c>
    </row>
    <row r="731" spans="1:7" ht="12.75">
      <c r="A731" s="30" t="str">
        <f>'De la BASE'!A727</f>
        <v>228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10.166</v>
      </c>
      <c r="F731" s="9">
        <f>IF('De la BASE'!F727&gt;0,'De la BASE'!F727,'De la BASE'!F727+0.001)</f>
        <v>24.875</v>
      </c>
      <c r="G731" s="15">
        <v>36951</v>
      </c>
    </row>
    <row r="732" spans="1:7" ht="12.75">
      <c r="A732" s="30" t="str">
        <f>'De la BASE'!A728</f>
        <v>228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2.818</v>
      </c>
      <c r="F732" s="9">
        <f>IF('De la BASE'!F728&gt;0,'De la BASE'!F728,'De la BASE'!F728+0.001)</f>
        <v>6.909000000000001</v>
      </c>
      <c r="G732" s="15">
        <v>36982</v>
      </c>
    </row>
    <row r="733" spans="1:7" ht="12.75">
      <c r="A733" s="30" t="str">
        <f>'De la BASE'!A729</f>
        <v>228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1.881</v>
      </c>
      <c r="F733" s="9">
        <f>IF('De la BASE'!F729&gt;0,'De la BASE'!F729,'De la BASE'!F729+0.001)</f>
        <v>4.772</v>
      </c>
      <c r="G733" s="15">
        <v>37012</v>
      </c>
    </row>
    <row r="734" spans="1:7" ht="12.75">
      <c r="A734" s="30" t="str">
        <f>'De la BASE'!A730</f>
        <v>228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0.991</v>
      </c>
      <c r="F734" s="9">
        <f>IF('De la BASE'!F730&gt;0,'De la BASE'!F730,'De la BASE'!F730+0.001)</f>
        <v>2.515</v>
      </c>
      <c r="G734" s="15">
        <v>37043</v>
      </c>
    </row>
    <row r="735" spans="1:7" ht="12.75">
      <c r="A735" s="30" t="str">
        <f>'De la BASE'!A731</f>
        <v>228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0.628</v>
      </c>
      <c r="F735" s="9">
        <f>IF('De la BASE'!F731&gt;0,'De la BASE'!F731,'De la BASE'!F731+0.001)</f>
        <v>1.58</v>
      </c>
      <c r="G735" s="15">
        <v>37073</v>
      </c>
    </row>
    <row r="736" spans="1:7" ht="12.75">
      <c r="A736" s="30" t="str">
        <f>'De la BASE'!A732</f>
        <v>228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0.387</v>
      </c>
      <c r="F736" s="9">
        <f>IF('De la BASE'!F732&gt;0,'De la BASE'!F732,'De la BASE'!F732+0.001)</f>
        <v>0.995</v>
      </c>
      <c r="G736" s="15">
        <v>37104</v>
      </c>
    </row>
    <row r="737" spans="1:7" ht="12.75">
      <c r="A737" s="30" t="str">
        <f>'De la BASE'!A733</f>
        <v>228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0.253</v>
      </c>
      <c r="F737" s="9">
        <f>IF('De la BASE'!F733&gt;0,'De la BASE'!F733,'De la BASE'!F733+0.001)</f>
        <v>0.642</v>
      </c>
      <c r="G737" s="15">
        <v>37135</v>
      </c>
    </row>
    <row r="738" spans="1:7" ht="12.75">
      <c r="A738" s="30" t="str">
        <f>'De la BASE'!A734</f>
        <v>228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0.963</v>
      </c>
      <c r="F738" s="9">
        <f>IF('De la BASE'!F734&gt;0,'De la BASE'!F734,'De la BASE'!F734+0.001)</f>
        <v>2.23</v>
      </c>
      <c r="G738" s="15">
        <v>37165</v>
      </c>
    </row>
    <row r="739" spans="1:7" ht="12.75">
      <c r="A739" s="30" t="str">
        <f>'De la BASE'!A735</f>
        <v>228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0.369</v>
      </c>
      <c r="F739" s="9">
        <f>IF('De la BASE'!F735&gt;0,'De la BASE'!F735,'De la BASE'!F735+0.001)</f>
        <v>0.931</v>
      </c>
      <c r="G739" s="15">
        <v>37196</v>
      </c>
    </row>
    <row r="740" spans="1:7" ht="12.75">
      <c r="A740" s="30" t="str">
        <f>'De la BASE'!A736</f>
        <v>228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0.236</v>
      </c>
      <c r="F740" s="9">
        <f>IF('De la BASE'!F736&gt;0,'De la BASE'!F736,'De la BASE'!F736+0.001)</f>
        <v>0.609</v>
      </c>
      <c r="G740" s="15">
        <v>37226</v>
      </c>
    </row>
    <row r="741" spans="1:7" ht="12.75">
      <c r="A741" s="30" t="str">
        <f>'De la BASE'!A737</f>
        <v>228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0.235</v>
      </c>
      <c r="F741" s="9">
        <f>IF('De la BASE'!F737&gt;0,'De la BASE'!F737,'De la BASE'!F737+0.001)</f>
        <v>0.606</v>
      </c>
      <c r="G741" s="15">
        <v>37257</v>
      </c>
    </row>
    <row r="742" spans="1:7" ht="12.75">
      <c r="A742" s="30" t="str">
        <f>'De la BASE'!A738</f>
        <v>228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0.509</v>
      </c>
      <c r="F742" s="9">
        <f>IF('De la BASE'!F738&gt;0,'De la BASE'!F738,'De la BASE'!F738+0.001)</f>
        <v>1.375</v>
      </c>
      <c r="G742" s="15">
        <v>37288</v>
      </c>
    </row>
    <row r="743" spans="1:7" ht="12.75">
      <c r="A743" s="30" t="str">
        <f>'De la BASE'!A739</f>
        <v>228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1.178</v>
      </c>
      <c r="F743" s="9">
        <f>IF('De la BASE'!F739&gt;0,'De la BASE'!F739,'De la BASE'!F739+0.001)</f>
        <v>2.93</v>
      </c>
      <c r="G743" s="15">
        <v>37316</v>
      </c>
    </row>
    <row r="744" spans="1:7" ht="12.75">
      <c r="A744" s="30" t="str">
        <f>'De la BASE'!A740</f>
        <v>228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0.696</v>
      </c>
      <c r="F744" s="9">
        <f>IF('De la BASE'!F740&gt;0,'De la BASE'!F740,'De la BASE'!F740+0.001)</f>
        <v>1.694</v>
      </c>
      <c r="G744" s="15">
        <v>37347</v>
      </c>
    </row>
    <row r="745" spans="1:7" ht="12.75">
      <c r="A745" s="30" t="str">
        <f>'De la BASE'!A741</f>
        <v>228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0.62</v>
      </c>
      <c r="F745" s="9">
        <f>IF('De la BASE'!F741&gt;0,'De la BASE'!F741,'De la BASE'!F741+0.001)</f>
        <v>1.556</v>
      </c>
      <c r="G745" s="15">
        <v>37377</v>
      </c>
    </row>
    <row r="746" spans="1:7" ht="12.75">
      <c r="A746" s="30" t="str">
        <f>'De la BASE'!A742</f>
        <v>228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0.494</v>
      </c>
      <c r="F746" s="9">
        <f>IF('De la BASE'!F742&gt;0,'De la BASE'!F742,'De la BASE'!F742+0.001)</f>
        <v>1.288</v>
      </c>
      <c r="G746" s="15">
        <v>37408</v>
      </c>
    </row>
    <row r="747" spans="1:7" ht="12.75">
      <c r="A747" s="30" t="str">
        <f>'De la BASE'!A743</f>
        <v>228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0.318</v>
      </c>
      <c r="F747" s="9">
        <f>IF('De la BASE'!F743&gt;0,'De la BASE'!F743,'De la BASE'!F743+0.001)</f>
        <v>0.819</v>
      </c>
      <c r="G747" s="15">
        <v>37438</v>
      </c>
    </row>
    <row r="748" spans="1:7" ht="12.75">
      <c r="A748" s="30" t="str">
        <f>'De la BASE'!A744</f>
        <v>228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0.28</v>
      </c>
      <c r="F748" s="9">
        <f>IF('De la BASE'!F744&gt;0,'De la BASE'!F744,'De la BASE'!F744+0.001)</f>
        <v>0.7110000000000001</v>
      </c>
      <c r="G748" s="15">
        <v>37469</v>
      </c>
    </row>
    <row r="749" spans="1:7" ht="12.75">
      <c r="A749" s="30" t="str">
        <f>'De la BASE'!A745</f>
        <v>228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0.248</v>
      </c>
      <c r="F749" s="9">
        <f>IF('De la BASE'!F745&gt;0,'De la BASE'!F745,'De la BASE'!F745+0.001)</f>
        <v>0.646</v>
      </c>
      <c r="G749" s="15">
        <v>37500</v>
      </c>
    </row>
    <row r="750" spans="1:7" ht="12.75">
      <c r="A750" s="30" t="str">
        <f>'De la BASE'!A746</f>
        <v>228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1.23</v>
      </c>
      <c r="F750" s="9">
        <f>IF('De la BASE'!F746&gt;0,'De la BASE'!F746,'De la BASE'!F746+0.001)</f>
        <v>3.145</v>
      </c>
      <c r="G750" s="15">
        <v>37530</v>
      </c>
    </row>
    <row r="751" spans="1:7" ht="12.75">
      <c r="A751" s="30" t="str">
        <f>'De la BASE'!A747</f>
        <v>228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2.903</v>
      </c>
      <c r="F751" s="9">
        <f>IF('De la BASE'!F747&gt;0,'De la BASE'!F747,'De la BASE'!F747+0.001)</f>
        <v>7.262</v>
      </c>
      <c r="G751" s="15">
        <v>37561</v>
      </c>
    </row>
    <row r="752" spans="1:7" ht="12.75">
      <c r="A752" s="30" t="str">
        <f>'De la BASE'!A748</f>
        <v>228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5.685</v>
      </c>
      <c r="F752" s="9">
        <f>IF('De la BASE'!F748&gt;0,'De la BASE'!F748,'De la BASE'!F748+0.001)</f>
        <v>14.45</v>
      </c>
      <c r="G752" s="15">
        <v>37591</v>
      </c>
    </row>
    <row r="753" spans="1:7" ht="12.75">
      <c r="A753" s="30" t="str">
        <f>'De la BASE'!A749</f>
        <v>228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6.522</v>
      </c>
      <c r="F753" s="9">
        <f>IF('De la BASE'!F749&gt;0,'De la BASE'!F749,'De la BASE'!F749+0.001)</f>
        <v>16.234</v>
      </c>
      <c r="G753" s="15">
        <v>37622</v>
      </c>
    </row>
    <row r="754" spans="1:7" ht="12.75">
      <c r="A754" s="30" t="str">
        <f>'De la BASE'!A750</f>
        <v>228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3.053</v>
      </c>
      <c r="F754" s="9">
        <f>IF('De la BASE'!F750&gt;0,'De la BASE'!F750,'De la BASE'!F750+0.001)</f>
        <v>7.86</v>
      </c>
      <c r="G754" s="15">
        <v>37653</v>
      </c>
    </row>
    <row r="755" spans="1:7" ht="12.75">
      <c r="A755" s="30" t="str">
        <f>'De la BASE'!A751</f>
        <v>228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4.209</v>
      </c>
      <c r="F755" s="9">
        <f>IF('De la BASE'!F751&gt;0,'De la BASE'!F751,'De la BASE'!F751+0.001)</f>
        <v>11.323</v>
      </c>
      <c r="G755" s="15">
        <v>37681</v>
      </c>
    </row>
    <row r="756" spans="1:7" ht="12.75">
      <c r="A756" s="30" t="str">
        <f>'De la BASE'!A752</f>
        <v>228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3.706</v>
      </c>
      <c r="F756" s="9">
        <f>IF('De la BASE'!F752&gt;0,'De la BASE'!F752,'De la BASE'!F752+0.001)</f>
        <v>9.756</v>
      </c>
      <c r="G756" s="15">
        <v>37712</v>
      </c>
    </row>
    <row r="757" spans="1:7" ht="12.75">
      <c r="A757" s="30" t="str">
        <f>'De la BASE'!A753</f>
        <v>228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1.82</v>
      </c>
      <c r="F757" s="9">
        <f>IF('De la BASE'!F753&gt;0,'De la BASE'!F753,'De la BASE'!F753+0.001)</f>
        <v>4.69</v>
      </c>
      <c r="G757" s="15">
        <v>37742</v>
      </c>
    </row>
    <row r="758" spans="1:7" ht="12.75">
      <c r="A758" s="30" t="str">
        <f>'De la BASE'!A754</f>
        <v>228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1.08</v>
      </c>
      <c r="F758" s="9">
        <f>IF('De la BASE'!F754&gt;0,'De la BASE'!F754,'De la BASE'!F754+0.001)</f>
        <v>2.7780000000000005</v>
      </c>
      <c r="G758" s="15">
        <v>37773</v>
      </c>
    </row>
    <row r="759" spans="1:7" ht="12.75">
      <c r="A759" s="30" t="str">
        <f>'De la BASE'!A755</f>
        <v>228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0.632</v>
      </c>
      <c r="F759" s="9">
        <f>IF('De la BASE'!F755&gt;0,'De la BASE'!F755,'De la BASE'!F755+0.001)</f>
        <v>1.6280000000000001</v>
      </c>
      <c r="G759" s="15">
        <v>37803</v>
      </c>
    </row>
    <row r="760" spans="1:7" ht="12.75">
      <c r="A760" s="30" t="str">
        <f>'De la BASE'!A756</f>
        <v>228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0.458</v>
      </c>
      <c r="F760" s="9">
        <f>IF('De la BASE'!F756&gt;0,'De la BASE'!F756,'De la BASE'!F756+0.001)</f>
        <v>1.25</v>
      </c>
      <c r="G760" s="15">
        <v>37834</v>
      </c>
    </row>
    <row r="761" spans="1:7" ht="12.75">
      <c r="A761" s="30" t="str">
        <f>'De la BASE'!A757</f>
        <v>228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0.436</v>
      </c>
      <c r="F761" s="9">
        <f>IF('De la BASE'!F757&gt;0,'De la BASE'!F757,'De la BASE'!F757+0.001)</f>
        <v>1.092</v>
      </c>
      <c r="G761" s="15">
        <v>37865</v>
      </c>
    </row>
    <row r="762" spans="1:7" ht="12.75">
      <c r="A762" s="30" t="str">
        <f>'De la BASE'!A758</f>
        <v>228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2.517</v>
      </c>
      <c r="F762" s="9">
        <f>IF('De la BASE'!F758&gt;0,'De la BASE'!F758,'De la BASE'!F758+0.001)</f>
        <v>6.439</v>
      </c>
      <c r="G762" s="15">
        <v>37895</v>
      </c>
    </row>
    <row r="763" spans="1:7" ht="12.75">
      <c r="A763" s="30" t="str">
        <f>'De la BASE'!A759</f>
        <v>228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2.161</v>
      </c>
      <c r="F763" s="9">
        <f>IF('De la BASE'!F759&gt;0,'De la BASE'!F759,'De la BASE'!F759+0.001)</f>
        <v>5.293</v>
      </c>
      <c r="G763" s="15">
        <v>37926</v>
      </c>
    </row>
    <row r="764" spans="1:7" ht="12.75">
      <c r="A764" s="30" t="str">
        <f>'De la BASE'!A760</f>
        <v>228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2.252</v>
      </c>
      <c r="F764" s="9">
        <f>IF('De la BASE'!F760&gt;0,'De la BASE'!F760,'De la BASE'!F760+0.001)</f>
        <v>5.92</v>
      </c>
      <c r="G764" s="15">
        <v>37956</v>
      </c>
    </row>
    <row r="765" spans="1:7" ht="12.75">
      <c r="A765" s="30" t="str">
        <f>'De la BASE'!A761</f>
        <v>228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2.974</v>
      </c>
      <c r="F765" s="9">
        <f>IF('De la BASE'!F761&gt;0,'De la BASE'!F761,'De la BASE'!F761+0.001)</f>
        <v>8.255</v>
      </c>
      <c r="G765" s="15">
        <v>37987</v>
      </c>
    </row>
    <row r="766" spans="1:7" ht="12.75">
      <c r="A766" s="30" t="str">
        <f>'De la BASE'!A762</f>
        <v>228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1.577</v>
      </c>
      <c r="F766" s="9">
        <f>IF('De la BASE'!F762&gt;0,'De la BASE'!F762,'De la BASE'!F762+0.001)</f>
        <v>3.98</v>
      </c>
      <c r="G766" s="15">
        <v>38018</v>
      </c>
    </row>
    <row r="767" spans="1:7" ht="12.75">
      <c r="A767" s="30" t="str">
        <f>'De la BASE'!A763</f>
        <v>228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3.234</v>
      </c>
      <c r="F767" s="9">
        <f>IF('De la BASE'!F763&gt;0,'De la BASE'!F763,'De la BASE'!F763+0.001)</f>
        <v>8.908999999999999</v>
      </c>
      <c r="G767" s="15">
        <v>38047</v>
      </c>
    </row>
    <row r="768" spans="1:7" ht="12.75">
      <c r="A768" s="30" t="str">
        <f>'De la BASE'!A764</f>
        <v>228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3.055</v>
      </c>
      <c r="F768" s="9">
        <f>IF('De la BASE'!F764&gt;0,'De la BASE'!F764,'De la BASE'!F764+0.001)</f>
        <v>8.142</v>
      </c>
      <c r="G768" s="15">
        <v>38078</v>
      </c>
    </row>
    <row r="769" spans="1:7" ht="12.75">
      <c r="A769" s="30" t="str">
        <f>'De la BASE'!A765</f>
        <v>228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2.139</v>
      </c>
      <c r="F769" s="9">
        <f>IF('De la BASE'!F765&gt;0,'De la BASE'!F765,'De la BASE'!F765+0.001)</f>
        <v>5.605</v>
      </c>
      <c r="G769" s="15">
        <v>38108</v>
      </c>
    </row>
    <row r="770" spans="1:7" ht="12.75">
      <c r="A770" s="30" t="str">
        <f>'De la BASE'!A766</f>
        <v>228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1.175</v>
      </c>
      <c r="F770" s="9">
        <f>IF('De la BASE'!F766&gt;0,'De la BASE'!F766,'De la BASE'!F766+0.001)</f>
        <v>3.0359999999999996</v>
      </c>
      <c r="G770" s="15">
        <v>38139</v>
      </c>
    </row>
    <row r="771" spans="1:7" ht="12.75">
      <c r="A771" s="30" t="str">
        <f>'De la BASE'!A767</f>
        <v>228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0.718</v>
      </c>
      <c r="F771" s="9">
        <f>IF('De la BASE'!F767&gt;0,'De la BASE'!F767,'De la BASE'!F767+0.001)</f>
        <v>1.8679999999999999</v>
      </c>
      <c r="G771" s="15">
        <v>38169</v>
      </c>
    </row>
    <row r="772" spans="1:7" ht="12.75">
      <c r="A772" s="30" t="str">
        <f>'De la BASE'!A768</f>
        <v>228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0.452</v>
      </c>
      <c r="F772" s="9">
        <f>IF('De la BASE'!F768&gt;0,'De la BASE'!F768,'De la BASE'!F768+0.001)</f>
        <v>1.1640000000000001</v>
      </c>
      <c r="G772" s="15">
        <v>38200</v>
      </c>
    </row>
    <row r="773" spans="1:7" ht="12.75">
      <c r="A773" s="30" t="str">
        <f>'De la BASE'!A769</f>
        <v>228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0.286</v>
      </c>
      <c r="F773" s="9">
        <f>IF('De la BASE'!F769&gt;0,'De la BASE'!F769,'De la BASE'!F769+0.001)</f>
        <v>0.736</v>
      </c>
      <c r="G773" s="15">
        <v>38231</v>
      </c>
    </row>
    <row r="774" spans="1:7" ht="12.75">
      <c r="A774" s="30" t="str">
        <f>'De la BASE'!A770</f>
        <v>228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1.089</v>
      </c>
      <c r="F774" s="9">
        <f>IF('De la BASE'!F770&gt;0,'De la BASE'!F770,'De la BASE'!F770+0.001)</f>
        <v>2.697</v>
      </c>
      <c r="G774" s="15">
        <v>38261</v>
      </c>
    </row>
    <row r="775" spans="1:7" ht="12.75">
      <c r="A775" s="30" t="str">
        <f>'De la BASE'!A771</f>
        <v>228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0.51</v>
      </c>
      <c r="F775" s="9">
        <f>IF('De la BASE'!F771&gt;0,'De la BASE'!F771,'De la BASE'!F771+0.001)</f>
        <v>1.28</v>
      </c>
      <c r="G775" s="15">
        <v>38292</v>
      </c>
    </row>
    <row r="776" spans="1:7" ht="12.75">
      <c r="A776" s="30" t="str">
        <f>'De la BASE'!A772</f>
        <v>228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0.464</v>
      </c>
      <c r="F776" s="9">
        <f>IF('De la BASE'!F772&gt;0,'De la BASE'!F772,'De la BASE'!F772+0.001)</f>
        <v>1.153</v>
      </c>
      <c r="G776" s="15">
        <v>38322</v>
      </c>
    </row>
    <row r="777" spans="1:7" ht="12.75">
      <c r="A777" s="30" t="str">
        <f>'De la BASE'!A773</f>
        <v>228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0.342</v>
      </c>
      <c r="F777" s="9">
        <f>IF('De la BASE'!F773&gt;0,'De la BASE'!F773,'De la BASE'!F773+0.001)</f>
        <v>0.873</v>
      </c>
      <c r="G777" s="15">
        <v>38353</v>
      </c>
    </row>
    <row r="778" spans="1:7" ht="12.75">
      <c r="A778" s="30" t="str">
        <f>'De la BASE'!A774</f>
        <v>228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0.239</v>
      </c>
      <c r="F778" s="9">
        <f>IF('De la BASE'!F774&gt;0,'De la BASE'!F774,'De la BASE'!F774+0.001)</f>
        <v>0.618</v>
      </c>
      <c r="G778" s="15">
        <v>38384</v>
      </c>
    </row>
    <row r="779" spans="1:7" ht="12.75">
      <c r="A779" s="30" t="str">
        <f>'De la BASE'!A775</f>
        <v>228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0.627</v>
      </c>
      <c r="F779" s="9">
        <f>IF('De la BASE'!F775&gt;0,'De la BASE'!F775,'De la BASE'!F775+0.001)</f>
        <v>1.343</v>
      </c>
      <c r="G779" s="15">
        <v>38412</v>
      </c>
    </row>
    <row r="780" spans="1:7" ht="12.75">
      <c r="A780" s="30" t="str">
        <f>'De la BASE'!A776</f>
        <v>228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0.614</v>
      </c>
      <c r="F780" s="9">
        <f>IF('De la BASE'!F776&gt;0,'De la BASE'!F776,'De la BASE'!F776+0.001)</f>
        <v>1.408</v>
      </c>
      <c r="G780" s="15">
        <v>38443</v>
      </c>
    </row>
    <row r="781" spans="1:7" ht="12.75">
      <c r="A781" s="30" t="str">
        <f>'De la BASE'!A777</f>
        <v>228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0.436</v>
      </c>
      <c r="F781" s="9">
        <f>IF('De la BASE'!F777&gt;0,'De la BASE'!F777,'De la BASE'!F777+0.001)</f>
        <v>1.091</v>
      </c>
      <c r="G781" s="15">
        <v>38473</v>
      </c>
    </row>
    <row r="782" spans="1:7" ht="12.75">
      <c r="A782" s="30" t="str">
        <f>'De la BASE'!A778</f>
        <v>228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0.288</v>
      </c>
      <c r="F782" s="9">
        <f>IF('De la BASE'!F778&gt;0,'De la BASE'!F778,'De la BASE'!F778+0.001)</f>
        <v>0.7429999999999999</v>
      </c>
      <c r="G782" s="15">
        <v>38504</v>
      </c>
    </row>
    <row r="783" spans="1:7" ht="12.75">
      <c r="A783" s="30" t="str">
        <f>'De la BASE'!A779</f>
        <v>228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0.188</v>
      </c>
      <c r="F783" s="9">
        <f>IF('De la BASE'!F779&gt;0,'De la BASE'!F779,'De la BASE'!F779+0.001)</f>
        <v>0.485</v>
      </c>
      <c r="G783" s="15">
        <v>38534</v>
      </c>
    </row>
    <row r="784" spans="1:7" ht="12.75">
      <c r="A784" s="30" t="str">
        <f>'De la BASE'!A780</f>
        <v>228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0.13</v>
      </c>
      <c r="F784" s="9">
        <f>IF('De la BASE'!F780&gt;0,'De la BASE'!F780,'De la BASE'!F780+0.001)</f>
        <v>0.335</v>
      </c>
      <c r="G784" s="15">
        <v>38565</v>
      </c>
    </row>
    <row r="785" spans="1:7" ht="12.75">
      <c r="A785" s="30" t="str">
        <f>'De la BASE'!A781</f>
        <v>228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0.092</v>
      </c>
      <c r="F785" s="9">
        <f>IF('De la BASE'!F781&gt;0,'De la BASE'!F781,'De la BASE'!F781+0.001)</f>
        <v>0.237</v>
      </c>
      <c r="G785" s="15">
        <v>38596</v>
      </c>
    </row>
    <row r="786" spans="1:7" ht="12.75">
      <c r="A786" s="30" t="str">
        <f>'De la BASE'!A782</f>
        <v>228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1.827</v>
      </c>
      <c r="F786" s="9">
        <f>IF('De la BASE'!F782&gt;0,'De la BASE'!F782,'De la BASE'!F782+0.001)</f>
        <v>4.3309999999999995</v>
      </c>
      <c r="G786" s="15">
        <v>38626</v>
      </c>
    </row>
    <row r="787" spans="1:7" ht="12.75">
      <c r="A787" s="30" t="str">
        <f>'De la BASE'!A783</f>
        <v>228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1.166</v>
      </c>
      <c r="F787" s="9">
        <f>IF('De la BASE'!F783&gt;0,'De la BASE'!F783,'De la BASE'!F783+0.001)</f>
        <v>2.834</v>
      </c>
      <c r="G787" s="15">
        <v>38657</v>
      </c>
    </row>
    <row r="788" spans="1:7" ht="12.75">
      <c r="A788" s="30" t="str">
        <f>'De la BASE'!A784</f>
        <v>228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1.7</v>
      </c>
      <c r="F788" s="9">
        <f>IF('De la BASE'!F784&gt;0,'De la BASE'!F784,'De la BASE'!F784+0.001)</f>
        <v>4.375</v>
      </c>
      <c r="G788" s="15">
        <v>38687</v>
      </c>
    </row>
    <row r="789" spans="1:7" ht="12.75">
      <c r="A789" s="30" t="str">
        <f>'De la BASE'!A785</f>
        <v>228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0.858</v>
      </c>
      <c r="F789" s="9">
        <f>IF('De la BASE'!F785&gt;0,'De la BASE'!F785,'De la BASE'!F785+0.001)</f>
        <v>2.16</v>
      </c>
      <c r="G789" s="15">
        <v>38718</v>
      </c>
    </row>
    <row r="790" spans="1:7" ht="12.75">
      <c r="A790" s="30" t="str">
        <f>'De la BASE'!A786</f>
        <v>228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1.353</v>
      </c>
      <c r="F790" s="9">
        <f>IF('De la BASE'!F786&gt;0,'De la BASE'!F786,'De la BASE'!F786+0.001)</f>
        <v>3.47</v>
      </c>
      <c r="G790" s="15">
        <v>38749</v>
      </c>
    </row>
    <row r="791" spans="1:7" ht="12.75">
      <c r="A791" s="30" t="str">
        <f>'De la BASE'!A787</f>
        <v>228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4.117</v>
      </c>
      <c r="F791" s="9">
        <f>IF('De la BASE'!F787&gt;0,'De la BASE'!F787,'De la BASE'!F787+0.001)</f>
        <v>9.775</v>
      </c>
      <c r="G791" s="15">
        <v>38777</v>
      </c>
    </row>
    <row r="792" spans="1:7" ht="12.75">
      <c r="A792" s="30" t="str">
        <f>'De la BASE'!A788</f>
        <v>228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2.181</v>
      </c>
      <c r="F792" s="9">
        <f>IF('De la BASE'!F788&gt;0,'De la BASE'!F788,'De la BASE'!F788+0.001)</f>
        <v>5.186999999999999</v>
      </c>
      <c r="G792" s="15">
        <v>38808</v>
      </c>
    </row>
    <row r="793" spans="1:7" ht="12.75">
      <c r="A793" s="30" t="str">
        <f>'De la BASE'!A789</f>
        <v>228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1.238</v>
      </c>
      <c r="F793" s="9">
        <f>IF('De la BASE'!F789&gt;0,'De la BASE'!F789,'De la BASE'!F789+0.001)</f>
        <v>3.191</v>
      </c>
      <c r="G793" s="15">
        <v>38838</v>
      </c>
    </row>
    <row r="794" spans="1:7" ht="12.75">
      <c r="A794" s="30" t="str">
        <f>'De la BASE'!A790</f>
        <v>228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1.241</v>
      </c>
      <c r="F794" s="9">
        <f>IF('De la BASE'!F790&gt;0,'De la BASE'!F790,'De la BASE'!F790+0.001)</f>
        <v>3.537</v>
      </c>
      <c r="G794" s="15">
        <v>38869</v>
      </c>
    </row>
    <row r="795" spans="1:7" ht="12.75">
      <c r="A795" s="30" t="str">
        <f>'De la BASE'!A791</f>
        <v>228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0.737</v>
      </c>
      <c r="F795" s="9">
        <f>IF('De la BASE'!F791&gt;0,'De la BASE'!F791,'De la BASE'!F791+0.001)</f>
        <v>1.8969999999999998</v>
      </c>
      <c r="G795" s="15">
        <v>38899</v>
      </c>
    </row>
    <row r="796" spans="1:7" ht="12.75">
      <c r="A796" s="30" t="str">
        <f>'De la BASE'!A792</f>
        <v>228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0.453</v>
      </c>
      <c r="F796" s="9">
        <f>IF('De la BASE'!F792&gt;0,'De la BASE'!F792,'De la BASE'!F792+0.001)</f>
        <v>1.161</v>
      </c>
      <c r="G796" s="15">
        <v>38930</v>
      </c>
    </row>
    <row r="797" spans="1:7" ht="12.75">
      <c r="A797" s="30" t="str">
        <f>'De la BASE'!A793</f>
        <v>228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0.502</v>
      </c>
      <c r="F797" s="9">
        <f>IF('De la BASE'!F793&gt;0,'De la BASE'!F793,'De la BASE'!F793+0.001)</f>
        <v>1.174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228 - Río Arlanza desde confluencia con río Zumel hasta confluencia con río Abejón, y río Bañuelos.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0.31</v>
      </c>
      <c r="C4" s="1">
        <f aca="true" t="shared" si="0" ref="C4:M4">MIN(C18:C83)</f>
        <v>0.363</v>
      </c>
      <c r="D4" s="1">
        <f t="shared" si="0"/>
        <v>0.605</v>
      </c>
      <c r="E4" s="1">
        <f t="shared" si="0"/>
        <v>0.493</v>
      </c>
      <c r="F4" s="1">
        <f t="shared" si="0"/>
        <v>0.618</v>
      </c>
      <c r="G4" s="1">
        <f t="shared" si="0"/>
        <v>1.039</v>
      </c>
      <c r="H4" s="1">
        <f t="shared" si="0"/>
        <v>1.235</v>
      </c>
      <c r="I4" s="1">
        <f t="shared" si="0"/>
        <v>1.091</v>
      </c>
      <c r="J4" s="1">
        <f t="shared" si="0"/>
        <v>0.7429999999999999</v>
      </c>
      <c r="K4" s="1">
        <f t="shared" si="0"/>
        <v>0.485</v>
      </c>
      <c r="L4" s="1">
        <f t="shared" si="0"/>
        <v>0.335</v>
      </c>
      <c r="M4" s="1">
        <f t="shared" si="0"/>
        <v>0.237</v>
      </c>
      <c r="N4" s="1">
        <f>MIN(N18:N83)</f>
        <v>12.263000000000002</v>
      </c>
    </row>
    <row r="5" spans="1:14" ht="12.75">
      <c r="A5" s="13" t="s">
        <v>92</v>
      </c>
      <c r="B5" s="1">
        <f>MAX(B18:B83)</f>
        <v>14.221</v>
      </c>
      <c r="C5" s="1">
        <f aca="true" t="shared" si="1" ref="C5:M5">MAX(C18:C83)</f>
        <v>18.9</v>
      </c>
      <c r="D5" s="1">
        <f t="shared" si="1"/>
        <v>27.401999999999997</v>
      </c>
      <c r="E5" s="1">
        <f t="shared" si="1"/>
        <v>34.271</v>
      </c>
      <c r="F5" s="1">
        <f t="shared" si="1"/>
        <v>28.615</v>
      </c>
      <c r="G5" s="1">
        <f t="shared" si="1"/>
        <v>30.139000000000003</v>
      </c>
      <c r="H5" s="1">
        <f t="shared" si="1"/>
        <v>16.167</v>
      </c>
      <c r="I5" s="1">
        <f t="shared" si="1"/>
        <v>17.231</v>
      </c>
      <c r="J5" s="1">
        <f t="shared" si="1"/>
        <v>8.432</v>
      </c>
      <c r="K5" s="1">
        <f t="shared" si="1"/>
        <v>4.756</v>
      </c>
      <c r="L5" s="1">
        <f t="shared" si="1"/>
        <v>3.8689999999999998</v>
      </c>
      <c r="M5" s="1">
        <f t="shared" si="1"/>
        <v>4.037000000000001</v>
      </c>
      <c r="N5" s="1">
        <f>MAX(N18:N83)</f>
        <v>118.295</v>
      </c>
    </row>
    <row r="6" spans="1:14" ht="12.75">
      <c r="A6" s="13" t="s">
        <v>14</v>
      </c>
      <c r="B6" s="1">
        <f>AVERAGE(B18:B83)</f>
        <v>2.3042272727272723</v>
      </c>
      <c r="C6" s="1">
        <f aca="true" t="shared" si="2" ref="C6:M6">AVERAGE(C18:C83)</f>
        <v>4.305136363636364</v>
      </c>
      <c r="D6" s="1">
        <f t="shared" si="2"/>
        <v>6.085121212121212</v>
      </c>
      <c r="E6" s="1">
        <f t="shared" si="2"/>
        <v>6.56140909090909</v>
      </c>
      <c r="F6" s="1">
        <f t="shared" si="2"/>
        <v>6.675681818181817</v>
      </c>
      <c r="G6" s="1">
        <f t="shared" si="2"/>
        <v>7.67437878787879</v>
      </c>
      <c r="H6" s="1">
        <f t="shared" si="2"/>
        <v>5.78889393939394</v>
      </c>
      <c r="I6" s="1">
        <f t="shared" si="2"/>
        <v>5.260166666666668</v>
      </c>
      <c r="J6" s="1">
        <f t="shared" si="2"/>
        <v>3.293969696969697</v>
      </c>
      <c r="K6" s="1">
        <f t="shared" si="2"/>
        <v>2.0187121212121206</v>
      </c>
      <c r="L6" s="1">
        <f t="shared" si="2"/>
        <v>1.3154545454545457</v>
      </c>
      <c r="M6" s="1">
        <f t="shared" si="2"/>
        <v>1.2690606060606058</v>
      </c>
      <c r="N6" s="1">
        <f>SUM(B6:M6)</f>
        <v>52.552212121212115</v>
      </c>
    </row>
    <row r="7" spans="1:14" ht="12.75">
      <c r="A7" s="13" t="s">
        <v>15</v>
      </c>
      <c r="B7" s="1">
        <f>PERCENTILE(B18:B83,0.1)</f>
        <v>0.5954999999999999</v>
      </c>
      <c r="C7" s="1">
        <f aca="true" t="shared" si="3" ref="C7:M7">PERCENTILE(C18:C83,0.1)</f>
        <v>0.9075</v>
      </c>
      <c r="D7" s="1">
        <f t="shared" si="3"/>
        <v>1.0165</v>
      </c>
      <c r="E7" s="1">
        <f t="shared" si="3"/>
        <v>1.129</v>
      </c>
      <c r="F7" s="1">
        <f t="shared" si="3"/>
        <v>1.3395000000000001</v>
      </c>
      <c r="G7" s="1">
        <f t="shared" si="3"/>
        <v>1.814</v>
      </c>
      <c r="H7" s="1">
        <f t="shared" si="3"/>
        <v>1.865</v>
      </c>
      <c r="I7" s="1">
        <f t="shared" si="3"/>
        <v>1.9265</v>
      </c>
      <c r="J7" s="1">
        <f t="shared" si="3"/>
        <v>1.521</v>
      </c>
      <c r="K7" s="1">
        <f t="shared" si="3"/>
        <v>1.0259999999999998</v>
      </c>
      <c r="L7" s="1">
        <f t="shared" si="3"/>
        <v>0.724</v>
      </c>
      <c r="M7" s="1">
        <f t="shared" si="3"/>
        <v>0.6285000000000001</v>
      </c>
      <c r="N7" s="1">
        <f>PERCENTILE(N18:N83,0.1)</f>
        <v>21.546999999999997</v>
      </c>
    </row>
    <row r="8" spans="1:14" ht="12.75">
      <c r="A8" s="13" t="s">
        <v>16</v>
      </c>
      <c r="B8" s="1">
        <f>PERCENTILE(B18:B83,0.25)</f>
        <v>0.8987499999999999</v>
      </c>
      <c r="C8" s="1">
        <f aca="true" t="shared" si="4" ref="C8:M8">PERCENTILE(C18:C83,0.25)</f>
        <v>1.57625</v>
      </c>
      <c r="D8" s="1">
        <f t="shared" si="4"/>
        <v>1.66675</v>
      </c>
      <c r="E8" s="1">
        <f t="shared" si="4"/>
        <v>1.91225</v>
      </c>
      <c r="F8" s="1">
        <f t="shared" si="4"/>
        <v>2.303</v>
      </c>
      <c r="G8" s="1">
        <f t="shared" si="4"/>
        <v>2.9490000000000003</v>
      </c>
      <c r="H8" s="1">
        <f t="shared" si="4"/>
        <v>3.12675</v>
      </c>
      <c r="I8" s="1">
        <f t="shared" si="4"/>
        <v>3.2085</v>
      </c>
      <c r="J8" s="1">
        <f t="shared" si="4"/>
        <v>2.062</v>
      </c>
      <c r="K8" s="1">
        <f t="shared" si="4"/>
        <v>1.462</v>
      </c>
      <c r="L8" s="1">
        <f t="shared" si="4"/>
        <v>0.9475</v>
      </c>
      <c r="M8" s="1">
        <f t="shared" si="4"/>
        <v>0.8092499999999999</v>
      </c>
      <c r="N8" s="1">
        <f>PERCENTILE(N18:N83,0.25)</f>
        <v>33.10874999999999</v>
      </c>
    </row>
    <row r="9" spans="1:14" ht="12.75">
      <c r="A9" s="13" t="s">
        <v>17</v>
      </c>
      <c r="B9" s="1">
        <f>PERCENTILE(B18:B83,0.5)</f>
        <v>1.5395</v>
      </c>
      <c r="C9" s="1">
        <f aca="true" t="shared" si="5" ref="C9:N9">PERCENTILE(C18:C83,0.5)</f>
        <v>2.5854999999999997</v>
      </c>
      <c r="D9" s="1">
        <f t="shared" si="5"/>
        <v>4.049999999999999</v>
      </c>
      <c r="E9" s="1">
        <f t="shared" si="5"/>
        <v>3.8845</v>
      </c>
      <c r="F9" s="1">
        <f t="shared" si="5"/>
        <v>3.9565</v>
      </c>
      <c r="G9" s="1">
        <f t="shared" si="5"/>
        <v>5.603</v>
      </c>
      <c r="H9" s="1">
        <f t="shared" si="5"/>
        <v>5.274</v>
      </c>
      <c r="I9" s="1">
        <f t="shared" si="5"/>
        <v>4.806</v>
      </c>
      <c r="J9" s="1">
        <f t="shared" si="5"/>
        <v>2.8840000000000003</v>
      </c>
      <c r="K9" s="1">
        <f t="shared" si="5"/>
        <v>1.823</v>
      </c>
      <c r="L9" s="1">
        <f t="shared" si="5"/>
        <v>1.1750000000000003</v>
      </c>
      <c r="M9" s="1">
        <f t="shared" si="5"/>
        <v>1.0350000000000001</v>
      </c>
      <c r="N9" s="1">
        <f t="shared" si="5"/>
        <v>46.522</v>
      </c>
    </row>
    <row r="10" spans="1:14" ht="12.75">
      <c r="A10" s="13" t="s">
        <v>18</v>
      </c>
      <c r="B10" s="1">
        <f>PERCENTILE(B18:B83,0.75)</f>
        <v>2.76375</v>
      </c>
      <c r="C10" s="1">
        <f aca="true" t="shared" si="6" ref="C10:M10">PERCENTILE(C18:C83,0.75)</f>
        <v>5.55475</v>
      </c>
      <c r="D10" s="1">
        <f t="shared" si="6"/>
        <v>7.8445</v>
      </c>
      <c r="E10" s="1">
        <f t="shared" si="6"/>
        <v>8.07675</v>
      </c>
      <c r="F10" s="1">
        <f t="shared" si="6"/>
        <v>7.896</v>
      </c>
      <c r="G10" s="1">
        <f t="shared" si="6"/>
        <v>9.76775</v>
      </c>
      <c r="H10" s="1">
        <f t="shared" si="6"/>
        <v>8.058250000000001</v>
      </c>
      <c r="I10" s="1">
        <f t="shared" si="6"/>
        <v>6.93075</v>
      </c>
      <c r="J10" s="1">
        <f t="shared" si="6"/>
        <v>4.1615</v>
      </c>
      <c r="K10" s="1">
        <f t="shared" si="6"/>
        <v>2.58</v>
      </c>
      <c r="L10" s="1">
        <f t="shared" si="6"/>
        <v>1.5907499999999999</v>
      </c>
      <c r="M10" s="1">
        <f t="shared" si="6"/>
        <v>1.46225</v>
      </c>
      <c r="N10" s="1">
        <f>PERCENTILE(N18:N83,0.75)</f>
        <v>69.62774999999999</v>
      </c>
    </row>
    <row r="11" spans="1:14" ht="12.75">
      <c r="A11" s="13" t="s">
        <v>19</v>
      </c>
      <c r="B11" s="1">
        <f>PERCENTILE(B18:B83,0.9)</f>
        <v>4.8115</v>
      </c>
      <c r="C11" s="1">
        <f aca="true" t="shared" si="7" ref="C11:M11">PERCENTILE(C18:C83,0.9)</f>
        <v>10.966</v>
      </c>
      <c r="D11" s="1">
        <f t="shared" si="7"/>
        <v>14.699000000000002</v>
      </c>
      <c r="E11" s="1">
        <f t="shared" si="7"/>
        <v>16.243000000000002</v>
      </c>
      <c r="F11" s="1">
        <f t="shared" si="7"/>
        <v>17.921999999999997</v>
      </c>
      <c r="G11" s="1">
        <f t="shared" si="7"/>
        <v>17.497</v>
      </c>
      <c r="H11" s="1">
        <f t="shared" si="7"/>
        <v>9.7655</v>
      </c>
      <c r="I11" s="1">
        <f t="shared" si="7"/>
        <v>8.296</v>
      </c>
      <c r="J11" s="1">
        <f t="shared" si="7"/>
        <v>5.715</v>
      </c>
      <c r="K11" s="1">
        <f t="shared" si="7"/>
        <v>3.3019999999999996</v>
      </c>
      <c r="L11" s="1">
        <f t="shared" si="7"/>
        <v>1.9405</v>
      </c>
      <c r="M11" s="1">
        <f t="shared" si="7"/>
        <v>2.4505</v>
      </c>
      <c r="N11" s="1">
        <f>PERCENTILE(N18:N83,0.9)</f>
        <v>88.828</v>
      </c>
    </row>
    <row r="12" spans="1:14" ht="12.75">
      <c r="A12" s="13" t="s">
        <v>23</v>
      </c>
      <c r="B12" s="1">
        <f>STDEV(B18:B83)</f>
        <v>2.284857024952661</v>
      </c>
      <c r="C12" s="1">
        <f aca="true" t="shared" si="8" ref="C12:M12">STDEV(C18:C83)</f>
        <v>4.18926247552134</v>
      </c>
      <c r="D12" s="1">
        <f t="shared" si="8"/>
        <v>6.172169653471577</v>
      </c>
      <c r="E12" s="1">
        <f t="shared" si="8"/>
        <v>7.137981705641302</v>
      </c>
      <c r="F12" s="1">
        <f t="shared" si="8"/>
        <v>7.005801457822907</v>
      </c>
      <c r="G12" s="1">
        <f t="shared" si="8"/>
        <v>6.509238435343914</v>
      </c>
      <c r="H12" s="1">
        <f t="shared" si="8"/>
        <v>3.2647981967498647</v>
      </c>
      <c r="I12" s="1">
        <f t="shared" si="8"/>
        <v>2.9993048250108414</v>
      </c>
      <c r="J12" s="1">
        <f t="shared" si="8"/>
        <v>1.6618755666618368</v>
      </c>
      <c r="K12" s="1">
        <f t="shared" si="8"/>
        <v>0.8708076669241589</v>
      </c>
      <c r="L12" s="1">
        <f t="shared" si="8"/>
        <v>0.5922636674220794</v>
      </c>
      <c r="M12" s="1">
        <f t="shared" si="8"/>
        <v>0.7461379100982479</v>
      </c>
      <c r="N12" s="1">
        <f>STDEV(N18:N83)</f>
        <v>26.486460634424656</v>
      </c>
    </row>
    <row r="13" spans="1:14" ht="12.75">
      <c r="A13" s="13" t="s">
        <v>125</v>
      </c>
      <c r="B13" s="1">
        <f aca="true" t="shared" si="9" ref="B13:L13">ROUND(B12/B6,2)</f>
        <v>0.99</v>
      </c>
      <c r="C13" s="1">
        <f t="shared" si="9"/>
        <v>0.97</v>
      </c>
      <c r="D13" s="1">
        <f t="shared" si="9"/>
        <v>1.01</v>
      </c>
      <c r="E13" s="1">
        <f t="shared" si="9"/>
        <v>1.09</v>
      </c>
      <c r="F13" s="1">
        <f t="shared" si="9"/>
        <v>1.05</v>
      </c>
      <c r="G13" s="1">
        <f t="shared" si="9"/>
        <v>0.85</v>
      </c>
      <c r="H13" s="1">
        <f t="shared" si="9"/>
        <v>0.56</v>
      </c>
      <c r="I13" s="1">
        <f t="shared" si="9"/>
        <v>0.57</v>
      </c>
      <c r="J13" s="1">
        <f t="shared" si="9"/>
        <v>0.5</v>
      </c>
      <c r="K13" s="1">
        <f t="shared" si="9"/>
        <v>0.43</v>
      </c>
      <c r="L13" s="1">
        <f t="shared" si="9"/>
        <v>0.45</v>
      </c>
      <c r="M13" s="1">
        <f>ROUND(M12/M6,2)</f>
        <v>0.59</v>
      </c>
      <c r="N13" s="1">
        <f>ROUND(N12/N6,2)</f>
        <v>0.5</v>
      </c>
    </row>
    <row r="14" spans="1:14" ht="12.75">
      <c r="A14" s="13" t="s">
        <v>124</v>
      </c>
      <c r="B14" s="53">
        <f aca="true" t="shared" si="10" ref="B14:N14">66*P84/(65*64*B12^3)</f>
        <v>2.8092007802463552</v>
      </c>
      <c r="C14" s="53">
        <f t="shared" si="10"/>
        <v>1.6405919336587496</v>
      </c>
      <c r="D14" s="53">
        <f t="shared" si="10"/>
        <v>1.7424971348984382</v>
      </c>
      <c r="E14" s="53">
        <f t="shared" si="10"/>
        <v>1.9345761701714457</v>
      </c>
      <c r="F14" s="53">
        <f t="shared" si="10"/>
        <v>1.8527160664635032</v>
      </c>
      <c r="G14" s="53">
        <f t="shared" si="10"/>
        <v>1.5000864710693964</v>
      </c>
      <c r="H14" s="53">
        <f t="shared" si="10"/>
        <v>0.7466346196354073</v>
      </c>
      <c r="I14" s="53">
        <f t="shared" si="10"/>
        <v>1.4855918685029263</v>
      </c>
      <c r="J14" s="53">
        <f t="shared" si="10"/>
        <v>1.0858660067975991</v>
      </c>
      <c r="K14" s="53">
        <f t="shared" si="10"/>
        <v>0.8470820583724543</v>
      </c>
      <c r="L14" s="53">
        <f t="shared" si="10"/>
        <v>1.684981363948958</v>
      </c>
      <c r="M14" s="53">
        <f t="shared" si="10"/>
        <v>1.6379081045989001</v>
      </c>
      <c r="N14" s="53">
        <f t="shared" si="10"/>
        <v>0.771668477434055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0.00526090040842241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5.161</v>
      </c>
      <c r="C18" s="1">
        <f>'DATOS MENSUALES'!F7</f>
        <v>7.736000000000001</v>
      </c>
      <c r="D18" s="1">
        <f>'DATOS MENSUALES'!F8</f>
        <v>3.0730000000000004</v>
      </c>
      <c r="E18" s="1">
        <f>'DATOS MENSUALES'!F9</f>
        <v>2.917</v>
      </c>
      <c r="F18" s="1">
        <f>'DATOS MENSUALES'!F10</f>
        <v>25.723999999999997</v>
      </c>
      <c r="G18" s="1">
        <f>'DATOS MENSUALES'!F11</f>
        <v>23.07</v>
      </c>
      <c r="H18" s="1">
        <f>'DATOS MENSUALES'!F12</f>
        <v>13.345</v>
      </c>
      <c r="I18" s="1">
        <f>'DATOS MENSUALES'!F13</f>
        <v>17.231</v>
      </c>
      <c r="J18" s="1">
        <f>'DATOS MENSUALES'!F14</f>
        <v>8.432</v>
      </c>
      <c r="K18" s="1">
        <f>'DATOS MENSUALES'!F15</f>
        <v>4.756</v>
      </c>
      <c r="L18" s="1">
        <f>'DATOS MENSUALES'!F16</f>
        <v>2.731</v>
      </c>
      <c r="M18" s="1">
        <f>'DATOS MENSUALES'!F17</f>
        <v>2.411</v>
      </c>
      <c r="N18" s="1">
        <f>SUM(B18:M18)</f>
        <v>116.587</v>
      </c>
      <c r="O18" s="1"/>
      <c r="P18" s="60">
        <f>(B18-B$6)^3</f>
        <v>23.31455192956884</v>
      </c>
      <c r="Q18" s="60">
        <f>(C18-C$6)^3</f>
        <v>40.384096461987156</v>
      </c>
      <c r="R18" s="60">
        <f aca="true" t="shared" si="11" ref="R18:AB18">(D18-D$6)^3</f>
        <v>-27.328596822216646</v>
      </c>
      <c r="S18" s="60">
        <f t="shared" si="11"/>
        <v>-48.40401244414282</v>
      </c>
      <c r="T18" s="60">
        <f t="shared" si="11"/>
        <v>6911.46177857654</v>
      </c>
      <c r="U18" s="60">
        <f t="shared" si="11"/>
        <v>3649.1494657448284</v>
      </c>
      <c r="V18" s="60">
        <f t="shared" si="11"/>
        <v>431.41390186880835</v>
      </c>
      <c r="W18" s="60">
        <f t="shared" si="11"/>
        <v>1715.4306001880786</v>
      </c>
      <c r="X18" s="60">
        <f t="shared" si="11"/>
        <v>135.64068799924527</v>
      </c>
      <c r="Y18" s="60">
        <f t="shared" si="11"/>
        <v>20.50979987945845</v>
      </c>
      <c r="Z18" s="60">
        <f t="shared" si="11"/>
        <v>2.8364260063193067</v>
      </c>
      <c r="AA18" s="60">
        <f t="shared" si="11"/>
        <v>1.4891181798565278</v>
      </c>
      <c r="AB18" s="60">
        <f t="shared" si="11"/>
        <v>262571.7058543757</v>
      </c>
    </row>
    <row r="19" spans="1:28" ht="12.75">
      <c r="A19" s="12" t="s">
        <v>27</v>
      </c>
      <c r="B19" s="1">
        <f>'DATOS MENSUALES'!F18</f>
        <v>1.2020000000000002</v>
      </c>
      <c r="C19" s="1">
        <f>'DATOS MENSUALES'!F19</f>
        <v>3.477</v>
      </c>
      <c r="D19" s="1">
        <f>'DATOS MENSUALES'!F20</f>
        <v>1.248</v>
      </c>
      <c r="E19" s="1">
        <f>'DATOS MENSUALES'!F21</f>
        <v>1.839</v>
      </c>
      <c r="F19" s="1">
        <f>'DATOS MENSUALES'!F22</f>
        <v>1.62</v>
      </c>
      <c r="G19" s="1">
        <f>'DATOS MENSUALES'!F23</f>
        <v>5.07</v>
      </c>
      <c r="H19" s="1">
        <f>'DATOS MENSUALES'!F24</f>
        <v>8.657</v>
      </c>
      <c r="I19" s="1">
        <f>'DATOS MENSUALES'!F25</f>
        <v>3.3920000000000003</v>
      </c>
      <c r="J19" s="1">
        <f>'DATOS MENSUALES'!F26</f>
        <v>3.445</v>
      </c>
      <c r="K19" s="1">
        <f>'DATOS MENSUALES'!F27</f>
        <v>1.956</v>
      </c>
      <c r="L19" s="1">
        <f>'DATOS MENSUALES'!F28</f>
        <v>1.6509999999999998</v>
      </c>
      <c r="M19" s="1">
        <f>'DATOS MENSUALES'!F29</f>
        <v>2.495</v>
      </c>
      <c r="N19" s="1">
        <f aca="true" t="shared" si="12" ref="N19:N82">SUM(B19:M19)</f>
        <v>36.052</v>
      </c>
      <c r="O19" s="10"/>
      <c r="P19" s="60">
        <f aca="true" t="shared" si="13" ref="P19:P82">(B19-B$6)^3</f>
        <v>-1.339101381503473</v>
      </c>
      <c r="Q19" s="60">
        <f aca="true" t="shared" si="14" ref="Q19:Q82">(C19-C$6)^3</f>
        <v>-0.567944064374437</v>
      </c>
      <c r="R19" s="60">
        <f aca="true" t="shared" si="15" ref="R19:R82">(D19-D$6)^3</f>
        <v>-113.1777123094756</v>
      </c>
      <c r="S19" s="60">
        <f aca="true" t="shared" si="16" ref="S19:S82">(E19-E$6)^3</f>
        <v>-105.3151422673701</v>
      </c>
      <c r="T19" s="60">
        <f aca="true" t="shared" si="17" ref="T19:T82">(F19-F$6)^3</f>
        <v>-129.2228159762983</v>
      </c>
      <c r="U19" s="60">
        <f aca="true" t="shared" si="18" ref="U19:U82">(G19-G$6)^3</f>
        <v>-17.664951457649423</v>
      </c>
      <c r="V19" s="60">
        <f aca="true" t="shared" si="19" ref="V19:V82">(H19-H$6)^3</f>
        <v>23.593133309149934</v>
      </c>
      <c r="W19" s="60">
        <f aca="true" t="shared" si="20" ref="W19:W82">(I19-I$6)^3</f>
        <v>-6.519988899671311</v>
      </c>
      <c r="X19" s="60">
        <f aca="true" t="shared" si="21" ref="X19:X82">(J19-J$6)^3</f>
        <v>0.0034450242341875787</v>
      </c>
      <c r="Y19" s="60">
        <f aca="true" t="shared" si="22" ref="Y19:Y82">(K19-K$6)^3</f>
        <v>-0.00024663486663813807</v>
      </c>
      <c r="Z19" s="60">
        <f aca="true" t="shared" si="23" ref="Z19:Z82">(L19-L$6)^3</f>
        <v>0.037779315079639234</v>
      </c>
      <c r="AA19" s="60">
        <f aca="true" t="shared" si="24" ref="AA19:AA82">(M19-M$6)^3</f>
        <v>1.8424979029639665</v>
      </c>
      <c r="AB19" s="60">
        <f aca="true" t="shared" si="25" ref="AB19:AB82">(N19-N$6)^3</f>
        <v>-4492.298252227278</v>
      </c>
    </row>
    <row r="20" spans="1:28" ht="12.75">
      <c r="A20" s="12" t="s">
        <v>28</v>
      </c>
      <c r="B20" s="1">
        <f>'DATOS MENSUALES'!F30</f>
        <v>2.553</v>
      </c>
      <c r="C20" s="1">
        <f>'DATOS MENSUALES'!F31</f>
        <v>1.911</v>
      </c>
      <c r="D20" s="1">
        <f>'DATOS MENSUALES'!F32</f>
        <v>5.247999999999999</v>
      </c>
      <c r="E20" s="1">
        <f>'DATOS MENSUALES'!F33</f>
        <v>13.864</v>
      </c>
      <c r="F20" s="1">
        <f>'DATOS MENSUALES'!F34</f>
        <v>4.517</v>
      </c>
      <c r="G20" s="1">
        <f>'DATOS MENSUALES'!F35</f>
        <v>3.44</v>
      </c>
      <c r="H20" s="1">
        <f>'DATOS MENSUALES'!F36</f>
        <v>5.291</v>
      </c>
      <c r="I20" s="1">
        <f>'DATOS MENSUALES'!F37</f>
        <v>3.053</v>
      </c>
      <c r="J20" s="1">
        <f>'DATOS MENSUALES'!F38</f>
        <v>1.805</v>
      </c>
      <c r="K20" s="1">
        <f>'DATOS MENSUALES'!F39</f>
        <v>1.552</v>
      </c>
      <c r="L20" s="1">
        <f>'DATOS MENSUALES'!F40</f>
        <v>0.949</v>
      </c>
      <c r="M20" s="1">
        <f>'DATOS MENSUALES'!F41</f>
        <v>1.02</v>
      </c>
      <c r="N20" s="1">
        <f t="shared" si="12"/>
        <v>45.202999999999996</v>
      </c>
      <c r="O20" s="10"/>
      <c r="P20" s="60">
        <f t="shared" si="13"/>
        <v>0.0153960141638806</v>
      </c>
      <c r="Q20" s="60">
        <f t="shared" si="14"/>
        <v>-13.722923714097579</v>
      </c>
      <c r="R20" s="60">
        <f t="shared" si="15"/>
        <v>-0.5866310422579807</v>
      </c>
      <c r="S20" s="60">
        <f t="shared" si="16"/>
        <v>389.43135566429333</v>
      </c>
      <c r="T20" s="60">
        <f t="shared" si="17"/>
        <v>-10.059256930106201</v>
      </c>
      <c r="U20" s="60">
        <f t="shared" si="18"/>
        <v>-75.92225804017701</v>
      </c>
      <c r="V20" s="60">
        <f t="shared" si="19"/>
        <v>-0.12342709844095608</v>
      </c>
      <c r="W20" s="60">
        <f t="shared" si="20"/>
        <v>-10.752399351421323</v>
      </c>
      <c r="X20" s="60">
        <f t="shared" si="21"/>
        <v>-3.301091616647357</v>
      </c>
      <c r="Y20" s="60">
        <f t="shared" si="22"/>
        <v>-0.10165932949198209</v>
      </c>
      <c r="Z20" s="60">
        <f t="shared" si="23"/>
        <v>-0.04921079022614585</v>
      </c>
      <c r="AA20" s="60">
        <f t="shared" si="24"/>
        <v>-0.015449524653115118</v>
      </c>
      <c r="AB20" s="60">
        <f t="shared" si="25"/>
        <v>-396.9376991416593</v>
      </c>
    </row>
    <row r="21" spans="1:28" ht="12.75">
      <c r="A21" s="12" t="s">
        <v>29</v>
      </c>
      <c r="B21" s="1">
        <f>'DATOS MENSUALES'!F42</f>
        <v>1.174</v>
      </c>
      <c r="C21" s="1">
        <f>'DATOS MENSUALES'!F43</f>
        <v>2.35</v>
      </c>
      <c r="D21" s="1">
        <f>'DATOS MENSUALES'!F44</f>
        <v>2.526</v>
      </c>
      <c r="E21" s="1">
        <f>'DATOS MENSUALES'!F45</f>
        <v>1.434</v>
      </c>
      <c r="F21" s="1">
        <f>'DATOS MENSUALES'!F46</f>
        <v>1.043</v>
      </c>
      <c r="G21" s="1">
        <f>'DATOS MENSUALES'!F47</f>
        <v>2.3920000000000003</v>
      </c>
      <c r="H21" s="1">
        <f>'DATOS MENSUALES'!F48</f>
        <v>4.784</v>
      </c>
      <c r="I21" s="1">
        <f>'DATOS MENSUALES'!F49</f>
        <v>2.7589999999999995</v>
      </c>
      <c r="J21" s="1">
        <f>'DATOS MENSUALES'!F50</f>
        <v>1.8130000000000002</v>
      </c>
      <c r="K21" s="1">
        <f>'DATOS MENSUALES'!F51</f>
        <v>1.216</v>
      </c>
      <c r="L21" s="1">
        <f>'DATOS MENSUALES'!F52</f>
        <v>0.815</v>
      </c>
      <c r="M21" s="1">
        <f>'DATOS MENSUALES'!F53</f>
        <v>1.0590000000000002</v>
      </c>
      <c r="N21" s="1">
        <f t="shared" si="12"/>
        <v>23.365000000000002</v>
      </c>
      <c r="O21" s="10"/>
      <c r="P21" s="60">
        <f t="shared" si="13"/>
        <v>-1.4437677887514075</v>
      </c>
      <c r="Q21" s="60">
        <f t="shared" si="14"/>
        <v>-7.473622539744271</v>
      </c>
      <c r="R21" s="60">
        <f t="shared" si="15"/>
        <v>-45.08461202896322</v>
      </c>
      <c r="S21" s="60">
        <f t="shared" si="16"/>
        <v>-134.80124620638864</v>
      </c>
      <c r="T21" s="60">
        <f t="shared" si="17"/>
        <v>-178.70868446286232</v>
      </c>
      <c r="U21" s="60">
        <f t="shared" si="18"/>
        <v>-147.39699204618807</v>
      </c>
      <c r="V21" s="60">
        <f t="shared" si="19"/>
        <v>-1.0147537873231902</v>
      </c>
      <c r="W21" s="60">
        <f t="shared" si="20"/>
        <v>-15.64688520992134</v>
      </c>
      <c r="X21" s="60">
        <f t="shared" si="21"/>
        <v>-3.248168248625317</v>
      </c>
      <c r="Y21" s="60">
        <f t="shared" si="22"/>
        <v>-0.5172249461200805</v>
      </c>
      <c r="Z21" s="60">
        <f t="shared" si="23"/>
        <v>-0.125341219102179</v>
      </c>
      <c r="AA21" s="60">
        <f t="shared" si="24"/>
        <v>-0.009269020496090321</v>
      </c>
      <c r="AB21" s="60">
        <f t="shared" si="25"/>
        <v>-24864.391952214013</v>
      </c>
    </row>
    <row r="22" spans="1:28" ht="12.75">
      <c r="A22" s="12" t="s">
        <v>30</v>
      </c>
      <c r="B22" s="1">
        <f>'DATOS MENSUALES'!F54</f>
        <v>1.674</v>
      </c>
      <c r="C22" s="1">
        <f>'DATOS MENSUALES'!F55</f>
        <v>1.94</v>
      </c>
      <c r="D22" s="1">
        <f>'DATOS MENSUALES'!F56</f>
        <v>3.649</v>
      </c>
      <c r="E22" s="1">
        <f>'DATOS MENSUALES'!F57</f>
        <v>1.24</v>
      </c>
      <c r="F22" s="1">
        <f>'DATOS MENSUALES'!F58</f>
        <v>4.4559999999999995</v>
      </c>
      <c r="G22" s="1">
        <f>'DATOS MENSUALES'!F59</f>
        <v>4.905</v>
      </c>
      <c r="H22" s="1">
        <f>'DATOS MENSUALES'!F60</f>
        <v>2.9239999999999995</v>
      </c>
      <c r="I22" s="1">
        <f>'DATOS MENSUALES'!F61</f>
        <v>2.02</v>
      </c>
      <c r="J22" s="1">
        <f>'DATOS MENSUALES'!F62</f>
        <v>1.816</v>
      </c>
      <c r="K22" s="1">
        <f>'DATOS MENSUALES'!F63</f>
        <v>1.017</v>
      </c>
      <c r="L22" s="1">
        <f>'DATOS MENSUALES'!F64</f>
        <v>1.4329999999999998</v>
      </c>
      <c r="M22" s="1">
        <f>'DATOS MENSUALES'!F65</f>
        <v>0.687</v>
      </c>
      <c r="N22" s="1">
        <f t="shared" si="12"/>
        <v>27.761</v>
      </c>
      <c r="O22" s="10"/>
      <c r="P22" s="60">
        <f t="shared" si="13"/>
        <v>-0.2503177112720695</v>
      </c>
      <c r="Q22" s="60">
        <f t="shared" si="14"/>
        <v>-13.230265394434356</v>
      </c>
      <c r="R22" s="60">
        <f t="shared" si="15"/>
        <v>-14.45761581646459</v>
      </c>
      <c r="S22" s="60">
        <f t="shared" si="16"/>
        <v>-150.68844165560765</v>
      </c>
      <c r="T22" s="60">
        <f t="shared" si="17"/>
        <v>-10.9363442924058</v>
      </c>
      <c r="U22" s="60">
        <f t="shared" si="18"/>
        <v>-21.239636711172153</v>
      </c>
      <c r="V22" s="60">
        <f t="shared" si="19"/>
        <v>-23.513953013728177</v>
      </c>
      <c r="W22" s="60">
        <f t="shared" si="20"/>
        <v>-34.017473070004684</v>
      </c>
      <c r="X22" s="60">
        <f t="shared" si="21"/>
        <v>-3.2284687666170533</v>
      </c>
      <c r="Y22" s="60">
        <f t="shared" si="22"/>
        <v>-1.0051451627323391</v>
      </c>
      <c r="Z22" s="60">
        <f t="shared" si="23"/>
        <v>0.0016241177738542296</v>
      </c>
      <c r="AA22" s="60">
        <f t="shared" si="24"/>
        <v>-0.19719896059526357</v>
      </c>
      <c r="AB22" s="60">
        <f t="shared" si="25"/>
        <v>-15236.783054087171</v>
      </c>
    </row>
    <row r="23" spans="1:28" ht="12.75">
      <c r="A23" s="12" t="s">
        <v>32</v>
      </c>
      <c r="B23" s="11">
        <f>'DATOS MENSUALES'!F66</f>
        <v>0.75</v>
      </c>
      <c r="C23" s="1">
        <f>'DATOS MENSUALES'!F67</f>
        <v>1.771</v>
      </c>
      <c r="D23" s="1">
        <f>'DATOS MENSUALES'!F68</f>
        <v>13.913</v>
      </c>
      <c r="E23" s="1">
        <f>'DATOS MENSUALES'!F69</f>
        <v>2.697</v>
      </c>
      <c r="F23" s="1">
        <f>'DATOS MENSUALES'!F70</f>
        <v>2.896</v>
      </c>
      <c r="G23" s="1">
        <f>'DATOS MENSUALES'!F71</f>
        <v>5.8919999999999995</v>
      </c>
      <c r="H23" s="1">
        <f>'DATOS MENSUALES'!F72</f>
        <v>7.578</v>
      </c>
      <c r="I23" s="1">
        <f>'DATOS MENSUALES'!F73</f>
        <v>13.224</v>
      </c>
      <c r="J23" s="1">
        <f>'DATOS MENSUALES'!F74</f>
        <v>4.334</v>
      </c>
      <c r="K23" s="1">
        <f>'DATOS MENSUALES'!F75</f>
        <v>2.472</v>
      </c>
      <c r="L23" s="1">
        <f>'DATOS MENSUALES'!F76</f>
        <v>1.495</v>
      </c>
      <c r="M23" s="1">
        <f>'DATOS MENSUALES'!F77</f>
        <v>0.966</v>
      </c>
      <c r="N23" s="1">
        <f t="shared" si="12"/>
        <v>57.98800000000001</v>
      </c>
      <c r="O23" s="10"/>
      <c r="P23" s="60">
        <f t="shared" si="13"/>
        <v>-3.754426238453885</v>
      </c>
      <c r="Q23" s="60">
        <f t="shared" si="14"/>
        <v>-16.2738362819075</v>
      </c>
      <c r="R23" s="60">
        <f t="shared" si="15"/>
        <v>479.65864513921593</v>
      </c>
      <c r="S23" s="60">
        <f t="shared" si="16"/>
        <v>-57.70976227459736</v>
      </c>
      <c r="T23" s="60">
        <f t="shared" si="17"/>
        <v>-53.996514220752886</v>
      </c>
      <c r="U23" s="60">
        <f t="shared" si="18"/>
        <v>-5.662393085099826</v>
      </c>
      <c r="V23" s="60">
        <f t="shared" si="19"/>
        <v>5.726750476964686</v>
      </c>
      <c r="W23" s="60">
        <f t="shared" si="20"/>
        <v>505.0873453596617</v>
      </c>
      <c r="X23" s="60">
        <f t="shared" si="21"/>
        <v>1.124962330137767</v>
      </c>
      <c r="Y23" s="60">
        <f t="shared" si="22"/>
        <v>0.09313701560443659</v>
      </c>
      <c r="Z23" s="60">
        <f t="shared" si="23"/>
        <v>0.005787929658151757</v>
      </c>
      <c r="AA23" s="60">
        <f t="shared" si="24"/>
        <v>-0.027834822884520063</v>
      </c>
      <c r="AB23" s="60">
        <f t="shared" si="25"/>
        <v>160.61551798323129</v>
      </c>
    </row>
    <row r="24" spans="1:28" ht="12.75">
      <c r="A24" s="12" t="s">
        <v>31</v>
      </c>
      <c r="B24" s="1">
        <f>'DATOS MENSUALES'!F78</f>
        <v>0.734</v>
      </c>
      <c r="C24" s="1">
        <f>'DATOS MENSUALES'!F79</f>
        <v>1.7890000000000001</v>
      </c>
      <c r="D24" s="1">
        <f>'DATOS MENSUALES'!F80</f>
        <v>2.237</v>
      </c>
      <c r="E24" s="1">
        <f>'DATOS MENSUALES'!F81</f>
        <v>3.07</v>
      </c>
      <c r="F24" s="1">
        <f>'DATOS MENSUALES'!F82</f>
        <v>25.923</v>
      </c>
      <c r="G24" s="1">
        <f>'DATOS MENSUALES'!F83</f>
        <v>30.139000000000003</v>
      </c>
      <c r="H24" s="1">
        <f>'DATOS MENSUALES'!F84</f>
        <v>9</v>
      </c>
      <c r="I24" s="1">
        <f>'DATOS MENSUALES'!F85</f>
        <v>8.98</v>
      </c>
      <c r="J24" s="1">
        <f>'DATOS MENSUALES'!F86</f>
        <v>4.413</v>
      </c>
      <c r="K24" s="1">
        <f>'DATOS MENSUALES'!F87</f>
        <v>2.541</v>
      </c>
      <c r="L24" s="1">
        <f>'DATOS MENSUALES'!F88</f>
        <v>1.6910000000000003</v>
      </c>
      <c r="M24" s="1">
        <f>'DATOS MENSUALES'!F89</f>
        <v>2.1870000000000003</v>
      </c>
      <c r="N24" s="1">
        <f t="shared" si="12"/>
        <v>92.704</v>
      </c>
      <c r="O24" s="10"/>
      <c r="P24" s="60">
        <f t="shared" si="13"/>
        <v>-3.871573856933224</v>
      </c>
      <c r="Q24" s="60">
        <f t="shared" si="14"/>
        <v>-15.929513886539725</v>
      </c>
      <c r="R24" s="60">
        <f t="shared" si="15"/>
        <v>-56.983120763065145</v>
      </c>
      <c r="S24" s="60">
        <f t="shared" si="16"/>
        <v>-42.56005839591762</v>
      </c>
      <c r="T24" s="60">
        <f t="shared" si="17"/>
        <v>7130.347196577301</v>
      </c>
      <c r="U24" s="60">
        <f t="shared" si="18"/>
        <v>11336.977908584571</v>
      </c>
      <c r="V24" s="60">
        <f t="shared" si="19"/>
        <v>33.11036365967954</v>
      </c>
      <c r="W24" s="60">
        <f t="shared" si="20"/>
        <v>51.471929109995315</v>
      </c>
      <c r="X24" s="60">
        <f t="shared" si="21"/>
        <v>1.4012819949008544</v>
      </c>
      <c r="Y24" s="60">
        <f t="shared" si="22"/>
        <v>0.14247210489575898</v>
      </c>
      <c r="Z24" s="60">
        <f t="shared" si="23"/>
        <v>0.052964823509391475</v>
      </c>
      <c r="AA24" s="60">
        <f t="shared" si="24"/>
        <v>0.7734674195700267</v>
      </c>
      <c r="AB24" s="60">
        <f t="shared" si="25"/>
        <v>64731.35006252541</v>
      </c>
    </row>
    <row r="25" spans="1:28" ht="12.75">
      <c r="A25" s="12" t="s">
        <v>33</v>
      </c>
      <c r="B25" s="1">
        <f>'DATOS MENSUALES'!F90</f>
        <v>1.246</v>
      </c>
      <c r="C25" s="1">
        <f>'DATOS MENSUALES'!F91</f>
        <v>1.6689999999999998</v>
      </c>
      <c r="D25" s="1">
        <f>'DATOS MENSUALES'!F92</f>
        <v>4.684</v>
      </c>
      <c r="E25" s="1">
        <f>'DATOS MENSUALES'!F93</f>
        <v>34.271</v>
      </c>
      <c r="F25" s="1">
        <f>'DATOS MENSUALES'!F94</f>
        <v>6.603000000000001</v>
      </c>
      <c r="G25" s="1">
        <f>'DATOS MENSUALES'!F95</f>
        <v>5.673</v>
      </c>
      <c r="H25" s="1">
        <f>'DATOS MENSUALES'!F96</f>
        <v>6.167999999999999</v>
      </c>
      <c r="I25" s="1">
        <f>'DATOS MENSUALES'!F97</f>
        <v>7.818999999999999</v>
      </c>
      <c r="J25" s="1">
        <f>'DATOS MENSUALES'!F98</f>
        <v>2.866</v>
      </c>
      <c r="K25" s="1">
        <f>'DATOS MENSUALES'!F99</f>
        <v>1.77</v>
      </c>
      <c r="L25" s="1">
        <f>'DATOS MENSUALES'!F100</f>
        <v>1.121</v>
      </c>
      <c r="M25" s="1">
        <f>'DATOS MENSUALES'!F101</f>
        <v>0.7160000000000001</v>
      </c>
      <c r="N25" s="1">
        <f t="shared" si="12"/>
        <v>74.606</v>
      </c>
      <c r="O25" s="10"/>
      <c r="P25" s="60">
        <f t="shared" si="13"/>
        <v>-1.1850504786852918</v>
      </c>
      <c r="Q25" s="60">
        <f t="shared" si="14"/>
        <v>-18.31907816959759</v>
      </c>
      <c r="R25" s="60">
        <f t="shared" si="15"/>
        <v>-2.750598008572028</v>
      </c>
      <c r="S25" s="60">
        <f t="shared" si="16"/>
        <v>21276.017670789457</v>
      </c>
      <c r="T25" s="60">
        <f t="shared" si="17"/>
        <v>-0.0003839523665476856</v>
      </c>
      <c r="U25" s="60">
        <f t="shared" si="18"/>
        <v>-8.016556863502718</v>
      </c>
      <c r="V25" s="60">
        <f t="shared" si="19"/>
        <v>0.05448565574568273</v>
      </c>
      <c r="W25" s="60">
        <f t="shared" si="20"/>
        <v>16.754288851745315</v>
      </c>
      <c r="X25" s="60">
        <f t="shared" si="21"/>
        <v>-0.07838610008812652</v>
      </c>
      <c r="Y25" s="60">
        <f t="shared" si="22"/>
        <v>-0.015384764564985139</v>
      </c>
      <c r="Z25" s="60">
        <f t="shared" si="23"/>
        <v>-0.007352826160030075</v>
      </c>
      <c r="AA25" s="60">
        <f t="shared" si="24"/>
        <v>-0.16916798473024983</v>
      </c>
      <c r="AB25" s="60">
        <f t="shared" si="25"/>
        <v>10726.291102585341</v>
      </c>
    </row>
    <row r="26" spans="1:28" ht="12.75">
      <c r="A26" s="12" t="s">
        <v>34</v>
      </c>
      <c r="B26" s="1">
        <f>'DATOS MENSUALES'!F102</f>
        <v>0.88</v>
      </c>
      <c r="C26" s="1">
        <f>'DATOS MENSUALES'!F103</f>
        <v>0.622</v>
      </c>
      <c r="D26" s="1">
        <f>'DATOS MENSUALES'!F104</f>
        <v>2.741</v>
      </c>
      <c r="E26" s="1">
        <f>'DATOS MENSUALES'!F105</f>
        <v>1.135</v>
      </c>
      <c r="F26" s="1">
        <f>'DATOS MENSUALES'!F106</f>
        <v>0.9</v>
      </c>
      <c r="G26" s="1">
        <f>'DATOS MENSUALES'!F107</f>
        <v>1.715</v>
      </c>
      <c r="H26" s="1">
        <f>'DATOS MENSUALES'!F108</f>
        <v>1.235</v>
      </c>
      <c r="I26" s="1">
        <f>'DATOS MENSUALES'!F109</f>
        <v>1.411</v>
      </c>
      <c r="J26" s="1">
        <f>'DATOS MENSUALES'!F110</f>
        <v>1.353</v>
      </c>
      <c r="K26" s="1">
        <f>'DATOS MENSUALES'!F111</f>
        <v>0.938</v>
      </c>
      <c r="L26" s="1">
        <f>'DATOS MENSUALES'!F112</f>
        <v>0.598</v>
      </c>
      <c r="M26" s="1">
        <f>'DATOS MENSUALES'!F113</f>
        <v>4.037000000000001</v>
      </c>
      <c r="N26" s="1">
        <f t="shared" si="12"/>
        <v>17.565</v>
      </c>
      <c r="O26" s="10"/>
      <c r="P26" s="60">
        <f t="shared" si="13"/>
        <v>-2.888935819218349</v>
      </c>
      <c r="Q26" s="60">
        <f t="shared" si="14"/>
        <v>-49.96356230159552</v>
      </c>
      <c r="R26" s="60">
        <f t="shared" si="15"/>
        <v>-37.39779803539572</v>
      </c>
      <c r="S26" s="60">
        <f t="shared" si="16"/>
        <v>-159.78558422082463</v>
      </c>
      <c r="T26" s="60">
        <f t="shared" si="17"/>
        <v>-192.66808461679415</v>
      </c>
      <c r="U26" s="60">
        <f t="shared" si="18"/>
        <v>-211.64254355427838</v>
      </c>
      <c r="V26" s="60">
        <f t="shared" si="19"/>
        <v>-94.43842487168065</v>
      </c>
      <c r="W26" s="60">
        <f t="shared" si="20"/>
        <v>-57.02957677025471</v>
      </c>
      <c r="X26" s="60">
        <f t="shared" si="21"/>
        <v>-7.312338128074356</v>
      </c>
      <c r="Y26" s="60">
        <f t="shared" si="22"/>
        <v>-1.2622054979644324</v>
      </c>
      <c r="Z26" s="60">
        <f t="shared" si="23"/>
        <v>-0.36930328796994777</v>
      </c>
      <c r="AA26" s="60">
        <f t="shared" si="24"/>
        <v>21.20653580359209</v>
      </c>
      <c r="AB26" s="60">
        <f t="shared" si="25"/>
        <v>-42828.02171399691</v>
      </c>
    </row>
    <row r="27" spans="1:28" ht="12.75">
      <c r="A27" s="12" t="s">
        <v>35</v>
      </c>
      <c r="B27" s="1">
        <f>'DATOS MENSUALES'!F114</f>
        <v>1.701</v>
      </c>
      <c r="C27" s="1">
        <f>'DATOS MENSUALES'!F115</f>
        <v>6.672</v>
      </c>
      <c r="D27" s="1">
        <f>'DATOS MENSUALES'!F116</f>
        <v>2.274</v>
      </c>
      <c r="E27" s="1">
        <f>'DATOS MENSUALES'!F117</f>
        <v>1.415</v>
      </c>
      <c r="F27" s="1">
        <f>'DATOS MENSUALES'!F118</f>
        <v>4.8759999999999994</v>
      </c>
      <c r="G27" s="1">
        <f>'DATOS MENSUALES'!F119</f>
        <v>2.782</v>
      </c>
      <c r="H27" s="1">
        <f>'DATOS MENSUALES'!F120</f>
        <v>2.397</v>
      </c>
      <c r="I27" s="1">
        <f>'DATOS MENSUALES'!F121</f>
        <v>5.783</v>
      </c>
      <c r="J27" s="1">
        <f>'DATOS MENSUALES'!F122</f>
        <v>2.16</v>
      </c>
      <c r="K27" s="1">
        <f>'DATOS MENSUALES'!F123</f>
        <v>1.453</v>
      </c>
      <c r="L27" s="1">
        <f>'DATOS MENSUALES'!F124</f>
        <v>0.8740000000000001</v>
      </c>
      <c r="M27" s="1">
        <f>'DATOS MENSUALES'!F125</f>
        <v>0.628</v>
      </c>
      <c r="N27" s="1">
        <f t="shared" si="12"/>
        <v>33.01499999999999</v>
      </c>
      <c r="O27" s="10"/>
      <c r="P27" s="60">
        <f t="shared" si="13"/>
        <v>-0.2195042356790942</v>
      </c>
      <c r="Q27" s="60">
        <f t="shared" si="14"/>
        <v>13.259272985904483</v>
      </c>
      <c r="R27" s="60">
        <f t="shared" si="15"/>
        <v>-55.355182252070655</v>
      </c>
      <c r="S27" s="60">
        <f t="shared" si="16"/>
        <v>-136.30535451660973</v>
      </c>
      <c r="T27" s="60">
        <f t="shared" si="17"/>
        <v>-5.828907819389273</v>
      </c>
      <c r="U27" s="60">
        <f t="shared" si="18"/>
        <v>-117.10089746649801</v>
      </c>
      <c r="V27" s="60">
        <f t="shared" si="19"/>
        <v>-39.023551509376254</v>
      </c>
      <c r="W27" s="60">
        <f t="shared" si="20"/>
        <v>0.14291894607870256</v>
      </c>
      <c r="X27" s="60">
        <f t="shared" si="21"/>
        <v>-1.4581572020330305</v>
      </c>
      <c r="Y27" s="60">
        <f t="shared" si="22"/>
        <v>-0.18104496560561825</v>
      </c>
      <c r="Z27" s="60">
        <f t="shared" si="23"/>
        <v>-0.0860315958046582</v>
      </c>
      <c r="AA27" s="60">
        <f t="shared" si="24"/>
        <v>-0.2634494336999468</v>
      </c>
      <c r="AB27" s="60">
        <f t="shared" si="25"/>
        <v>-7457.405786206872</v>
      </c>
    </row>
    <row r="28" spans="1:28" ht="12.75">
      <c r="A28" s="12" t="s">
        <v>36</v>
      </c>
      <c r="B28" s="1">
        <f>'DATOS MENSUALES'!F126</f>
        <v>0.613</v>
      </c>
      <c r="C28" s="1">
        <f>'DATOS MENSUALES'!F127</f>
        <v>2.8480000000000003</v>
      </c>
      <c r="D28" s="1">
        <f>'DATOS MENSUALES'!F128</f>
        <v>3.37</v>
      </c>
      <c r="E28" s="1">
        <f>'DATOS MENSUALES'!F129</f>
        <v>7.088</v>
      </c>
      <c r="F28" s="1">
        <f>'DATOS MENSUALES'!F130</f>
        <v>12.710999999999999</v>
      </c>
      <c r="G28" s="1">
        <f>'DATOS MENSUALES'!F131</f>
        <v>18.549</v>
      </c>
      <c r="H28" s="1">
        <f>'DATOS MENSUALES'!F132</f>
        <v>7.583</v>
      </c>
      <c r="I28" s="1">
        <f>'DATOS MENSUALES'!F133</f>
        <v>7.6579999999999995</v>
      </c>
      <c r="J28" s="1">
        <f>'DATOS MENSUALES'!F134</f>
        <v>5.058999999999999</v>
      </c>
      <c r="K28" s="1">
        <f>'DATOS MENSUALES'!F135</f>
        <v>2.917</v>
      </c>
      <c r="L28" s="1">
        <f>'DATOS MENSUALES'!F136</f>
        <v>1.765</v>
      </c>
      <c r="M28" s="1">
        <f>'DATOS MENSUALES'!F137</f>
        <v>1.188</v>
      </c>
      <c r="N28" s="1">
        <f t="shared" si="12"/>
        <v>71.349</v>
      </c>
      <c r="O28" s="10"/>
      <c r="P28" s="60">
        <f t="shared" si="13"/>
        <v>-4.837332279183224</v>
      </c>
      <c r="Q28" s="60">
        <f t="shared" si="14"/>
        <v>-3.0938595125087325</v>
      </c>
      <c r="R28" s="60">
        <f t="shared" si="15"/>
        <v>-20.015556440125746</v>
      </c>
      <c r="S28" s="60">
        <f t="shared" si="16"/>
        <v>0.14602259829310726</v>
      </c>
      <c r="T28" s="60">
        <f t="shared" si="17"/>
        <v>219.83686042274908</v>
      </c>
      <c r="U28" s="60">
        <f t="shared" si="18"/>
        <v>1286.004283800306</v>
      </c>
      <c r="V28" s="60">
        <f t="shared" si="19"/>
        <v>5.774898292360691</v>
      </c>
      <c r="W28" s="60">
        <f t="shared" si="20"/>
        <v>13.786593789828663</v>
      </c>
      <c r="X28" s="60">
        <f t="shared" si="21"/>
        <v>5.498655332135005</v>
      </c>
      <c r="Y28" s="60">
        <f t="shared" si="22"/>
        <v>0.7248474551051259</v>
      </c>
      <c r="Z28" s="60">
        <f t="shared" si="23"/>
        <v>0.09084914246806894</v>
      </c>
      <c r="AA28" s="60">
        <f t="shared" si="24"/>
        <v>-0.0005326348018755</v>
      </c>
      <c r="AB28" s="60">
        <f t="shared" si="25"/>
        <v>6641.266705522792</v>
      </c>
    </row>
    <row r="29" spans="1:28" ht="12.75">
      <c r="A29" s="12" t="s">
        <v>37</v>
      </c>
      <c r="B29" s="1">
        <f>'DATOS MENSUALES'!F138</f>
        <v>1.07</v>
      </c>
      <c r="C29" s="1">
        <f>'DATOS MENSUALES'!F139</f>
        <v>5.497</v>
      </c>
      <c r="D29" s="1">
        <f>'DATOS MENSUALES'!F140</f>
        <v>2.796</v>
      </c>
      <c r="E29" s="1">
        <f>'DATOS MENSUALES'!F141</f>
        <v>1.916</v>
      </c>
      <c r="F29" s="1">
        <f>'DATOS MENSUALES'!F142</f>
        <v>2.475</v>
      </c>
      <c r="G29" s="1">
        <f>'DATOS MENSUALES'!F143</f>
        <v>12.43</v>
      </c>
      <c r="H29" s="1">
        <f>'DATOS MENSUALES'!F144</f>
        <v>4.846</v>
      </c>
      <c r="I29" s="1">
        <f>'DATOS MENSUALES'!F145</f>
        <v>5.235</v>
      </c>
      <c r="J29" s="1">
        <f>'DATOS MENSUALES'!F146</f>
        <v>2.8040000000000003</v>
      </c>
      <c r="K29" s="1">
        <f>'DATOS MENSUALES'!F147</f>
        <v>3.586</v>
      </c>
      <c r="L29" s="1">
        <f>'DATOS MENSUALES'!F148</f>
        <v>2.175</v>
      </c>
      <c r="M29" s="1">
        <f>'DATOS MENSUALES'!F149</f>
        <v>1.631</v>
      </c>
      <c r="N29" s="1">
        <f t="shared" si="12"/>
        <v>46.461</v>
      </c>
      <c r="O29" s="10"/>
      <c r="P29" s="60">
        <f t="shared" si="13"/>
        <v>-1.8801193379580183</v>
      </c>
      <c r="Q29" s="60">
        <f t="shared" si="14"/>
        <v>1.6930886919478767</v>
      </c>
      <c r="R29" s="60">
        <f t="shared" si="15"/>
        <v>-35.58276035797148</v>
      </c>
      <c r="S29" s="60">
        <f t="shared" si="16"/>
        <v>-100.24711812421103</v>
      </c>
      <c r="T29" s="60">
        <f t="shared" si="17"/>
        <v>-74.12408767593672</v>
      </c>
      <c r="U29" s="60">
        <f t="shared" si="18"/>
        <v>107.55281124494</v>
      </c>
      <c r="V29" s="60">
        <f t="shared" si="19"/>
        <v>-0.8382788959581754</v>
      </c>
      <c r="W29" s="60">
        <f t="shared" si="20"/>
        <v>-1.5939587962965713E-05</v>
      </c>
      <c r="X29" s="60">
        <f t="shared" si="21"/>
        <v>-0.11762717407710714</v>
      </c>
      <c r="Y29" s="60">
        <f t="shared" si="22"/>
        <v>3.8498723022063674</v>
      </c>
      <c r="Z29" s="60">
        <f t="shared" si="23"/>
        <v>0.6350479875093906</v>
      </c>
      <c r="AA29" s="60">
        <f t="shared" si="24"/>
        <v>0.04741410580694004</v>
      </c>
      <c r="AB29" s="60">
        <f t="shared" si="25"/>
        <v>-226.0014216629374</v>
      </c>
    </row>
    <row r="30" spans="1:28" ht="12.75">
      <c r="A30" s="12" t="s">
        <v>38</v>
      </c>
      <c r="B30" s="1">
        <f>'DATOS MENSUALES'!F150</f>
        <v>1.912</v>
      </c>
      <c r="C30" s="1">
        <f>'DATOS MENSUALES'!F151</f>
        <v>2.6159999999999997</v>
      </c>
      <c r="D30" s="1">
        <f>'DATOS MENSUALES'!F152</f>
        <v>6.8919999999999995</v>
      </c>
      <c r="E30" s="1">
        <f>'DATOS MENSUALES'!F153</f>
        <v>2.183</v>
      </c>
      <c r="F30" s="1">
        <f>'DATOS MENSUALES'!F154</f>
        <v>2.294</v>
      </c>
      <c r="G30" s="1">
        <f>'DATOS MENSUALES'!F155</f>
        <v>2.412</v>
      </c>
      <c r="H30" s="1">
        <f>'DATOS MENSUALES'!F156</f>
        <v>4.618</v>
      </c>
      <c r="I30" s="1">
        <f>'DATOS MENSUALES'!F157</f>
        <v>2.2489999999999997</v>
      </c>
      <c r="J30" s="1">
        <f>'DATOS MENSUALES'!F158</f>
        <v>2.604</v>
      </c>
      <c r="K30" s="1">
        <f>'DATOS MENSUALES'!F159</f>
        <v>1.597</v>
      </c>
      <c r="L30" s="1">
        <f>'DATOS MENSUALES'!F160</f>
        <v>0.97</v>
      </c>
      <c r="M30" s="1">
        <f>'DATOS MENSUALES'!F161</f>
        <v>0.633</v>
      </c>
      <c r="N30" s="1">
        <f t="shared" si="12"/>
        <v>30.979999999999997</v>
      </c>
      <c r="O30" s="10"/>
      <c r="P30" s="60">
        <f t="shared" si="13"/>
        <v>-0.060341119664631716</v>
      </c>
      <c r="Q30" s="60">
        <f t="shared" si="14"/>
        <v>-4.8194128854508875</v>
      </c>
      <c r="R30" s="60">
        <f t="shared" si="15"/>
        <v>0.525321160750284</v>
      </c>
      <c r="S30" s="60">
        <f t="shared" si="16"/>
        <v>-83.93614334411389</v>
      </c>
      <c r="T30" s="60">
        <f t="shared" si="17"/>
        <v>-84.12450318959172</v>
      </c>
      <c r="U30" s="60">
        <f t="shared" si="18"/>
        <v>-145.72911136121564</v>
      </c>
      <c r="V30" s="60">
        <f t="shared" si="19"/>
        <v>-1.6052869465614814</v>
      </c>
      <c r="W30" s="60">
        <f t="shared" si="20"/>
        <v>-27.302623642421352</v>
      </c>
      <c r="X30" s="60">
        <f t="shared" si="21"/>
        <v>-0.32846572008261704</v>
      </c>
      <c r="Y30" s="60">
        <f t="shared" si="22"/>
        <v>-0.07499775307669294</v>
      </c>
      <c r="Z30" s="60">
        <f t="shared" si="23"/>
        <v>-0.041226145755071456</v>
      </c>
      <c r="AA30" s="60">
        <f t="shared" si="24"/>
        <v>-0.25733300773575946</v>
      </c>
      <c r="AB30" s="60">
        <f t="shared" si="25"/>
        <v>-10038.851876731565</v>
      </c>
    </row>
    <row r="31" spans="1:28" ht="12.75">
      <c r="A31" s="12" t="s">
        <v>39</v>
      </c>
      <c r="B31" s="1">
        <f>'DATOS MENSUALES'!F162</f>
        <v>2.289</v>
      </c>
      <c r="C31" s="1">
        <f>'DATOS MENSUALES'!F163</f>
        <v>1.2559999999999998</v>
      </c>
      <c r="D31" s="1">
        <f>'DATOS MENSUALES'!F164</f>
        <v>1.5110000000000001</v>
      </c>
      <c r="E31" s="1">
        <f>'DATOS MENSUALES'!F165</f>
        <v>1.123</v>
      </c>
      <c r="F31" s="1">
        <f>'DATOS MENSUALES'!F166</f>
        <v>5.394</v>
      </c>
      <c r="G31" s="1">
        <f>'DATOS MENSUALES'!F167</f>
        <v>10.629000000000001</v>
      </c>
      <c r="H31" s="1">
        <f>'DATOS MENSUALES'!F168</f>
        <v>3.661</v>
      </c>
      <c r="I31" s="1">
        <f>'DATOS MENSUALES'!F169</f>
        <v>5.117</v>
      </c>
      <c r="J31" s="1">
        <f>'DATOS MENSUALES'!F170</f>
        <v>3.661</v>
      </c>
      <c r="K31" s="1">
        <f>'DATOS MENSUALES'!F171</f>
        <v>2.219</v>
      </c>
      <c r="L31" s="1">
        <f>'DATOS MENSUALES'!F172</f>
        <v>1.37</v>
      </c>
      <c r="M31" s="1">
        <f>'DATOS MENSUALES'!F173</f>
        <v>0.871</v>
      </c>
      <c r="N31" s="1">
        <f t="shared" si="12"/>
        <v>39.101000000000006</v>
      </c>
      <c r="O31" s="10"/>
      <c r="P31" s="60">
        <f t="shared" si="13"/>
        <v>-3.530745210367778E-06</v>
      </c>
      <c r="Q31" s="60">
        <f t="shared" si="14"/>
        <v>-28.348529892227752</v>
      </c>
      <c r="R31" s="60">
        <f t="shared" si="15"/>
        <v>-95.70243923506513</v>
      </c>
      <c r="S31" s="60">
        <f t="shared" si="16"/>
        <v>-160.8479831199403</v>
      </c>
      <c r="T31" s="60">
        <f t="shared" si="17"/>
        <v>-2.105429338971915</v>
      </c>
      <c r="U31" s="60">
        <f t="shared" si="18"/>
        <v>25.7932123912163</v>
      </c>
      <c r="V31" s="60">
        <f t="shared" si="19"/>
        <v>-9.634960374356945</v>
      </c>
      <c r="W31" s="60">
        <f t="shared" si="20"/>
        <v>-0.0029344434212964054</v>
      </c>
      <c r="X31" s="60">
        <f t="shared" si="21"/>
        <v>0.04944310846559248</v>
      </c>
      <c r="Y31" s="60">
        <f t="shared" si="22"/>
        <v>0.008034595202921139</v>
      </c>
      <c r="Z31" s="60">
        <f t="shared" si="23"/>
        <v>0.00016228399699473996</v>
      </c>
      <c r="AA31" s="60">
        <f t="shared" si="24"/>
        <v>-0.06307359711317015</v>
      </c>
      <c r="AB31" s="60">
        <f t="shared" si="25"/>
        <v>-2433.796511558248</v>
      </c>
    </row>
    <row r="32" spans="1:28" ht="12.75">
      <c r="A32" s="12" t="s">
        <v>40</v>
      </c>
      <c r="B32" s="1">
        <f>'DATOS MENSUALES'!F174</f>
        <v>1.1629999999999998</v>
      </c>
      <c r="C32" s="1">
        <f>'DATOS MENSUALES'!F175</f>
        <v>7.679</v>
      </c>
      <c r="D32" s="1">
        <f>'DATOS MENSUALES'!F176</f>
        <v>1.9929999999999999</v>
      </c>
      <c r="E32" s="1">
        <f>'DATOS MENSUALES'!F177</f>
        <v>20.412</v>
      </c>
      <c r="F32" s="1">
        <f>'DATOS MENSUALES'!F178</f>
        <v>10.081</v>
      </c>
      <c r="G32" s="1">
        <f>'DATOS MENSUALES'!F179</f>
        <v>5.59</v>
      </c>
      <c r="H32" s="1">
        <f>'DATOS MENSUALES'!F180</f>
        <v>4.199</v>
      </c>
      <c r="I32" s="1">
        <f>'DATOS MENSUALES'!F181</f>
        <v>3.2</v>
      </c>
      <c r="J32" s="1">
        <f>'DATOS MENSUALES'!F182</f>
        <v>3.771</v>
      </c>
      <c r="K32" s="1">
        <f>'DATOS MENSUALES'!F183</f>
        <v>2.247</v>
      </c>
      <c r="L32" s="1">
        <f>'DATOS MENSUALES'!F184</f>
        <v>1.346</v>
      </c>
      <c r="M32" s="1">
        <f>'DATOS MENSUALES'!F185</f>
        <v>0.984</v>
      </c>
      <c r="N32" s="1">
        <f t="shared" si="12"/>
        <v>62.66500000000001</v>
      </c>
      <c r="O32" s="10"/>
      <c r="P32" s="60">
        <f t="shared" si="13"/>
        <v>-1.4863340439559534</v>
      </c>
      <c r="Q32" s="60">
        <f t="shared" si="14"/>
        <v>38.40454077203466</v>
      </c>
      <c r="R32" s="60">
        <f t="shared" si="15"/>
        <v>-68.5244357643654</v>
      </c>
      <c r="S32" s="60">
        <f t="shared" si="16"/>
        <v>2657.0816884856395</v>
      </c>
      <c r="T32" s="60">
        <f t="shared" si="17"/>
        <v>39.48872318305908</v>
      </c>
      <c r="U32" s="60">
        <f t="shared" si="18"/>
        <v>-9.055864892002033</v>
      </c>
      <c r="V32" s="60">
        <f t="shared" si="19"/>
        <v>-4.018874658201294</v>
      </c>
      <c r="W32" s="60">
        <f t="shared" si="20"/>
        <v>-8.743937971671317</v>
      </c>
      <c r="X32" s="60">
        <f t="shared" si="21"/>
        <v>0.10855201876862264</v>
      </c>
      <c r="Y32" s="60">
        <f t="shared" si="22"/>
        <v>0.011897303982535483</v>
      </c>
      <c r="Z32" s="60">
        <f t="shared" si="23"/>
        <v>2.8499666416228078E-05</v>
      </c>
      <c r="AA32" s="60">
        <f t="shared" si="24"/>
        <v>-0.023163896322536598</v>
      </c>
      <c r="AB32" s="60">
        <f t="shared" si="25"/>
        <v>1034.2194315909303</v>
      </c>
    </row>
    <row r="33" spans="1:28" ht="12.75">
      <c r="A33" s="12" t="s">
        <v>41</v>
      </c>
      <c r="B33" s="1">
        <f>'DATOS MENSUALES'!F186</f>
        <v>1.168</v>
      </c>
      <c r="C33" s="1">
        <f>'DATOS MENSUALES'!F187</f>
        <v>2.573</v>
      </c>
      <c r="D33" s="1">
        <f>'DATOS MENSUALES'!F188</f>
        <v>14.847000000000001</v>
      </c>
      <c r="E33" s="1">
        <f>'DATOS MENSUALES'!F189</f>
        <v>10.319</v>
      </c>
      <c r="F33" s="1">
        <f>'DATOS MENSUALES'!F190</f>
        <v>3.3629999999999995</v>
      </c>
      <c r="G33" s="1">
        <f>'DATOS MENSUALES'!F191</f>
        <v>18.713</v>
      </c>
      <c r="H33" s="1">
        <f>'DATOS MENSUALES'!F192</f>
        <v>9.800999999999998</v>
      </c>
      <c r="I33" s="1">
        <f>'DATOS MENSUALES'!F193</f>
        <v>8.515</v>
      </c>
      <c r="J33" s="1">
        <f>'DATOS MENSUALES'!F194</f>
        <v>4.655</v>
      </c>
      <c r="K33" s="1">
        <f>'DATOS MENSUALES'!F195</f>
        <v>2.668</v>
      </c>
      <c r="L33" s="1">
        <f>'DATOS MENSUALES'!F196</f>
        <v>1.657</v>
      </c>
      <c r="M33" s="1">
        <f>'DATOS MENSUALES'!F197</f>
        <v>1.919</v>
      </c>
      <c r="N33" s="1">
        <f t="shared" si="12"/>
        <v>80.19800000000001</v>
      </c>
      <c r="O33" s="10"/>
      <c r="P33" s="60">
        <f t="shared" si="13"/>
        <v>-1.4668835156811595</v>
      </c>
      <c r="Q33" s="60">
        <f t="shared" si="14"/>
        <v>-5.196922465349645</v>
      </c>
      <c r="R33" s="60">
        <f t="shared" si="15"/>
        <v>672.6539897891115</v>
      </c>
      <c r="S33" s="60">
        <f t="shared" si="16"/>
        <v>53.0552651610597</v>
      </c>
      <c r="T33" s="60">
        <f t="shared" si="17"/>
        <v>-36.35290924187067</v>
      </c>
      <c r="U33" s="60">
        <f t="shared" si="18"/>
        <v>1345.0687803421717</v>
      </c>
      <c r="V33" s="60">
        <f t="shared" si="19"/>
        <v>64.58285136375589</v>
      </c>
      <c r="W33" s="60">
        <f t="shared" si="20"/>
        <v>34.48150913374533</v>
      </c>
      <c r="X33" s="60">
        <f t="shared" si="21"/>
        <v>2.5211772775675207</v>
      </c>
      <c r="Y33" s="60">
        <f t="shared" si="22"/>
        <v>0.27372337487991927</v>
      </c>
      <c r="Z33" s="60">
        <f t="shared" si="23"/>
        <v>0.039842403525920306</v>
      </c>
      <c r="AA33" s="60">
        <f t="shared" si="24"/>
        <v>0.27454818898049405</v>
      </c>
      <c r="AB33" s="60">
        <f t="shared" si="25"/>
        <v>21129.387812303125</v>
      </c>
    </row>
    <row r="34" spans="1:28" ht="12.75">
      <c r="A34" s="12" t="s">
        <v>42</v>
      </c>
      <c r="B34" s="1">
        <f>'DATOS MENSUALES'!F198</f>
        <v>1.034</v>
      </c>
      <c r="C34" s="1">
        <f>'DATOS MENSUALES'!F199</f>
        <v>0.8839999999999999</v>
      </c>
      <c r="D34" s="1">
        <f>'DATOS MENSUALES'!F200</f>
        <v>0.837</v>
      </c>
      <c r="E34" s="1">
        <f>'DATOS MENSUALES'!F201</f>
        <v>0.511</v>
      </c>
      <c r="F34" s="1">
        <f>'DATOS MENSUALES'!F202</f>
        <v>5.163</v>
      </c>
      <c r="G34" s="1">
        <f>'DATOS MENSUALES'!F203</f>
        <v>2.798</v>
      </c>
      <c r="H34" s="1">
        <f>'DATOS MENSUALES'!F204</f>
        <v>1.7229999999999999</v>
      </c>
      <c r="I34" s="1">
        <f>'DATOS MENSUALES'!F205</f>
        <v>3.6390000000000002</v>
      </c>
      <c r="J34" s="1">
        <f>'DATOS MENSUALES'!F206</f>
        <v>2.07</v>
      </c>
      <c r="K34" s="1">
        <f>'DATOS MENSUALES'!F207</f>
        <v>1.3690000000000002</v>
      </c>
      <c r="L34" s="1">
        <f>'DATOS MENSUALES'!F208</f>
        <v>0.891</v>
      </c>
      <c r="M34" s="1">
        <f>'DATOS MENSUALES'!F209</f>
        <v>0.614</v>
      </c>
      <c r="N34" s="1">
        <f t="shared" si="12"/>
        <v>21.532999999999998</v>
      </c>
      <c r="O34" s="10"/>
      <c r="P34" s="60">
        <f t="shared" si="13"/>
        <v>-2.0494829013547124</v>
      </c>
      <c r="Q34" s="60">
        <f t="shared" si="14"/>
        <v>-40.04157534134345</v>
      </c>
      <c r="R34" s="60">
        <f t="shared" si="15"/>
        <v>-144.54782831568224</v>
      </c>
      <c r="S34" s="60">
        <f t="shared" si="16"/>
        <v>-221.49004928756835</v>
      </c>
      <c r="T34" s="60">
        <f t="shared" si="17"/>
        <v>-3.4613280406310034</v>
      </c>
      <c r="U34" s="60">
        <f t="shared" si="18"/>
        <v>-115.95575294761095</v>
      </c>
      <c r="V34" s="60">
        <f t="shared" si="19"/>
        <v>-67.21529933812144</v>
      </c>
      <c r="W34" s="60">
        <f t="shared" si="20"/>
        <v>-4.2607200165879755</v>
      </c>
      <c r="X34" s="60">
        <f t="shared" si="21"/>
        <v>-1.833631229553693</v>
      </c>
      <c r="Y34" s="60">
        <f t="shared" si="22"/>
        <v>-0.2742602752171881</v>
      </c>
      <c r="Z34" s="60">
        <f t="shared" si="23"/>
        <v>-0.07647043599474089</v>
      </c>
      <c r="AA34" s="60">
        <f t="shared" si="24"/>
        <v>-0.28108938676330764</v>
      </c>
      <c r="AB34" s="60">
        <f t="shared" si="25"/>
        <v>-29846.42287936677</v>
      </c>
    </row>
    <row r="35" spans="1:28" ht="12.75">
      <c r="A35" s="12" t="s">
        <v>43</v>
      </c>
      <c r="B35" s="1">
        <f>'DATOS MENSUALES'!F210</f>
        <v>0.6859999999999999</v>
      </c>
      <c r="C35" s="1">
        <f>'DATOS MENSUALES'!F211</f>
        <v>0.8240000000000001</v>
      </c>
      <c r="D35" s="1">
        <f>'DATOS MENSUALES'!F212</f>
        <v>0.605</v>
      </c>
      <c r="E35" s="1">
        <f>'DATOS MENSUALES'!F213</f>
        <v>2.077</v>
      </c>
      <c r="F35" s="1">
        <f>'DATOS MENSUALES'!F214</f>
        <v>3.771</v>
      </c>
      <c r="G35" s="1">
        <f>'DATOS MENSUALES'!F215</f>
        <v>9.746</v>
      </c>
      <c r="H35" s="1">
        <f>'DATOS MENSUALES'!F216</f>
        <v>3.301</v>
      </c>
      <c r="I35" s="1">
        <f>'DATOS MENSUALES'!F217</f>
        <v>3.431</v>
      </c>
      <c r="J35" s="1">
        <f>'DATOS MENSUALES'!F218</f>
        <v>3.7430000000000003</v>
      </c>
      <c r="K35" s="1">
        <f>'DATOS MENSUALES'!F219</f>
        <v>2.045</v>
      </c>
      <c r="L35" s="1">
        <f>'DATOS MENSUALES'!F220</f>
        <v>1.3960000000000001</v>
      </c>
      <c r="M35" s="1">
        <f>'DATOS MENSUALES'!F221</f>
        <v>1.389</v>
      </c>
      <c r="N35" s="1">
        <f t="shared" si="12"/>
        <v>33.014</v>
      </c>
      <c r="O35" s="10"/>
      <c r="P35" s="60">
        <f t="shared" si="13"/>
        <v>-4.237586230916695</v>
      </c>
      <c r="Q35" s="60">
        <f t="shared" si="14"/>
        <v>-42.18549093741783</v>
      </c>
      <c r="R35" s="60">
        <f t="shared" si="15"/>
        <v>-164.577512386999</v>
      </c>
      <c r="S35" s="60">
        <f t="shared" si="16"/>
        <v>-90.18113001496926</v>
      </c>
      <c r="T35" s="60">
        <f t="shared" si="17"/>
        <v>-24.50731307431694</v>
      </c>
      <c r="U35" s="60">
        <f t="shared" si="18"/>
        <v>8.890599521637094</v>
      </c>
      <c r="V35" s="60">
        <f t="shared" si="19"/>
        <v>-15.399108764687526</v>
      </c>
      <c r="W35" s="60">
        <f t="shared" si="20"/>
        <v>-6.120118561921314</v>
      </c>
      <c r="X35" s="60">
        <f t="shared" si="21"/>
        <v>0.09053717760057883</v>
      </c>
      <c r="Y35" s="60">
        <f t="shared" si="22"/>
        <v>1.8166306226870313E-05</v>
      </c>
      <c r="Z35" s="60">
        <f t="shared" si="23"/>
        <v>0.0005225442945154006</v>
      </c>
      <c r="AA35" s="60">
        <f t="shared" si="24"/>
        <v>0.0017253831402732687</v>
      </c>
      <c r="AB35" s="60">
        <f t="shared" si="25"/>
        <v>-7458.550952791905</v>
      </c>
    </row>
    <row r="36" spans="1:28" ht="12.75">
      <c r="A36" s="12" t="s">
        <v>44</v>
      </c>
      <c r="B36" s="1">
        <f>'DATOS MENSUALES'!F222</f>
        <v>1.296</v>
      </c>
      <c r="C36" s="1">
        <f>'DATOS MENSUALES'!F223</f>
        <v>0.726</v>
      </c>
      <c r="D36" s="1">
        <f>'DATOS MENSUALES'!F224</f>
        <v>11.449</v>
      </c>
      <c r="E36" s="1">
        <f>'DATOS MENSUALES'!F225</f>
        <v>5.465999999999999</v>
      </c>
      <c r="F36" s="1">
        <f>'DATOS MENSUALES'!F226</f>
        <v>2.204</v>
      </c>
      <c r="G36" s="1">
        <f>'DATOS MENSUALES'!F227</f>
        <v>8.654</v>
      </c>
      <c r="H36" s="1">
        <f>'DATOS MENSUALES'!F228</f>
        <v>5.31</v>
      </c>
      <c r="I36" s="1">
        <f>'DATOS MENSUALES'!F229</f>
        <v>4.84</v>
      </c>
      <c r="J36" s="1">
        <f>'DATOS MENSUALES'!F230</f>
        <v>2.833</v>
      </c>
      <c r="K36" s="1">
        <f>'DATOS MENSUALES'!F231</f>
        <v>1.9929999999999999</v>
      </c>
      <c r="L36" s="1">
        <f>'DATOS MENSUALES'!F232</f>
        <v>1.2919999999999998</v>
      </c>
      <c r="M36" s="1">
        <f>'DATOS MENSUALES'!F233</f>
        <v>2.9219999999999997</v>
      </c>
      <c r="N36" s="1">
        <f t="shared" si="12"/>
        <v>48.98499999999999</v>
      </c>
      <c r="O36" s="10"/>
      <c r="P36" s="60">
        <f t="shared" si="13"/>
        <v>-1.024885439119176</v>
      </c>
      <c r="Q36" s="60">
        <f t="shared" si="14"/>
        <v>-45.84951388270296</v>
      </c>
      <c r="R36" s="60">
        <f t="shared" si="15"/>
        <v>154.32520605460977</v>
      </c>
      <c r="S36" s="60">
        <f t="shared" si="16"/>
        <v>-1.3144044555126786</v>
      </c>
      <c r="T36" s="60">
        <f t="shared" si="17"/>
        <v>-89.41547365783552</v>
      </c>
      <c r="U36" s="60">
        <f t="shared" si="18"/>
        <v>0.9401010581412382</v>
      </c>
      <c r="V36" s="60">
        <f t="shared" si="19"/>
        <v>-0.1098292512088629</v>
      </c>
      <c r="W36" s="60">
        <f t="shared" si="20"/>
        <v>-0.07417623500463064</v>
      </c>
      <c r="X36" s="60">
        <f t="shared" si="21"/>
        <v>-0.09795286217903558</v>
      </c>
      <c r="Y36" s="60">
        <f t="shared" si="22"/>
        <v>-1.699862214778547E-05</v>
      </c>
      <c r="Z36" s="60">
        <f t="shared" si="23"/>
        <v>-1.2902713749061491E-05</v>
      </c>
      <c r="AA36" s="60">
        <f t="shared" si="24"/>
        <v>4.516175293578289</v>
      </c>
      <c r="AB36" s="60">
        <f t="shared" si="25"/>
        <v>-45.392782510232735</v>
      </c>
    </row>
    <row r="37" spans="1:28" ht="12.75">
      <c r="A37" s="12" t="s">
        <v>45</v>
      </c>
      <c r="B37" s="1">
        <f>'DATOS MENSUALES'!F234</f>
        <v>4.769</v>
      </c>
      <c r="C37" s="1">
        <f>'DATOS MENSUALES'!F235</f>
        <v>10.56</v>
      </c>
      <c r="D37" s="1">
        <f>'DATOS MENSUALES'!F236</f>
        <v>24.804</v>
      </c>
      <c r="E37" s="1">
        <f>'DATOS MENSUALES'!F237</f>
        <v>11.433</v>
      </c>
      <c r="F37" s="1">
        <f>'DATOS MENSUALES'!F238</f>
        <v>17.956</v>
      </c>
      <c r="G37" s="1">
        <f>'DATOS MENSUALES'!F239</f>
        <v>21.277</v>
      </c>
      <c r="H37" s="1">
        <f>'DATOS MENSUALES'!F240</f>
        <v>8.053</v>
      </c>
      <c r="I37" s="1">
        <f>'DATOS MENSUALES'!F241</f>
        <v>6.867</v>
      </c>
      <c r="J37" s="1">
        <f>'DATOS MENSUALES'!F242</f>
        <v>3.355</v>
      </c>
      <c r="K37" s="1">
        <f>'DATOS MENSUALES'!F243</f>
        <v>1.9489999999999998</v>
      </c>
      <c r="L37" s="1">
        <f>'DATOS MENSUALES'!F244</f>
        <v>1.161</v>
      </c>
      <c r="M37" s="1">
        <f>'DATOS MENSUALES'!F245</f>
        <v>1.145</v>
      </c>
      <c r="N37" s="1">
        <f t="shared" si="12"/>
        <v>113.329</v>
      </c>
      <c r="O37" s="10"/>
      <c r="P37" s="60">
        <f t="shared" si="13"/>
        <v>14.973752126279592</v>
      </c>
      <c r="Q37" s="60">
        <f t="shared" si="14"/>
        <v>244.711026031888</v>
      </c>
      <c r="R37" s="60">
        <f t="shared" si="15"/>
        <v>6559.028171252804</v>
      </c>
      <c r="S37" s="60">
        <f t="shared" si="16"/>
        <v>115.61453427727041</v>
      </c>
      <c r="T37" s="60">
        <f t="shared" si="17"/>
        <v>1435.370610262346</v>
      </c>
      <c r="U37" s="60">
        <f t="shared" si="18"/>
        <v>2516.910738526549</v>
      </c>
      <c r="V37" s="60">
        <f t="shared" si="19"/>
        <v>11.606206723676124</v>
      </c>
      <c r="W37" s="60">
        <f t="shared" si="20"/>
        <v>4.148704452412024</v>
      </c>
      <c r="X37" s="60">
        <f t="shared" si="21"/>
        <v>0.00022731944079917342</v>
      </c>
      <c r="Y37" s="60">
        <f t="shared" si="22"/>
        <v>-0.0003387855615417195</v>
      </c>
      <c r="Z37" s="60">
        <f t="shared" si="23"/>
        <v>-0.0036846995484598167</v>
      </c>
      <c r="AA37" s="60">
        <f t="shared" si="24"/>
        <v>-0.001909421002977419</v>
      </c>
      <c r="AB37" s="60">
        <f t="shared" si="25"/>
        <v>224498.3896978095</v>
      </c>
    </row>
    <row r="38" spans="1:28" ht="12.75">
      <c r="A38" s="12" t="s">
        <v>46</v>
      </c>
      <c r="B38" s="1">
        <f>'DATOS MENSUALES'!F246</f>
        <v>14.221</v>
      </c>
      <c r="C38" s="1">
        <f>'DATOS MENSUALES'!F247</f>
        <v>12.014</v>
      </c>
      <c r="D38" s="1">
        <f>'DATOS MENSUALES'!F248</f>
        <v>8.802</v>
      </c>
      <c r="E38" s="1">
        <f>'DATOS MENSUALES'!F249</f>
        <v>9.936</v>
      </c>
      <c r="F38" s="1">
        <f>'DATOS MENSUALES'!F250</f>
        <v>8.43</v>
      </c>
      <c r="G38" s="1">
        <f>'DATOS MENSUALES'!F251</f>
        <v>4.593999999999999</v>
      </c>
      <c r="H38" s="1">
        <f>'DATOS MENSUALES'!F252</f>
        <v>5.667999999999999</v>
      </c>
      <c r="I38" s="1">
        <f>'DATOS MENSUALES'!F253</f>
        <v>4.767</v>
      </c>
      <c r="J38" s="1">
        <f>'DATOS MENSUALES'!F254</f>
        <v>2.584</v>
      </c>
      <c r="K38" s="1">
        <f>'DATOS MENSUALES'!F255</f>
        <v>1.5979999999999999</v>
      </c>
      <c r="L38" s="1">
        <f>'DATOS MENSUALES'!F256</f>
        <v>1.001</v>
      </c>
      <c r="M38" s="1">
        <f>'DATOS MENSUALES'!F257</f>
        <v>1.665</v>
      </c>
      <c r="N38" s="1">
        <f t="shared" si="12"/>
        <v>75.28000000000002</v>
      </c>
      <c r="O38" s="10"/>
      <c r="P38" s="60">
        <f t="shared" si="13"/>
        <v>1692.2946057262218</v>
      </c>
      <c r="Q38" s="60">
        <f t="shared" si="14"/>
        <v>458.1113905259085</v>
      </c>
      <c r="R38" s="60">
        <f t="shared" si="15"/>
        <v>20.054451536755785</v>
      </c>
      <c r="S38" s="60">
        <f t="shared" si="16"/>
        <v>38.42938166599561</v>
      </c>
      <c r="T38" s="60">
        <f t="shared" si="17"/>
        <v>5.399146271118994</v>
      </c>
      <c r="U38" s="60">
        <f t="shared" si="18"/>
        <v>-29.228893325811992</v>
      </c>
      <c r="V38" s="60">
        <f t="shared" si="19"/>
        <v>-0.0017669065821403435</v>
      </c>
      <c r="W38" s="60">
        <f t="shared" si="20"/>
        <v>-0.11994472258796399</v>
      </c>
      <c r="X38" s="60">
        <f t="shared" si="21"/>
        <v>-0.35786517468316803</v>
      </c>
      <c r="Y38" s="60">
        <f t="shared" si="22"/>
        <v>-0.07446549387352495</v>
      </c>
      <c r="Z38" s="60">
        <f t="shared" si="23"/>
        <v>-0.031093787812922706</v>
      </c>
      <c r="AA38" s="60">
        <f t="shared" si="24"/>
        <v>0.062070628363413906</v>
      </c>
      <c r="AB38" s="60">
        <f t="shared" si="25"/>
        <v>11740.092054157445</v>
      </c>
    </row>
    <row r="39" spans="1:28" ht="12.75">
      <c r="A39" s="12" t="s">
        <v>47</v>
      </c>
      <c r="B39" s="1">
        <f>'DATOS MENSUALES'!F258</f>
        <v>2.7859999999999996</v>
      </c>
      <c r="C39" s="1">
        <f>'DATOS MENSUALES'!F259</f>
        <v>13.708</v>
      </c>
      <c r="D39" s="1">
        <f>'DATOS MENSUALES'!F260</f>
        <v>14.551000000000002</v>
      </c>
      <c r="E39" s="1">
        <f>'DATOS MENSUALES'!F261</f>
        <v>11.943</v>
      </c>
      <c r="F39" s="1">
        <f>'DATOS MENSUALES'!F262</f>
        <v>6.072000000000001</v>
      </c>
      <c r="G39" s="1">
        <f>'DATOS MENSUALES'!F263</f>
        <v>13.322</v>
      </c>
      <c r="H39" s="1">
        <f>'DATOS MENSUALES'!F264</f>
        <v>8.138</v>
      </c>
      <c r="I39" s="1">
        <f>'DATOS MENSUALES'!F265</f>
        <v>5.865</v>
      </c>
      <c r="J39" s="1">
        <f>'DATOS MENSUALES'!F266</f>
        <v>4.061</v>
      </c>
      <c r="K39" s="1">
        <f>'DATOS MENSUALES'!F267</f>
        <v>2.182</v>
      </c>
      <c r="L39" s="1">
        <f>'DATOS MENSUALES'!F268</f>
        <v>1.303</v>
      </c>
      <c r="M39" s="1">
        <f>'DATOS MENSUALES'!F269</f>
        <v>1.021</v>
      </c>
      <c r="N39" s="1">
        <f t="shared" si="12"/>
        <v>84.952</v>
      </c>
      <c r="O39" s="10"/>
      <c r="P39" s="60">
        <f t="shared" si="13"/>
        <v>0.1118218399510706</v>
      </c>
      <c r="Q39" s="60">
        <f t="shared" si="14"/>
        <v>831.343324002409</v>
      </c>
      <c r="R39" s="60">
        <f t="shared" si="15"/>
        <v>606.7588761033375</v>
      </c>
      <c r="S39" s="60">
        <f t="shared" si="16"/>
        <v>155.85905658150594</v>
      </c>
      <c r="T39" s="60">
        <f t="shared" si="17"/>
        <v>-0.220000813959521</v>
      </c>
      <c r="U39" s="60">
        <f t="shared" si="18"/>
        <v>180.13441033216577</v>
      </c>
      <c r="V39" s="60">
        <f t="shared" si="19"/>
        <v>12.963070292226384</v>
      </c>
      <c r="W39" s="60">
        <f t="shared" si="20"/>
        <v>0.22126216291203535</v>
      </c>
      <c r="X39" s="60">
        <f t="shared" si="21"/>
        <v>0.45127114593115675</v>
      </c>
      <c r="Y39" s="60">
        <f t="shared" si="22"/>
        <v>0.004353733503885313</v>
      </c>
      <c r="Z39" s="60">
        <f t="shared" si="23"/>
        <v>-1.9318955672427975E-06</v>
      </c>
      <c r="AA39" s="60">
        <f t="shared" si="24"/>
        <v>-0.015264177278459492</v>
      </c>
      <c r="AB39" s="60">
        <f t="shared" si="25"/>
        <v>34011.55597528265</v>
      </c>
    </row>
    <row r="40" spans="1:28" ht="12.75">
      <c r="A40" s="12" t="s">
        <v>48</v>
      </c>
      <c r="B40" s="1">
        <f>'DATOS MENSUALES'!F270</f>
        <v>0.7020000000000001</v>
      </c>
      <c r="C40" s="1">
        <f>'DATOS MENSUALES'!F271</f>
        <v>1.3559999999999999</v>
      </c>
      <c r="D40" s="1">
        <f>'DATOS MENSUALES'!F272</f>
        <v>0.794</v>
      </c>
      <c r="E40" s="1">
        <f>'DATOS MENSUALES'!F273</f>
        <v>6.36</v>
      </c>
      <c r="F40" s="1">
        <f>'DATOS MENSUALES'!F274</f>
        <v>2.202</v>
      </c>
      <c r="G40" s="1">
        <f>'DATOS MENSUALES'!F275</f>
        <v>9.489</v>
      </c>
      <c r="H40" s="1">
        <f>'DATOS MENSUALES'!F276</f>
        <v>9.34</v>
      </c>
      <c r="I40" s="1">
        <f>'DATOS MENSUALES'!F277</f>
        <v>4.716</v>
      </c>
      <c r="J40" s="1">
        <f>'DATOS MENSUALES'!F278</f>
        <v>6.242</v>
      </c>
      <c r="K40" s="1">
        <f>'DATOS MENSUALES'!F279</f>
        <v>2.9090000000000003</v>
      </c>
      <c r="L40" s="1">
        <f>'DATOS MENSUALES'!F280</f>
        <v>1.737</v>
      </c>
      <c r="M40" s="1">
        <f>'DATOS MENSUALES'!F281</f>
        <v>1.117</v>
      </c>
      <c r="N40" s="1">
        <f t="shared" si="12"/>
        <v>46.96399999999999</v>
      </c>
      <c r="O40" s="10"/>
      <c r="P40" s="60">
        <f t="shared" si="13"/>
        <v>-4.113129277164629</v>
      </c>
      <c r="Q40" s="60">
        <f t="shared" si="14"/>
        <v>-25.649834213921963</v>
      </c>
      <c r="R40" s="60">
        <f t="shared" si="15"/>
        <v>-148.13003728821386</v>
      </c>
      <c r="S40" s="60">
        <f t="shared" si="16"/>
        <v>-0.00817028502920725</v>
      </c>
      <c r="T40" s="60">
        <f t="shared" si="17"/>
        <v>-89.53550295571567</v>
      </c>
      <c r="U40" s="60">
        <f t="shared" si="18"/>
        <v>5.975275718695642</v>
      </c>
      <c r="V40" s="60">
        <f t="shared" si="19"/>
        <v>44.7807054166079</v>
      </c>
      <c r="W40" s="60">
        <f t="shared" si="20"/>
        <v>-0.16113719733796436</v>
      </c>
      <c r="X40" s="60">
        <f t="shared" si="21"/>
        <v>25.620985464121233</v>
      </c>
      <c r="Y40" s="60">
        <f t="shared" si="22"/>
        <v>0.7056533076616007</v>
      </c>
      <c r="Z40" s="60">
        <f t="shared" si="23"/>
        <v>0.0749088676581517</v>
      </c>
      <c r="AA40" s="60">
        <f t="shared" si="24"/>
        <v>-0.0035160104024264498</v>
      </c>
      <c r="AB40" s="60">
        <f t="shared" si="25"/>
        <v>-174.50932915431278</v>
      </c>
    </row>
    <row r="41" spans="1:28" ht="12.75">
      <c r="A41" s="12" t="s">
        <v>49</v>
      </c>
      <c r="B41" s="1">
        <f>'DATOS MENSUALES'!F282</f>
        <v>0.843</v>
      </c>
      <c r="C41" s="1">
        <f>'DATOS MENSUALES'!F283</f>
        <v>11.851999999999999</v>
      </c>
      <c r="D41" s="1">
        <f>'DATOS MENSUALES'!F284</f>
        <v>5.627</v>
      </c>
      <c r="E41" s="1">
        <f>'DATOS MENSUALES'!F285</f>
        <v>1.911</v>
      </c>
      <c r="F41" s="1">
        <f>'DATOS MENSUALES'!F286</f>
        <v>10.681000000000001</v>
      </c>
      <c r="G41" s="1">
        <f>'DATOS MENSUALES'!F287</f>
        <v>11.576</v>
      </c>
      <c r="H41" s="1">
        <f>'DATOS MENSUALES'!F288</f>
        <v>8.878</v>
      </c>
      <c r="I41" s="1">
        <f>'DATOS MENSUALES'!F289</f>
        <v>4.655</v>
      </c>
      <c r="J41" s="1">
        <f>'DATOS MENSUALES'!F290</f>
        <v>3.572</v>
      </c>
      <c r="K41" s="1">
        <f>'DATOS MENSUALES'!F291</f>
        <v>2.001</v>
      </c>
      <c r="L41" s="1">
        <f>'DATOS MENSUALES'!F292</f>
        <v>1.1860000000000002</v>
      </c>
      <c r="M41" s="1">
        <f>'DATOS MENSUALES'!F293</f>
        <v>1.231</v>
      </c>
      <c r="N41" s="1">
        <f t="shared" si="12"/>
        <v>64.013</v>
      </c>
      <c r="O41" s="10"/>
      <c r="P41" s="60">
        <f t="shared" si="13"/>
        <v>-3.119990762633638</v>
      </c>
      <c r="Q41" s="60">
        <f t="shared" si="14"/>
        <v>429.83275606759844</v>
      </c>
      <c r="R41" s="60">
        <f t="shared" si="15"/>
        <v>-0.0961482100072907</v>
      </c>
      <c r="S41" s="60">
        <f t="shared" si="16"/>
        <v>-100.57116403922129</v>
      </c>
      <c r="T41" s="60">
        <f t="shared" si="17"/>
        <v>64.25561227438148</v>
      </c>
      <c r="U41" s="60">
        <f t="shared" si="18"/>
        <v>59.393006664798214</v>
      </c>
      <c r="V41" s="60">
        <f t="shared" si="19"/>
        <v>29.47803013901701</v>
      </c>
      <c r="W41" s="60">
        <f t="shared" si="20"/>
        <v>-0.22162818792129796</v>
      </c>
      <c r="X41" s="60">
        <f t="shared" si="21"/>
        <v>0.02149197858404982</v>
      </c>
      <c r="Y41" s="60">
        <f t="shared" si="22"/>
        <v>-5.5566331670697015E-06</v>
      </c>
      <c r="Z41" s="60">
        <f t="shared" si="23"/>
        <v>-0.0021694613253193107</v>
      </c>
      <c r="AA41" s="60">
        <f t="shared" si="24"/>
        <v>-5.513496440993798E-05</v>
      </c>
      <c r="AB41" s="60">
        <f t="shared" si="25"/>
        <v>1505.3705774874359</v>
      </c>
    </row>
    <row r="42" spans="1:28" ht="12.75">
      <c r="A42" s="12" t="s">
        <v>50</v>
      </c>
      <c r="B42" s="1">
        <f>'DATOS MENSUALES'!F294</f>
        <v>1.858</v>
      </c>
      <c r="C42" s="1">
        <f>'DATOS MENSUALES'!F295</f>
        <v>1.371</v>
      </c>
      <c r="D42" s="1">
        <f>'DATOS MENSUALES'!F296</f>
        <v>1.02</v>
      </c>
      <c r="E42" s="1">
        <f>'DATOS MENSUALES'!F297</f>
        <v>2.436</v>
      </c>
      <c r="F42" s="1">
        <f>'DATOS MENSUALES'!F298</f>
        <v>1.304</v>
      </c>
      <c r="G42" s="1">
        <f>'DATOS MENSUALES'!F299</f>
        <v>14.608</v>
      </c>
      <c r="H42" s="1">
        <f>'DATOS MENSUALES'!F300</f>
        <v>5.458</v>
      </c>
      <c r="I42" s="1">
        <f>'DATOS MENSUALES'!F301</f>
        <v>3.235</v>
      </c>
      <c r="J42" s="1">
        <f>'DATOS MENSUALES'!F302</f>
        <v>1.799</v>
      </c>
      <c r="K42" s="1">
        <f>'DATOS MENSUALES'!F303</f>
        <v>1.0879999999999999</v>
      </c>
      <c r="L42" s="1">
        <f>'DATOS MENSUALES'!F304</f>
        <v>0.671</v>
      </c>
      <c r="M42" s="1">
        <f>'DATOS MENSUALES'!F305</f>
        <v>2.8609999999999998</v>
      </c>
      <c r="N42" s="1">
        <f t="shared" si="12"/>
        <v>37.708999999999996</v>
      </c>
      <c r="O42" s="10"/>
      <c r="P42" s="60">
        <f t="shared" si="13"/>
        <v>-0.0888522296687638</v>
      </c>
      <c r="Q42" s="60">
        <f t="shared" si="14"/>
        <v>-25.26043826785791</v>
      </c>
      <c r="R42" s="60">
        <f t="shared" si="15"/>
        <v>-129.9479786573434</v>
      </c>
      <c r="S42" s="60">
        <f t="shared" si="16"/>
        <v>-70.21033800859117</v>
      </c>
      <c r="T42" s="60">
        <f t="shared" si="17"/>
        <v>-154.9996938402735</v>
      </c>
      <c r="U42" s="60">
        <f t="shared" si="18"/>
        <v>333.33455472043994</v>
      </c>
      <c r="V42" s="60">
        <f t="shared" si="19"/>
        <v>-0.036229841850735536</v>
      </c>
      <c r="W42" s="60">
        <f t="shared" si="20"/>
        <v>-8.305816106254653</v>
      </c>
      <c r="X42" s="60">
        <f t="shared" si="21"/>
        <v>-3.3411591950275223</v>
      </c>
      <c r="Y42" s="60">
        <f t="shared" si="22"/>
        <v>-0.8062061561255901</v>
      </c>
      <c r="Z42" s="60">
        <f t="shared" si="23"/>
        <v>-0.26765593235837737</v>
      </c>
      <c r="AA42" s="60">
        <f t="shared" si="24"/>
        <v>4.034405893906114</v>
      </c>
      <c r="AB42" s="60">
        <f t="shared" si="25"/>
        <v>-3270.2705373417903</v>
      </c>
    </row>
    <row r="43" spans="1:28" ht="12.75">
      <c r="A43" s="12" t="s">
        <v>51</v>
      </c>
      <c r="B43" s="1">
        <f>'DATOS MENSUALES'!F306</f>
        <v>3.079</v>
      </c>
      <c r="C43" s="1">
        <f>'DATOS MENSUALES'!F307</f>
        <v>9.088000000000001</v>
      </c>
      <c r="D43" s="1">
        <f>'DATOS MENSUALES'!F308</f>
        <v>10.286999999999999</v>
      </c>
      <c r="E43" s="1">
        <f>'DATOS MENSUALES'!F309</f>
        <v>21.155</v>
      </c>
      <c r="F43" s="1">
        <f>'DATOS MENSUALES'!F310</f>
        <v>28.615</v>
      </c>
      <c r="G43" s="1">
        <f>'DATOS MENSUALES'!F311</f>
        <v>6.718</v>
      </c>
      <c r="H43" s="1">
        <f>'DATOS MENSUALES'!F312</f>
        <v>16.167</v>
      </c>
      <c r="I43" s="1">
        <f>'DATOS MENSUALES'!F313</f>
        <v>6.952</v>
      </c>
      <c r="J43" s="1">
        <f>'DATOS MENSUALES'!F314</f>
        <v>4.552</v>
      </c>
      <c r="K43" s="1">
        <f>'DATOS MENSUALES'!F315</f>
        <v>2.683</v>
      </c>
      <c r="L43" s="1">
        <f>'DATOS MENSUALES'!F316</f>
        <v>1.595</v>
      </c>
      <c r="M43" s="1">
        <f>'DATOS MENSUALES'!F317</f>
        <v>1.03</v>
      </c>
      <c r="N43" s="1">
        <f t="shared" si="12"/>
        <v>111.92099999999999</v>
      </c>
      <c r="O43" s="10"/>
      <c r="P43" s="60">
        <f t="shared" si="13"/>
        <v>0.46507497803578235</v>
      </c>
      <c r="Q43" s="60">
        <f t="shared" si="14"/>
        <v>109.41175814468141</v>
      </c>
      <c r="R43" s="60">
        <f t="shared" si="15"/>
        <v>74.18746993721028</v>
      </c>
      <c r="S43" s="60">
        <f t="shared" si="16"/>
        <v>3108.0393134305396</v>
      </c>
      <c r="T43" s="60">
        <f t="shared" si="17"/>
        <v>10560.132807234186</v>
      </c>
      <c r="U43" s="60">
        <f t="shared" si="18"/>
        <v>-0.8747617911920946</v>
      </c>
      <c r="V43" s="60">
        <f t="shared" si="19"/>
        <v>1117.7747996016776</v>
      </c>
      <c r="W43" s="60">
        <f t="shared" si="20"/>
        <v>4.842534596995354</v>
      </c>
      <c r="X43" s="60">
        <f t="shared" si="21"/>
        <v>1.991009384920135</v>
      </c>
      <c r="Y43" s="60">
        <f t="shared" si="22"/>
        <v>0.29313588292743953</v>
      </c>
      <c r="Z43" s="60">
        <f t="shared" si="23"/>
        <v>0.021845264368895514</v>
      </c>
      <c r="AA43" s="60">
        <f t="shared" si="24"/>
        <v>-0.01366230727019501</v>
      </c>
      <c r="AB43" s="60">
        <f t="shared" si="25"/>
        <v>209254.37477141144</v>
      </c>
    </row>
    <row r="44" spans="1:28" ht="12.75">
      <c r="A44" s="12" t="s">
        <v>52</v>
      </c>
      <c r="B44" s="1">
        <f>'DATOS MENSUALES'!F318</f>
        <v>6.301</v>
      </c>
      <c r="C44" s="1">
        <f>'DATOS MENSUALES'!F319</f>
        <v>10.562</v>
      </c>
      <c r="D44" s="1">
        <f>'DATOS MENSUALES'!F320</f>
        <v>4.3069999999999995</v>
      </c>
      <c r="E44" s="1">
        <f>'DATOS MENSUALES'!F321</f>
        <v>7.4190000000000005</v>
      </c>
      <c r="F44" s="1">
        <f>'DATOS MENSUALES'!F322</f>
        <v>4.917</v>
      </c>
      <c r="G44" s="1">
        <f>'DATOS MENSUALES'!F323</f>
        <v>6.526000000000001</v>
      </c>
      <c r="H44" s="1">
        <f>'DATOS MENSUALES'!F324</f>
        <v>3.848</v>
      </c>
      <c r="I44" s="1">
        <f>'DATOS MENSUALES'!F325</f>
        <v>5.2509999999999994</v>
      </c>
      <c r="J44" s="1">
        <f>'DATOS MENSUALES'!F326</f>
        <v>2.2960000000000003</v>
      </c>
      <c r="K44" s="1">
        <f>'DATOS MENSUALES'!F327</f>
        <v>1.452</v>
      </c>
      <c r="L44" s="1">
        <f>'DATOS MENSUALES'!F328</f>
        <v>0.9309999999999999</v>
      </c>
      <c r="M44" s="1">
        <f>'DATOS MENSUALES'!F329</f>
        <v>0.657</v>
      </c>
      <c r="N44" s="1">
        <f t="shared" si="12"/>
        <v>54.467</v>
      </c>
      <c r="O44" s="10"/>
      <c r="P44" s="60">
        <f t="shared" si="13"/>
        <v>63.84521585894903</v>
      </c>
      <c r="Q44" s="60">
        <f t="shared" si="14"/>
        <v>244.94584101290855</v>
      </c>
      <c r="R44" s="60">
        <f t="shared" si="15"/>
        <v>-5.621912588189113</v>
      </c>
      <c r="S44" s="60">
        <f t="shared" si="16"/>
        <v>0.630725668704266</v>
      </c>
      <c r="T44" s="60">
        <f t="shared" si="17"/>
        <v>-5.439535572254972</v>
      </c>
      <c r="U44" s="60">
        <f t="shared" si="18"/>
        <v>-1.5144519043821767</v>
      </c>
      <c r="V44" s="60">
        <f t="shared" si="19"/>
        <v>-7.311481942546338</v>
      </c>
      <c r="W44" s="60">
        <f t="shared" si="20"/>
        <v>-7.702546296302147E-07</v>
      </c>
      <c r="X44" s="60">
        <f t="shared" si="21"/>
        <v>-0.9939214489311017</v>
      </c>
      <c r="Y44" s="60">
        <f t="shared" si="22"/>
        <v>-0.18200675435424093</v>
      </c>
      <c r="Z44" s="60">
        <f t="shared" si="23"/>
        <v>-0.05682441847407975</v>
      </c>
      <c r="AA44" s="60">
        <f t="shared" si="24"/>
        <v>-0.22928903365311482</v>
      </c>
      <c r="AB44" s="60">
        <f t="shared" si="25"/>
        <v>7.0204024448527695</v>
      </c>
    </row>
    <row r="45" spans="1:28" ht="12.75">
      <c r="A45" s="12" t="s">
        <v>53</v>
      </c>
      <c r="B45" s="1">
        <f>'DATOS MENSUALES'!F330</f>
        <v>2.1109999999999998</v>
      </c>
      <c r="C45" s="1">
        <f>'DATOS MENSUALES'!F331</f>
        <v>15.027000000000001</v>
      </c>
      <c r="D45" s="1">
        <f>'DATOS MENSUALES'!F332</f>
        <v>3.48</v>
      </c>
      <c r="E45" s="1">
        <f>'DATOS MENSUALES'!F333</f>
        <v>2.806</v>
      </c>
      <c r="F45" s="1">
        <f>'DATOS MENSUALES'!F334</f>
        <v>9.068</v>
      </c>
      <c r="G45" s="1">
        <f>'DATOS MENSUALES'!F335</f>
        <v>5.616</v>
      </c>
      <c r="H45" s="1">
        <f>'DATOS MENSUALES'!F336</f>
        <v>7.46</v>
      </c>
      <c r="I45" s="1">
        <f>'DATOS MENSUALES'!F337</f>
        <v>5.766</v>
      </c>
      <c r="J45" s="1">
        <f>'DATOS MENSUALES'!F338</f>
        <v>2.791</v>
      </c>
      <c r="K45" s="1">
        <f>'DATOS MENSUALES'!F339</f>
        <v>1.631</v>
      </c>
      <c r="L45" s="1">
        <f>'DATOS MENSUALES'!F340</f>
        <v>0.992</v>
      </c>
      <c r="M45" s="1">
        <f>'DATOS MENSUALES'!F341</f>
        <v>0.849</v>
      </c>
      <c r="N45" s="1">
        <f t="shared" si="12"/>
        <v>57.596999999999994</v>
      </c>
      <c r="O45" s="10"/>
      <c r="P45" s="60">
        <f t="shared" si="13"/>
        <v>-0.007214483964218616</v>
      </c>
      <c r="Q45" s="60">
        <f t="shared" si="14"/>
        <v>1232.5678580299439</v>
      </c>
      <c r="R45" s="60">
        <f t="shared" si="15"/>
        <v>-17.680062885277266</v>
      </c>
      <c r="S45" s="60">
        <f t="shared" si="16"/>
        <v>-52.962900336463065</v>
      </c>
      <c r="T45" s="60">
        <f t="shared" si="17"/>
        <v>13.691682602891722</v>
      </c>
      <c r="U45" s="60">
        <f t="shared" si="18"/>
        <v>-8.721192911537846</v>
      </c>
      <c r="V45" s="60">
        <f t="shared" si="19"/>
        <v>4.666723207709863</v>
      </c>
      <c r="W45" s="60">
        <f t="shared" si="20"/>
        <v>0.12942624016203572</v>
      </c>
      <c r="X45" s="60">
        <f t="shared" si="21"/>
        <v>-0.1272405275674655</v>
      </c>
      <c r="Y45" s="60">
        <f t="shared" si="22"/>
        <v>-0.05828115316897947</v>
      </c>
      <c r="Z45" s="60">
        <f t="shared" si="23"/>
        <v>-0.033840734118707805</v>
      </c>
      <c r="AA45" s="60">
        <f t="shared" si="24"/>
        <v>-0.07412007735559438</v>
      </c>
      <c r="AB45" s="60">
        <f t="shared" si="25"/>
        <v>128.38927006281418</v>
      </c>
    </row>
    <row r="46" spans="1:28" ht="12.75">
      <c r="A46" s="12" t="s">
        <v>54</v>
      </c>
      <c r="B46" s="1">
        <f>'DATOS MENSUALES'!F342</f>
        <v>0.591</v>
      </c>
      <c r="C46" s="1">
        <f>'DATOS MENSUALES'!F343</f>
        <v>2.089</v>
      </c>
      <c r="D46" s="1">
        <f>'DATOS MENSUALES'!F344</f>
        <v>5.442</v>
      </c>
      <c r="E46" s="1">
        <f>'DATOS MENSUALES'!F345</f>
        <v>6.608</v>
      </c>
      <c r="F46" s="1">
        <f>'DATOS MENSUALES'!F346</f>
        <v>2.489</v>
      </c>
      <c r="G46" s="1">
        <f>'DATOS MENSUALES'!F347</f>
        <v>22.349</v>
      </c>
      <c r="H46" s="1">
        <f>'DATOS MENSUALES'!F348</f>
        <v>9.775</v>
      </c>
      <c r="I46" s="1">
        <f>'DATOS MENSUALES'!F349</f>
        <v>11.138</v>
      </c>
      <c r="J46" s="1">
        <f>'DATOS MENSUALES'!F350</f>
        <v>4.821</v>
      </c>
      <c r="K46" s="1">
        <f>'DATOS MENSUALES'!F351</f>
        <v>2.981</v>
      </c>
      <c r="L46" s="1">
        <f>'DATOS MENSUALES'!F352</f>
        <v>1.775</v>
      </c>
      <c r="M46" s="1">
        <f>'DATOS MENSUALES'!F353</f>
        <v>3.388</v>
      </c>
      <c r="N46" s="1">
        <f t="shared" si="12"/>
        <v>73.446</v>
      </c>
      <c r="O46" s="10"/>
      <c r="P46" s="60">
        <f t="shared" si="13"/>
        <v>-5.028575068592315</v>
      </c>
      <c r="Q46" s="60">
        <f t="shared" si="14"/>
        <v>-10.884022724349647</v>
      </c>
      <c r="R46" s="60">
        <f t="shared" si="15"/>
        <v>-0.2659980804342876</v>
      </c>
      <c r="S46" s="60">
        <f t="shared" si="16"/>
        <v>0.000101135483189333</v>
      </c>
      <c r="T46" s="60">
        <f t="shared" si="17"/>
        <v>-73.38543436786651</v>
      </c>
      <c r="U46" s="60">
        <f t="shared" si="18"/>
        <v>3160.099080890526</v>
      </c>
      <c r="V46" s="60">
        <f t="shared" si="19"/>
        <v>63.335404725605855</v>
      </c>
      <c r="W46" s="60">
        <f t="shared" si="20"/>
        <v>203.07282119982852</v>
      </c>
      <c r="X46" s="60">
        <f t="shared" si="21"/>
        <v>3.560762162570272</v>
      </c>
      <c r="Y46" s="60">
        <f t="shared" si="22"/>
        <v>0.8910766142896992</v>
      </c>
      <c r="Z46" s="60">
        <f t="shared" si="23"/>
        <v>0.09704773957550696</v>
      </c>
      <c r="AA46" s="60">
        <f t="shared" si="24"/>
        <v>9.513834789440551</v>
      </c>
      <c r="AB46" s="60">
        <f t="shared" si="25"/>
        <v>9121.19086938149</v>
      </c>
    </row>
    <row r="47" spans="1:28" ht="12.75">
      <c r="A47" s="12" t="s">
        <v>55</v>
      </c>
      <c r="B47" s="1">
        <f>'DATOS MENSUALES'!F354</f>
        <v>1.507</v>
      </c>
      <c r="C47" s="1">
        <f>'DATOS MENSUALES'!F355</f>
        <v>3.7180000000000004</v>
      </c>
      <c r="D47" s="1">
        <f>'DATOS MENSUALES'!F356</f>
        <v>2.944</v>
      </c>
      <c r="E47" s="1">
        <f>'DATOS MENSUALES'!F357</f>
        <v>23.491999999999997</v>
      </c>
      <c r="F47" s="1">
        <f>'DATOS MENSUALES'!F358</f>
        <v>4.77</v>
      </c>
      <c r="G47" s="1">
        <f>'DATOS MENSUALES'!F359</f>
        <v>4.061999999999999</v>
      </c>
      <c r="H47" s="1">
        <f>'DATOS MENSUALES'!F360</f>
        <v>2.956</v>
      </c>
      <c r="I47" s="1">
        <f>'DATOS MENSUALES'!F361</f>
        <v>3.234</v>
      </c>
      <c r="J47" s="1">
        <f>'DATOS MENSUALES'!F362</f>
        <v>1.7029999999999998</v>
      </c>
      <c r="K47" s="1">
        <f>'DATOS MENSUALES'!F363</f>
        <v>1.035</v>
      </c>
      <c r="L47" s="1">
        <f>'DATOS MENSUALES'!F364</f>
        <v>0.737</v>
      </c>
      <c r="M47" s="1">
        <f>'DATOS MENSUALES'!F365</f>
        <v>0.46099999999999997</v>
      </c>
      <c r="N47" s="1">
        <f t="shared" si="12"/>
        <v>50.619</v>
      </c>
      <c r="O47" s="10"/>
      <c r="P47" s="60">
        <f t="shared" si="13"/>
        <v>-0.5066947935592594</v>
      </c>
      <c r="Q47" s="60">
        <f t="shared" si="14"/>
        <v>-0.2024029957938577</v>
      </c>
      <c r="R47" s="60">
        <f t="shared" si="15"/>
        <v>-30.992319952538974</v>
      </c>
      <c r="S47" s="60">
        <f t="shared" si="16"/>
        <v>4853.067682512002</v>
      </c>
      <c r="T47" s="60">
        <f t="shared" si="17"/>
        <v>-6.920718287765304</v>
      </c>
      <c r="U47" s="60">
        <f t="shared" si="18"/>
        <v>-47.138944100988326</v>
      </c>
      <c r="V47" s="60">
        <f t="shared" si="19"/>
        <v>-22.73478994064828</v>
      </c>
      <c r="W47" s="60">
        <f t="shared" si="20"/>
        <v>-8.318126082837985</v>
      </c>
      <c r="X47" s="60">
        <f t="shared" si="21"/>
        <v>-4.02703795892835</v>
      </c>
      <c r="Y47" s="60">
        <f t="shared" si="22"/>
        <v>-0.9519279275298598</v>
      </c>
      <c r="Z47" s="60">
        <f t="shared" si="23"/>
        <v>-0.19355647944928647</v>
      </c>
      <c r="AA47" s="60">
        <f t="shared" si="24"/>
        <v>-0.527632823449258</v>
      </c>
      <c r="AB47" s="60">
        <f t="shared" si="25"/>
        <v>-7.225011263665125</v>
      </c>
    </row>
    <row r="48" spans="1:28" ht="12.75">
      <c r="A48" s="12" t="s">
        <v>56</v>
      </c>
      <c r="B48" s="1">
        <f>'DATOS MENSUALES'!F366</f>
        <v>0.31</v>
      </c>
      <c r="C48" s="1">
        <f>'DATOS MENSUALES'!F367</f>
        <v>2.701</v>
      </c>
      <c r="D48" s="1">
        <f>'DATOS MENSUALES'!F368</f>
        <v>0.8560000000000001</v>
      </c>
      <c r="E48" s="1">
        <f>'DATOS MENSUALES'!F369</f>
        <v>4.2989999999999995</v>
      </c>
      <c r="F48" s="1">
        <f>'DATOS MENSUALES'!F370</f>
        <v>2.922</v>
      </c>
      <c r="G48" s="1">
        <f>'DATOS MENSUALES'!F371</f>
        <v>3.268</v>
      </c>
      <c r="H48" s="1">
        <f>'DATOS MENSUALES'!F372</f>
        <v>5.553</v>
      </c>
      <c r="I48" s="1">
        <f>'DATOS MENSUALES'!F373</f>
        <v>12.852999999999998</v>
      </c>
      <c r="J48" s="1">
        <f>'DATOS MENSUALES'!F374</f>
        <v>6.045</v>
      </c>
      <c r="K48" s="1">
        <f>'DATOS MENSUALES'!F375</f>
        <v>3.739</v>
      </c>
      <c r="L48" s="1">
        <f>'DATOS MENSUALES'!F376</f>
        <v>2.373</v>
      </c>
      <c r="M48" s="1">
        <f>'DATOS MENSUALES'!F377</f>
        <v>1.6640000000000001</v>
      </c>
      <c r="N48" s="1">
        <f t="shared" si="12"/>
        <v>46.583</v>
      </c>
      <c r="O48" s="10"/>
      <c r="P48" s="60">
        <f t="shared" si="13"/>
        <v>-7.9309270266357</v>
      </c>
      <c r="Q48" s="60">
        <f t="shared" si="14"/>
        <v>-4.127849469118239</v>
      </c>
      <c r="R48" s="60">
        <f t="shared" si="15"/>
        <v>-142.9835669252993</v>
      </c>
      <c r="S48" s="60">
        <f t="shared" si="16"/>
        <v>-11.580129381378379</v>
      </c>
      <c r="T48" s="60">
        <f t="shared" si="17"/>
        <v>-52.889854257037996</v>
      </c>
      <c r="U48" s="60">
        <f t="shared" si="18"/>
        <v>-85.5550173534856</v>
      </c>
      <c r="V48" s="60">
        <f t="shared" si="19"/>
        <v>-0.013126542508448968</v>
      </c>
      <c r="W48" s="60">
        <f t="shared" si="20"/>
        <v>437.7353306652447</v>
      </c>
      <c r="X48" s="60">
        <f t="shared" si="21"/>
        <v>20.820258758669443</v>
      </c>
      <c r="Y48" s="60">
        <f t="shared" si="22"/>
        <v>5.091003409472898</v>
      </c>
      <c r="Z48" s="60">
        <f t="shared" si="23"/>
        <v>1.1827613622366642</v>
      </c>
      <c r="AA48" s="60">
        <f t="shared" si="24"/>
        <v>0.061601511170576495</v>
      </c>
      <c r="AB48" s="60">
        <f t="shared" si="25"/>
        <v>-212.69194198992366</v>
      </c>
    </row>
    <row r="49" spans="1:28" ht="12.75">
      <c r="A49" s="12" t="s">
        <v>57</v>
      </c>
      <c r="B49" s="1">
        <f>'DATOS MENSUALES'!F378</f>
        <v>1.14</v>
      </c>
      <c r="C49" s="1">
        <f>'DATOS MENSUALES'!F379</f>
        <v>1.932</v>
      </c>
      <c r="D49" s="1">
        <f>'DATOS MENSUALES'!F380</f>
        <v>1.753</v>
      </c>
      <c r="E49" s="1">
        <f>'DATOS MENSUALES'!F381</f>
        <v>1.341</v>
      </c>
      <c r="F49" s="1">
        <f>'DATOS MENSUALES'!F382</f>
        <v>19.445999999999998</v>
      </c>
      <c r="G49" s="1">
        <f>'DATOS MENSUALES'!F383</f>
        <v>14.172</v>
      </c>
      <c r="H49" s="1">
        <f>'DATOS MENSUALES'!F384</f>
        <v>5.257</v>
      </c>
      <c r="I49" s="1">
        <f>'DATOS MENSUALES'!F385</f>
        <v>4.321</v>
      </c>
      <c r="J49" s="1">
        <f>'DATOS MENSUALES'!F386</f>
        <v>3.2620000000000005</v>
      </c>
      <c r="K49" s="1">
        <f>'DATOS MENSUALES'!F387</f>
        <v>1.8159999999999998</v>
      </c>
      <c r="L49" s="1">
        <f>'DATOS MENSUALES'!F388</f>
        <v>1.12</v>
      </c>
      <c r="M49" s="1">
        <f>'DATOS MENSUALES'!F389</f>
        <v>1.474</v>
      </c>
      <c r="N49" s="1">
        <f t="shared" si="12"/>
        <v>57.03399999999999</v>
      </c>
      <c r="O49" s="10"/>
      <c r="P49" s="60">
        <f t="shared" si="13"/>
        <v>-1.5780229171109117</v>
      </c>
      <c r="Q49" s="60">
        <f t="shared" si="14"/>
        <v>-13.364972893062456</v>
      </c>
      <c r="R49" s="60">
        <f t="shared" si="15"/>
        <v>-81.30210664039846</v>
      </c>
      <c r="S49" s="60">
        <f t="shared" si="16"/>
        <v>-142.27009183903533</v>
      </c>
      <c r="T49" s="60">
        <f t="shared" si="17"/>
        <v>2082.5965973739776</v>
      </c>
      <c r="U49" s="60">
        <f t="shared" si="18"/>
        <v>274.3235989662224</v>
      </c>
      <c r="V49" s="60">
        <f t="shared" si="19"/>
        <v>-0.15047873286106692</v>
      </c>
      <c r="W49" s="60">
        <f t="shared" si="20"/>
        <v>-0.828376957754635</v>
      </c>
      <c r="X49" s="60">
        <f t="shared" si="21"/>
        <v>-3.267499721735195E-05</v>
      </c>
      <c r="Y49" s="60">
        <f t="shared" si="22"/>
        <v>-0.008329887855618808</v>
      </c>
      <c r="Z49" s="60">
        <f t="shared" si="23"/>
        <v>-0.007466848234410229</v>
      </c>
      <c r="AA49" s="60">
        <f t="shared" si="24"/>
        <v>0.00860748634963968</v>
      </c>
      <c r="AB49" s="60">
        <f t="shared" si="25"/>
        <v>90.02308529408953</v>
      </c>
    </row>
    <row r="50" spans="1:28" ht="12.75">
      <c r="A50" s="12" t="s">
        <v>58</v>
      </c>
      <c r="B50" s="1">
        <f>'DATOS MENSUALES'!F390</f>
        <v>2.182</v>
      </c>
      <c r="C50" s="1">
        <f>'DATOS MENSUALES'!F391</f>
        <v>5.156000000000001</v>
      </c>
      <c r="D50" s="1">
        <f>'DATOS MENSUALES'!F392</f>
        <v>5.051</v>
      </c>
      <c r="E50" s="1">
        <f>'DATOS MENSUALES'!F393</f>
        <v>5.253</v>
      </c>
      <c r="F50" s="1">
        <f>'DATOS MENSUALES'!F394</f>
        <v>3.344</v>
      </c>
      <c r="G50" s="1">
        <f>'DATOS MENSUALES'!F395</f>
        <v>2.702</v>
      </c>
      <c r="H50" s="1">
        <f>'DATOS MENSUALES'!F396</f>
        <v>1.7930000000000001</v>
      </c>
      <c r="I50" s="1">
        <f>'DATOS MENSUALES'!F397</f>
        <v>4.085</v>
      </c>
      <c r="J50" s="1">
        <f>'DATOS MENSUALES'!F398</f>
        <v>2.471</v>
      </c>
      <c r="K50" s="1">
        <f>'DATOS MENSUALES'!F399</f>
        <v>1.762</v>
      </c>
      <c r="L50" s="1">
        <f>'DATOS MENSUALES'!F400</f>
        <v>1.279</v>
      </c>
      <c r="M50" s="1">
        <f>'DATOS MENSUALES'!F401</f>
        <v>0.7989999999999999</v>
      </c>
      <c r="N50" s="1">
        <f t="shared" si="12"/>
        <v>35.877</v>
      </c>
      <c r="O50" s="10"/>
      <c r="P50" s="60">
        <f t="shared" si="13"/>
        <v>-0.0018260150985161389</v>
      </c>
      <c r="Q50" s="60">
        <f t="shared" si="14"/>
        <v>0.6159988344251512</v>
      </c>
      <c r="R50" s="60">
        <f t="shared" si="15"/>
        <v>-1.1058961335775381</v>
      </c>
      <c r="S50" s="60">
        <f t="shared" si="16"/>
        <v>-2.239910465498212</v>
      </c>
      <c r="T50" s="60">
        <f t="shared" si="17"/>
        <v>-36.98201380250496</v>
      </c>
      <c r="U50" s="60">
        <f t="shared" si="18"/>
        <v>-122.939831988206</v>
      </c>
      <c r="V50" s="60">
        <f t="shared" si="19"/>
        <v>-63.80311133848644</v>
      </c>
      <c r="W50" s="60">
        <f t="shared" si="20"/>
        <v>-1.6229247854213038</v>
      </c>
      <c r="X50" s="60">
        <f t="shared" si="21"/>
        <v>-0.5573801939035538</v>
      </c>
      <c r="Y50" s="60">
        <f t="shared" si="22"/>
        <v>-0.01691761455396585</v>
      </c>
      <c r="Z50" s="60">
        <f t="shared" si="23"/>
        <v>-4.8445680691210755E-05</v>
      </c>
      <c r="AA50" s="60">
        <f t="shared" si="24"/>
        <v>-0.10386316881564946</v>
      </c>
      <c r="AB50" s="60">
        <f t="shared" si="25"/>
        <v>-4636.754493614534</v>
      </c>
    </row>
    <row r="51" spans="1:28" ht="12.75">
      <c r="A51" s="12" t="s">
        <v>59</v>
      </c>
      <c r="B51" s="1">
        <f>'DATOS MENSUALES'!F402</f>
        <v>1.274</v>
      </c>
      <c r="C51" s="1">
        <f>'DATOS MENSUALES'!F403</f>
        <v>0.8280000000000001</v>
      </c>
      <c r="D51" s="1">
        <f>'DATOS MENSUALES'!F404</f>
        <v>1.2089999999999999</v>
      </c>
      <c r="E51" s="1">
        <f>'DATOS MENSUALES'!F405</f>
        <v>6.817</v>
      </c>
      <c r="F51" s="1">
        <f>'DATOS MENSUALES'!F406</f>
        <v>4.206</v>
      </c>
      <c r="G51" s="1">
        <f>'DATOS MENSUALES'!F407</f>
        <v>6.6240000000000006</v>
      </c>
      <c r="H51" s="1">
        <f>'DATOS MENSUALES'!F408</f>
        <v>3.279</v>
      </c>
      <c r="I51" s="1">
        <f>'DATOS MENSUALES'!F409</f>
        <v>2.996</v>
      </c>
      <c r="J51" s="1">
        <f>'DATOS MENSUALES'!F410</f>
        <v>5.615</v>
      </c>
      <c r="K51" s="1">
        <f>'DATOS MENSUALES'!F411</f>
        <v>2.309</v>
      </c>
      <c r="L51" s="1">
        <f>'DATOS MENSUALES'!F412</f>
        <v>1.45</v>
      </c>
      <c r="M51" s="1">
        <f>'DATOS MENSUALES'!F413</f>
        <v>0.976</v>
      </c>
      <c r="N51" s="1">
        <f t="shared" si="12"/>
        <v>37.583</v>
      </c>
      <c r="O51" s="10"/>
      <c r="P51" s="60">
        <f t="shared" si="13"/>
        <v>-1.0934505005282669</v>
      </c>
      <c r="Q51" s="60">
        <f t="shared" si="14"/>
        <v>-42.0402382433765</v>
      </c>
      <c r="R51" s="60">
        <f t="shared" si="15"/>
        <v>-115.93737918219465</v>
      </c>
      <c r="S51" s="60">
        <f t="shared" si="16"/>
        <v>0.016696913915007664</v>
      </c>
      <c r="T51" s="60">
        <f t="shared" si="17"/>
        <v>-15.06340016379008</v>
      </c>
      <c r="U51" s="60">
        <f t="shared" si="18"/>
        <v>-1.1588782929262536</v>
      </c>
      <c r="V51" s="60">
        <f t="shared" si="19"/>
        <v>-15.811246507429955</v>
      </c>
      <c r="W51" s="60">
        <f t="shared" si="20"/>
        <v>-11.607138780671324</v>
      </c>
      <c r="X51" s="60">
        <f t="shared" si="21"/>
        <v>12.503811898393966</v>
      </c>
      <c r="Y51" s="60">
        <f t="shared" si="22"/>
        <v>0.024461703942590694</v>
      </c>
      <c r="Z51" s="60">
        <f t="shared" si="23"/>
        <v>0.0024356063110443143</v>
      </c>
      <c r="AA51" s="60">
        <f t="shared" si="24"/>
        <v>-0.025169369137963592</v>
      </c>
      <c r="AB51" s="60">
        <f t="shared" si="25"/>
        <v>-3354.2608078411604</v>
      </c>
    </row>
    <row r="52" spans="1:28" ht="12.75">
      <c r="A52" s="12" t="s">
        <v>60</v>
      </c>
      <c r="B52" s="1">
        <f>'DATOS MENSUALES'!F414</f>
        <v>0.628</v>
      </c>
      <c r="C52" s="1">
        <f>'DATOS MENSUALES'!F415</f>
        <v>2.598</v>
      </c>
      <c r="D52" s="1">
        <f>'DATOS MENSUALES'!F416</f>
        <v>1.013</v>
      </c>
      <c r="E52" s="1">
        <f>'DATOS MENSUALES'!F417</f>
        <v>3.768</v>
      </c>
      <c r="F52" s="1">
        <f>'DATOS MENSUALES'!F418</f>
        <v>2.944</v>
      </c>
      <c r="G52" s="1">
        <f>'DATOS MENSUALES'!F419</f>
        <v>3.543</v>
      </c>
      <c r="H52" s="1">
        <f>'DATOS MENSUALES'!F420</f>
        <v>5.065</v>
      </c>
      <c r="I52" s="1">
        <f>'DATOS MENSUALES'!F421</f>
        <v>5.618</v>
      </c>
      <c r="J52" s="1">
        <f>'DATOS MENSUALES'!F422</f>
        <v>3.064</v>
      </c>
      <c r="K52" s="1">
        <f>'DATOS MENSUALES'!F423</f>
        <v>1.83</v>
      </c>
      <c r="L52" s="1">
        <f>'DATOS MENSUALES'!F424</f>
        <v>1.323</v>
      </c>
      <c r="M52" s="1">
        <f>'DATOS MENSUALES'!F425</f>
        <v>1.996</v>
      </c>
      <c r="N52" s="1">
        <f t="shared" si="12"/>
        <v>33.39</v>
      </c>
      <c r="O52" s="10"/>
      <c r="P52" s="60">
        <f t="shared" si="13"/>
        <v>-4.70975924663157</v>
      </c>
      <c r="Q52" s="60">
        <f t="shared" si="14"/>
        <v>-4.975132367364108</v>
      </c>
      <c r="R52" s="60">
        <f t="shared" si="15"/>
        <v>-130.48748808392466</v>
      </c>
      <c r="S52" s="60">
        <f t="shared" si="16"/>
        <v>-21.79734642856639</v>
      </c>
      <c r="T52" s="60">
        <f t="shared" si="17"/>
        <v>-51.965345560356184</v>
      </c>
      <c r="U52" s="60">
        <f t="shared" si="18"/>
        <v>-70.51557409761435</v>
      </c>
      <c r="V52" s="60">
        <f t="shared" si="19"/>
        <v>-0.3793366651585873</v>
      </c>
      <c r="W52" s="60">
        <f t="shared" si="20"/>
        <v>0.04581865982870315</v>
      </c>
      <c r="X52" s="60">
        <f t="shared" si="21"/>
        <v>-0.012162191542671928</v>
      </c>
      <c r="Y52" s="60">
        <f t="shared" si="22"/>
        <v>-0.006720466011266174</v>
      </c>
      <c r="Z52" s="60">
        <f t="shared" si="23"/>
        <v>4.295920360630685E-07</v>
      </c>
      <c r="AA52" s="60">
        <f t="shared" si="24"/>
        <v>0.38414449482897894</v>
      </c>
      <c r="AB52" s="60">
        <f t="shared" si="25"/>
        <v>-7036.179823542609</v>
      </c>
    </row>
    <row r="53" spans="1:28" ht="12.75">
      <c r="A53" s="12" t="s">
        <v>61</v>
      </c>
      <c r="B53" s="1">
        <f>'DATOS MENSUALES'!F426</f>
        <v>0.955</v>
      </c>
      <c r="C53" s="1">
        <f>'DATOS MENSUALES'!F427</f>
        <v>2.189</v>
      </c>
      <c r="D53" s="1">
        <f>'DATOS MENSUALES'!F428</f>
        <v>1.201</v>
      </c>
      <c r="E53" s="1">
        <f>'DATOS MENSUALES'!F429</f>
        <v>0.7529999999999999</v>
      </c>
      <c r="F53" s="1">
        <f>'DATOS MENSUALES'!F430</f>
        <v>1.1509999999999998</v>
      </c>
      <c r="G53" s="1">
        <f>'DATOS MENSUALES'!F431</f>
        <v>1.167</v>
      </c>
      <c r="H53" s="1">
        <f>'DATOS MENSUALES'!F432</f>
        <v>1.807</v>
      </c>
      <c r="I53" s="1">
        <f>'DATOS MENSUALES'!F433</f>
        <v>1.313</v>
      </c>
      <c r="J53" s="1">
        <f>'DATOS MENSUALES'!F434</f>
        <v>1.025</v>
      </c>
      <c r="K53" s="1">
        <f>'DATOS MENSUALES'!F435</f>
        <v>0.976</v>
      </c>
      <c r="L53" s="1">
        <f>'DATOS MENSUALES'!F436</f>
        <v>0.881</v>
      </c>
      <c r="M53" s="1">
        <f>'DATOS MENSUALES'!F437</f>
        <v>1.0430000000000001</v>
      </c>
      <c r="N53" s="1">
        <f t="shared" si="12"/>
        <v>14.461000000000002</v>
      </c>
      <c r="O53" s="10"/>
      <c r="P53" s="60">
        <f t="shared" si="13"/>
        <v>-2.456152531460084</v>
      </c>
      <c r="Q53" s="60">
        <f t="shared" si="14"/>
        <v>-9.476128700589314</v>
      </c>
      <c r="R53" s="60">
        <f t="shared" si="15"/>
        <v>-116.50895330327448</v>
      </c>
      <c r="S53" s="60">
        <f t="shared" si="16"/>
        <v>-195.9618764520684</v>
      </c>
      <c r="T53" s="60">
        <f t="shared" si="17"/>
        <v>-168.62494170642435</v>
      </c>
      <c r="U53" s="60">
        <f t="shared" si="18"/>
        <v>-275.56132347234177</v>
      </c>
      <c r="V53" s="60">
        <f t="shared" si="19"/>
        <v>-63.13483710837764</v>
      </c>
      <c r="W53" s="60">
        <f t="shared" si="20"/>
        <v>-61.49734885642139</v>
      </c>
      <c r="X53" s="60">
        <f t="shared" si="21"/>
        <v>-11.681163082432484</v>
      </c>
      <c r="Y53" s="60">
        <f t="shared" si="22"/>
        <v>-1.133687260334956</v>
      </c>
      <c r="Z53" s="60">
        <f t="shared" si="23"/>
        <v>-0.08200362219308802</v>
      </c>
      <c r="AA53" s="60">
        <f t="shared" si="24"/>
        <v>-0.011552465036035218</v>
      </c>
      <c r="AB53" s="60">
        <f t="shared" si="25"/>
        <v>-55268.080108164264</v>
      </c>
    </row>
    <row r="54" spans="1:28" ht="12.75">
      <c r="A54" s="12" t="s">
        <v>62</v>
      </c>
      <c r="B54" s="1">
        <f>'DATOS MENSUALES'!F438</f>
        <v>4.853999999999999</v>
      </c>
      <c r="C54" s="1">
        <f>'DATOS MENSUALES'!F439</f>
        <v>6.66</v>
      </c>
      <c r="D54" s="1">
        <f>'DATOS MENSUALES'!F440</f>
        <v>10.385</v>
      </c>
      <c r="E54" s="1">
        <f>'DATOS MENSUALES'!F441</f>
        <v>16.464</v>
      </c>
      <c r="F54" s="1">
        <f>'DATOS MENSUALES'!F442</f>
        <v>24.69</v>
      </c>
      <c r="G54" s="1">
        <f>'DATOS MENSUALES'!F443</f>
        <v>8.206</v>
      </c>
      <c r="H54" s="1">
        <f>'DATOS MENSUALES'!F444</f>
        <v>5.5009999999999994</v>
      </c>
      <c r="I54" s="1">
        <f>'DATOS MENSUALES'!F445</f>
        <v>7.798</v>
      </c>
      <c r="J54" s="1">
        <f>'DATOS MENSUALES'!F446</f>
        <v>5.815</v>
      </c>
      <c r="K54" s="1">
        <f>'DATOS MENSUALES'!F447</f>
        <v>3.803</v>
      </c>
      <c r="L54" s="1">
        <f>'DATOS MENSUALES'!F448</f>
        <v>2.1180000000000003</v>
      </c>
      <c r="M54" s="1">
        <f>'DATOS MENSUALES'!F449</f>
        <v>1.26</v>
      </c>
      <c r="N54" s="1">
        <f t="shared" si="12"/>
        <v>97.554</v>
      </c>
      <c r="O54" s="10"/>
      <c r="P54" s="60">
        <f t="shared" si="13"/>
        <v>16.57694187240561</v>
      </c>
      <c r="Q54" s="60">
        <f t="shared" si="14"/>
        <v>13.05862017796234</v>
      </c>
      <c r="R54" s="60">
        <f t="shared" si="15"/>
        <v>79.50027655316626</v>
      </c>
      <c r="S54" s="60">
        <f t="shared" si="16"/>
        <v>971.0610043878463</v>
      </c>
      <c r="T54" s="60">
        <f t="shared" si="17"/>
        <v>5845.9283462205</v>
      </c>
      <c r="U54" s="60">
        <f t="shared" si="18"/>
        <v>0.15024737875832164</v>
      </c>
      <c r="V54" s="60">
        <f t="shared" si="19"/>
        <v>-0.023861490445088285</v>
      </c>
      <c r="W54" s="60">
        <f t="shared" si="20"/>
        <v>16.345164361495335</v>
      </c>
      <c r="X54" s="60">
        <f t="shared" si="21"/>
        <v>16.02264453530857</v>
      </c>
      <c r="Y54" s="60">
        <f t="shared" si="22"/>
        <v>5.680607405021108</v>
      </c>
      <c r="Z54" s="60">
        <f t="shared" si="23"/>
        <v>0.5169028396333586</v>
      </c>
      <c r="AA54" s="60">
        <f t="shared" si="24"/>
        <v>-7.438266688927128E-07</v>
      </c>
      <c r="AB54" s="60">
        <f t="shared" si="25"/>
        <v>91135.86179517105</v>
      </c>
    </row>
    <row r="55" spans="1:28" ht="12.75">
      <c r="A55" s="12" t="s">
        <v>63</v>
      </c>
      <c r="B55" s="1">
        <f>'DATOS MENSUALES'!F450</f>
        <v>4.05</v>
      </c>
      <c r="C55" s="1">
        <f>'DATOS MENSUALES'!F451</f>
        <v>1.5579999999999998</v>
      </c>
      <c r="D55" s="1">
        <f>'DATOS MENSUALES'!F452</f>
        <v>8.365</v>
      </c>
      <c r="E55" s="1">
        <f>'DATOS MENSUALES'!F453</f>
        <v>4.771</v>
      </c>
      <c r="F55" s="1">
        <f>'DATOS MENSUALES'!F454</f>
        <v>17.887999999999998</v>
      </c>
      <c r="G55" s="1">
        <f>'DATOS MENSUALES'!F455</f>
        <v>9.158000000000001</v>
      </c>
      <c r="H55" s="1">
        <f>'DATOS MENSUALES'!F456</f>
        <v>7.331</v>
      </c>
      <c r="I55" s="1">
        <f>'DATOS MENSUALES'!F457</f>
        <v>7.617</v>
      </c>
      <c r="J55" s="1">
        <f>'DATOS MENSUALES'!F458</f>
        <v>5.926</v>
      </c>
      <c r="K55" s="1">
        <f>'DATOS MENSUALES'!F459</f>
        <v>2.668</v>
      </c>
      <c r="L55" s="1">
        <f>'DATOS MENSUALES'!F460</f>
        <v>1.543</v>
      </c>
      <c r="M55" s="1">
        <f>'DATOS MENSUALES'!F461</f>
        <v>0.9239999999999999</v>
      </c>
      <c r="N55" s="1">
        <f t="shared" si="12"/>
        <v>71.79900000000002</v>
      </c>
      <c r="O55" s="10"/>
      <c r="P55" s="60">
        <f t="shared" si="13"/>
        <v>5.320630672909751</v>
      </c>
      <c r="Q55" s="60">
        <f t="shared" si="14"/>
        <v>-20.731973879926098</v>
      </c>
      <c r="R55" s="60">
        <f t="shared" si="15"/>
        <v>11.850461773221362</v>
      </c>
      <c r="S55" s="60">
        <f t="shared" si="16"/>
        <v>-5.73927220331226</v>
      </c>
      <c r="T55" s="60">
        <f t="shared" si="17"/>
        <v>1409.5686784344198</v>
      </c>
      <c r="U55" s="60">
        <f t="shared" si="18"/>
        <v>3.2656459790833887</v>
      </c>
      <c r="V55" s="60">
        <f t="shared" si="19"/>
        <v>3.667268701311107</v>
      </c>
      <c r="W55" s="60">
        <f t="shared" si="20"/>
        <v>13.091415764912007</v>
      </c>
      <c r="X55" s="60">
        <f t="shared" si="21"/>
        <v>18.233609741068896</v>
      </c>
      <c r="Y55" s="60">
        <f t="shared" si="22"/>
        <v>0.27372337487991927</v>
      </c>
      <c r="Z55" s="60">
        <f t="shared" si="23"/>
        <v>0.011781605955672384</v>
      </c>
      <c r="AA55" s="60">
        <f t="shared" si="24"/>
        <v>-0.041085269710966335</v>
      </c>
      <c r="AB55" s="60">
        <f t="shared" si="25"/>
        <v>7129.757845815374</v>
      </c>
    </row>
    <row r="56" spans="1:28" ht="12.75">
      <c r="A56" s="12" t="s">
        <v>64</v>
      </c>
      <c r="B56" s="1">
        <f>'DATOS MENSUALES'!F462</f>
        <v>0.58</v>
      </c>
      <c r="C56" s="1">
        <f>'DATOS MENSUALES'!F463</f>
        <v>0.42400000000000004</v>
      </c>
      <c r="D56" s="1">
        <f>'DATOS MENSUALES'!F464</f>
        <v>15.216000000000001</v>
      </c>
      <c r="E56" s="1">
        <f>'DATOS MENSUALES'!F465</f>
        <v>16.252000000000002</v>
      </c>
      <c r="F56" s="1">
        <f>'DATOS MENSUALES'!F466</f>
        <v>25.762</v>
      </c>
      <c r="G56" s="1">
        <f>'DATOS MENSUALES'!F467</f>
        <v>16.445</v>
      </c>
      <c r="H56" s="1">
        <f>'DATOS MENSUALES'!F468</f>
        <v>7.3740000000000006</v>
      </c>
      <c r="I56" s="1">
        <f>'DATOS MENSUALES'!F469</f>
        <v>8.57</v>
      </c>
      <c r="J56" s="1">
        <f>'DATOS MENSUALES'!F470</f>
        <v>4.195</v>
      </c>
      <c r="K56" s="1">
        <f>'DATOS MENSUALES'!F471</f>
        <v>2.699</v>
      </c>
      <c r="L56" s="1">
        <f>'DATOS MENSUALES'!F472</f>
        <v>1.4580000000000002</v>
      </c>
      <c r="M56" s="1">
        <f>'DATOS MENSUALES'!F473</f>
        <v>1.04</v>
      </c>
      <c r="N56" s="1">
        <f t="shared" si="12"/>
        <v>100.01499999999999</v>
      </c>
      <c r="O56" s="10"/>
      <c r="P56" s="60">
        <f t="shared" si="13"/>
        <v>-5.126058174796859</v>
      </c>
      <c r="Q56" s="60">
        <f t="shared" si="14"/>
        <v>-58.462408850640976</v>
      </c>
      <c r="R56" s="60">
        <f t="shared" si="15"/>
        <v>761.2682772531031</v>
      </c>
      <c r="S56" s="60">
        <f t="shared" si="16"/>
        <v>910.0196713279549</v>
      </c>
      <c r="T56" s="60">
        <f t="shared" si="17"/>
        <v>6952.907931276268</v>
      </c>
      <c r="U56" s="60">
        <f t="shared" si="18"/>
        <v>674.6694808306593</v>
      </c>
      <c r="V56" s="60">
        <f t="shared" si="19"/>
        <v>3.9826760228076643</v>
      </c>
      <c r="W56" s="60">
        <f t="shared" si="20"/>
        <v>36.25921322582865</v>
      </c>
      <c r="X56" s="60">
        <f t="shared" si="21"/>
        <v>0.7315065035730307</v>
      </c>
      <c r="Y56" s="60">
        <f t="shared" si="22"/>
        <v>0.31483151454176467</v>
      </c>
      <c r="Z56" s="60">
        <f t="shared" si="23"/>
        <v>0.0028964105424492854</v>
      </c>
      <c r="AA56" s="60">
        <f t="shared" si="24"/>
        <v>-0.012018526250911267</v>
      </c>
      <c r="AB56" s="60">
        <f t="shared" si="25"/>
        <v>106920.19272874626</v>
      </c>
    </row>
    <row r="57" spans="1:28" ht="12.75">
      <c r="A57" s="12" t="s">
        <v>65</v>
      </c>
      <c r="B57" s="1">
        <f>'DATOS MENSUALES'!F474</f>
        <v>3.662</v>
      </c>
      <c r="C57" s="1">
        <f>'DATOS MENSUALES'!F475</f>
        <v>2.883</v>
      </c>
      <c r="D57" s="1">
        <f>'DATOS MENSUALES'!F476</f>
        <v>5.934</v>
      </c>
      <c r="E57" s="1">
        <f>'DATOS MENSUALES'!F477</f>
        <v>3.311</v>
      </c>
      <c r="F57" s="1">
        <f>'DATOS MENSUALES'!F478</f>
        <v>3.258</v>
      </c>
      <c r="G57" s="1">
        <f>'DATOS MENSUALES'!F479</f>
        <v>6.286</v>
      </c>
      <c r="H57" s="1">
        <f>'DATOS MENSUALES'!F480</f>
        <v>3.803</v>
      </c>
      <c r="I57" s="1">
        <f>'DATOS MENSUALES'!F481</f>
        <v>7.561999999999999</v>
      </c>
      <c r="J57" s="1">
        <f>'DATOS MENSUALES'!F482</f>
        <v>4.595</v>
      </c>
      <c r="K57" s="1">
        <f>'DATOS MENSUALES'!F483</f>
        <v>2.593</v>
      </c>
      <c r="L57" s="1">
        <f>'DATOS MENSUALES'!F484</f>
        <v>1.6760000000000002</v>
      </c>
      <c r="M57" s="1">
        <f>'DATOS MENSUALES'!F485</f>
        <v>1.088</v>
      </c>
      <c r="N57" s="1">
        <f t="shared" si="12"/>
        <v>46.651</v>
      </c>
      <c r="O57" s="10"/>
      <c r="P57" s="60">
        <f t="shared" si="13"/>
        <v>2.503117537876692</v>
      </c>
      <c r="Q57" s="60">
        <f t="shared" si="14"/>
        <v>-2.8762307435108005</v>
      </c>
      <c r="R57" s="60">
        <f t="shared" si="15"/>
        <v>-0.0034512489301555408</v>
      </c>
      <c r="S57" s="60">
        <f t="shared" si="16"/>
        <v>-34.341089699965146</v>
      </c>
      <c r="T57" s="60">
        <f t="shared" si="17"/>
        <v>-39.92039997898842</v>
      </c>
      <c r="U57" s="60">
        <f t="shared" si="18"/>
        <v>-2.6762329240516065</v>
      </c>
      <c r="V57" s="60">
        <f t="shared" si="19"/>
        <v>-7.831918351564934</v>
      </c>
      <c r="W57" s="60">
        <f t="shared" si="20"/>
        <v>12.196118197828666</v>
      </c>
      <c r="X57" s="60">
        <f t="shared" si="21"/>
        <v>2.202227777402229</v>
      </c>
      <c r="Y57" s="60">
        <f t="shared" si="22"/>
        <v>0.18940391418777014</v>
      </c>
      <c r="Z57" s="60">
        <f t="shared" si="23"/>
        <v>0.04686839421187076</v>
      </c>
      <c r="AA57" s="60">
        <f t="shared" si="24"/>
        <v>-0.00593569954016748</v>
      </c>
      <c r="AB57" s="60">
        <f t="shared" si="25"/>
        <v>-205.50560782547137</v>
      </c>
    </row>
    <row r="58" spans="1:28" ht="12.75">
      <c r="A58" s="12" t="s">
        <v>66</v>
      </c>
      <c r="B58" s="1">
        <f>'DATOS MENSUALES'!F486</f>
        <v>1.557</v>
      </c>
      <c r="C58" s="1">
        <f>'DATOS MENSUALES'!F487</f>
        <v>2.318</v>
      </c>
      <c r="D58" s="1">
        <f>'DATOS MENSUALES'!F488</f>
        <v>1.6</v>
      </c>
      <c r="E58" s="1">
        <f>'DATOS MENSUALES'!F489</f>
        <v>1.1680000000000001</v>
      </c>
      <c r="F58" s="1">
        <f>'DATOS MENSUALES'!F490</f>
        <v>1.6560000000000001</v>
      </c>
      <c r="G58" s="1">
        <f>'DATOS MENSUALES'!F491</f>
        <v>4.351</v>
      </c>
      <c r="H58" s="1">
        <f>'DATOS MENSUALES'!F492</f>
        <v>4.601</v>
      </c>
      <c r="I58" s="1">
        <f>'DATOS MENSUALES'!F493</f>
        <v>3.464</v>
      </c>
      <c r="J58" s="1">
        <f>'DATOS MENSUALES'!F494</f>
        <v>1.9060000000000001</v>
      </c>
      <c r="K58" s="1">
        <f>'DATOS MENSUALES'!F495</f>
        <v>1.2389999999999999</v>
      </c>
      <c r="L58" s="1">
        <f>'DATOS MENSUALES'!F496</f>
        <v>0.843</v>
      </c>
      <c r="M58" s="1">
        <f>'DATOS MENSUALES'!F497</f>
        <v>0.938</v>
      </c>
      <c r="N58" s="1">
        <f t="shared" si="12"/>
        <v>25.640999999999995</v>
      </c>
      <c r="O58" s="10"/>
      <c r="P58" s="60">
        <f t="shared" si="13"/>
        <v>-0.4172132994476892</v>
      </c>
      <c r="Q58" s="60">
        <f t="shared" si="14"/>
        <v>-7.846627073893033</v>
      </c>
      <c r="R58" s="60">
        <f t="shared" si="15"/>
        <v>-90.22409894996048</v>
      </c>
      <c r="S58" s="60">
        <f t="shared" si="16"/>
        <v>-156.8881307157564</v>
      </c>
      <c r="T58" s="60">
        <f t="shared" si="17"/>
        <v>-126.48195459736444</v>
      </c>
      <c r="U58" s="60">
        <f t="shared" si="18"/>
        <v>-36.706208798545454</v>
      </c>
      <c r="V58" s="60">
        <f t="shared" si="19"/>
        <v>-1.6762276480897198</v>
      </c>
      <c r="W58" s="60">
        <f t="shared" si="20"/>
        <v>-5.794819293671313</v>
      </c>
      <c r="X58" s="60">
        <f t="shared" si="21"/>
        <v>-2.673867935460028</v>
      </c>
      <c r="Y58" s="60">
        <f t="shared" si="22"/>
        <v>-0.47402675753812484</v>
      </c>
      <c r="Z58" s="60">
        <f t="shared" si="23"/>
        <v>-0.10545813701953434</v>
      </c>
      <c r="AA58" s="60">
        <f t="shared" si="24"/>
        <v>-0.03628461482942364</v>
      </c>
      <c r="AB58" s="60">
        <f t="shared" si="25"/>
        <v>-19489.45875543153</v>
      </c>
    </row>
    <row r="59" spans="1:28" ht="12.75">
      <c r="A59" s="12" t="s">
        <v>67</v>
      </c>
      <c r="B59" s="1">
        <f>'DATOS MENSUALES'!F498</f>
        <v>0.5619999999999999</v>
      </c>
      <c r="C59" s="1">
        <f>'DATOS MENSUALES'!F499</f>
        <v>0.363</v>
      </c>
      <c r="D59" s="1">
        <f>'DATOS MENSUALES'!F500</f>
        <v>27.401999999999997</v>
      </c>
      <c r="E59" s="1">
        <f>'DATOS MENSUALES'!F501</f>
        <v>4.327999999999999</v>
      </c>
      <c r="F59" s="1">
        <f>'DATOS MENSUALES'!F502</f>
        <v>3.5629999999999997</v>
      </c>
      <c r="G59" s="1">
        <f>'DATOS MENSUALES'!F503</f>
        <v>2.14</v>
      </c>
      <c r="H59" s="1">
        <f>'DATOS MENSUALES'!F504</f>
        <v>2.095</v>
      </c>
      <c r="I59" s="1">
        <f>'DATOS MENSUALES'!F505</f>
        <v>1.8330000000000002</v>
      </c>
      <c r="J59" s="1">
        <f>'DATOS MENSUALES'!F506</f>
        <v>1.2389999999999999</v>
      </c>
      <c r="K59" s="1">
        <f>'DATOS MENSUALES'!F507</f>
        <v>0.82</v>
      </c>
      <c r="L59" s="1">
        <f>'DATOS MENSUALES'!F508</f>
        <v>0.518</v>
      </c>
      <c r="M59" s="1">
        <f>'DATOS MENSUALES'!F509</f>
        <v>0.994</v>
      </c>
      <c r="N59" s="1">
        <f t="shared" si="12"/>
        <v>45.857</v>
      </c>
      <c r="O59" s="10"/>
      <c r="P59" s="60">
        <f t="shared" si="13"/>
        <v>-5.288279778858845</v>
      </c>
      <c r="Q59" s="60">
        <f t="shared" si="14"/>
        <v>-61.26253012045295</v>
      </c>
      <c r="R59" s="60">
        <f t="shared" si="15"/>
        <v>9686.588421320224</v>
      </c>
      <c r="S59" s="60">
        <f t="shared" si="16"/>
        <v>-11.140503994682101</v>
      </c>
      <c r="T59" s="60">
        <f t="shared" si="17"/>
        <v>-30.158114562945045</v>
      </c>
      <c r="U59" s="60">
        <f t="shared" si="18"/>
        <v>-169.51441699975013</v>
      </c>
      <c r="V59" s="60">
        <f t="shared" si="19"/>
        <v>-50.402637715385886</v>
      </c>
      <c r="W59" s="60">
        <f t="shared" si="20"/>
        <v>-40.25368793308802</v>
      </c>
      <c r="X59" s="60">
        <f t="shared" si="21"/>
        <v>-8.677932469297499</v>
      </c>
      <c r="Y59" s="60">
        <f t="shared" si="22"/>
        <v>-1.7224423325746252</v>
      </c>
      <c r="Z59" s="60">
        <f t="shared" si="23"/>
        <v>-0.5071282611930883</v>
      </c>
      <c r="AA59" s="60">
        <f t="shared" si="24"/>
        <v>-0.02081062803052558</v>
      </c>
      <c r="AB59" s="60">
        <f t="shared" si="25"/>
        <v>-300.1186770219234</v>
      </c>
    </row>
    <row r="60" spans="1:28" ht="12.75">
      <c r="A60" s="12" t="s">
        <v>68</v>
      </c>
      <c r="B60" s="1">
        <f>'DATOS MENSUALES'!F510</f>
        <v>1.6760000000000002</v>
      </c>
      <c r="C60" s="1">
        <f>'DATOS MENSUALES'!F511</f>
        <v>5.574</v>
      </c>
      <c r="D60" s="1">
        <f>'DATOS MENSUALES'!F512</f>
        <v>5.795999999999999</v>
      </c>
      <c r="E60" s="1">
        <f>'DATOS MENSUALES'!F513</f>
        <v>1.7640000000000002</v>
      </c>
      <c r="F60" s="1">
        <f>'DATOS MENSUALES'!F514</f>
        <v>2.195</v>
      </c>
      <c r="G60" s="1">
        <f>'DATOS MENSUALES'!F515</f>
        <v>2.374</v>
      </c>
      <c r="H60" s="1">
        <f>'DATOS MENSUALES'!F516</f>
        <v>8.06</v>
      </c>
      <c r="I60" s="1">
        <f>'DATOS MENSUALES'!F517</f>
        <v>3.803</v>
      </c>
      <c r="J60" s="1">
        <f>'DATOS MENSUALES'!F518</f>
        <v>2.065</v>
      </c>
      <c r="K60" s="1">
        <f>'DATOS MENSUALES'!F519</f>
        <v>1.4889999999999999</v>
      </c>
      <c r="L60" s="1">
        <f>'DATOS MENSUALES'!F520</f>
        <v>3.8689999999999998</v>
      </c>
      <c r="M60" s="1">
        <f>'DATOS MENSUALES'!F521</f>
        <v>1.154</v>
      </c>
      <c r="N60" s="1">
        <f t="shared" si="12"/>
        <v>39.819</v>
      </c>
      <c r="O60" s="10"/>
      <c r="P60" s="60">
        <f t="shared" si="13"/>
        <v>-0.24794214750760643</v>
      </c>
      <c r="Q60" s="60">
        <f t="shared" si="14"/>
        <v>2.0428893957433307</v>
      </c>
      <c r="R60" s="60">
        <f t="shared" si="15"/>
        <v>-0.024167953012800343</v>
      </c>
      <c r="S60" s="60">
        <f t="shared" si="16"/>
        <v>-110.41301301070683</v>
      </c>
      <c r="T60" s="60">
        <f t="shared" si="17"/>
        <v>-89.95645133915993</v>
      </c>
      <c r="U60" s="60">
        <f t="shared" si="18"/>
        <v>-148.90892273593607</v>
      </c>
      <c r="V60" s="60">
        <f t="shared" si="19"/>
        <v>11.714189591594161</v>
      </c>
      <c r="W60" s="60">
        <f t="shared" si="20"/>
        <v>-3.094052538921308</v>
      </c>
      <c r="X60" s="60">
        <f t="shared" si="21"/>
        <v>-1.8561946795674664</v>
      </c>
      <c r="Y60" s="60">
        <f t="shared" si="22"/>
        <v>-0.1486345362915689</v>
      </c>
      <c r="Z60" s="60">
        <f t="shared" si="23"/>
        <v>16.650634161509387</v>
      </c>
      <c r="AA60" s="60">
        <f t="shared" si="24"/>
        <v>-0.0015232808128947803</v>
      </c>
      <c r="AB60" s="60">
        <f t="shared" si="25"/>
        <v>-2064.495411739694</v>
      </c>
    </row>
    <row r="61" spans="1:28" ht="12.75">
      <c r="A61" s="12" t="s">
        <v>69</v>
      </c>
      <c r="B61" s="1">
        <f>'DATOS MENSUALES'!F522</f>
        <v>0.675</v>
      </c>
      <c r="C61" s="1">
        <f>'DATOS MENSUALES'!F523</f>
        <v>1.5130000000000001</v>
      </c>
      <c r="D61" s="1">
        <f>'DATOS MENSUALES'!F524</f>
        <v>5.497</v>
      </c>
      <c r="E61" s="1">
        <f>'DATOS MENSUALES'!F525</f>
        <v>7.542</v>
      </c>
      <c r="F61" s="1">
        <f>'DATOS MENSUALES'!F526</f>
        <v>3.492</v>
      </c>
      <c r="G61" s="1">
        <f>'DATOS MENSUALES'!F527</f>
        <v>9.587</v>
      </c>
      <c r="H61" s="1">
        <f>'DATOS MENSUALES'!F528</f>
        <v>4.547</v>
      </c>
      <c r="I61" s="1">
        <f>'DATOS MENSUALES'!F529</f>
        <v>8.077</v>
      </c>
      <c r="J61" s="1">
        <f>'DATOS MENSUALES'!F530</f>
        <v>6.877000000000001</v>
      </c>
      <c r="K61" s="1">
        <f>'DATOS MENSUALES'!F531</f>
        <v>3.022</v>
      </c>
      <c r="L61" s="1">
        <f>'DATOS MENSUALES'!F532</f>
        <v>1.7390000000000003</v>
      </c>
      <c r="M61" s="1">
        <f>'DATOS MENSUALES'!F533</f>
        <v>1.021</v>
      </c>
      <c r="N61" s="1">
        <f t="shared" si="12"/>
        <v>53.589</v>
      </c>
      <c r="O61" s="10"/>
      <c r="P61" s="60">
        <f t="shared" si="13"/>
        <v>-4.32459074212124</v>
      </c>
      <c r="Q61" s="60">
        <f t="shared" si="14"/>
        <v>-21.76756621539097</v>
      </c>
      <c r="R61" s="60">
        <f t="shared" si="15"/>
        <v>-0.20342322301004548</v>
      </c>
      <c r="S61" s="60">
        <f t="shared" si="16"/>
        <v>0.9428955540493063</v>
      </c>
      <c r="T61" s="60">
        <f t="shared" si="17"/>
        <v>-32.269257426645446</v>
      </c>
      <c r="U61" s="60">
        <f t="shared" si="18"/>
        <v>6.996597719242461</v>
      </c>
      <c r="V61" s="60">
        <f t="shared" si="19"/>
        <v>-1.9153737140938536</v>
      </c>
      <c r="W61" s="60">
        <f t="shared" si="20"/>
        <v>22.350305003245328</v>
      </c>
      <c r="X61" s="60">
        <f t="shared" si="21"/>
        <v>45.99932337768875</v>
      </c>
      <c r="Y61" s="60">
        <f t="shared" si="22"/>
        <v>1.0098961023468618</v>
      </c>
      <c r="Z61" s="60">
        <f t="shared" si="23"/>
        <v>0.07598013762509398</v>
      </c>
      <c r="AA61" s="60">
        <f t="shared" si="24"/>
        <v>-0.015264177278459492</v>
      </c>
      <c r="AB61" s="60">
        <f t="shared" si="25"/>
        <v>1.1144734672439147</v>
      </c>
    </row>
    <row r="62" spans="1:28" ht="12.75">
      <c r="A62" s="12" t="s">
        <v>70</v>
      </c>
      <c r="B62" s="1">
        <f>'DATOS MENSUALES'!F534</f>
        <v>1.701</v>
      </c>
      <c r="C62" s="1">
        <f>'DATOS MENSUALES'!F535</f>
        <v>18.9</v>
      </c>
      <c r="D62" s="1">
        <f>'DATOS MENSUALES'!F536</f>
        <v>4.021999999999999</v>
      </c>
      <c r="E62" s="1">
        <f>'DATOS MENSUALES'!F537</f>
        <v>2.459</v>
      </c>
      <c r="F62" s="1">
        <f>'DATOS MENSUALES'!F538</f>
        <v>15.454</v>
      </c>
      <c r="G62" s="1">
        <f>'DATOS MENSUALES'!F539</f>
        <v>10.504000000000001</v>
      </c>
      <c r="H62" s="1">
        <f>'DATOS MENSUALES'!F540</f>
        <v>10.69</v>
      </c>
      <c r="I62" s="1">
        <f>'DATOS MENSUALES'!F541</f>
        <v>7.232</v>
      </c>
      <c r="J62" s="1">
        <f>'DATOS MENSUALES'!F542</f>
        <v>3.884</v>
      </c>
      <c r="K62" s="1">
        <f>'DATOS MENSUALES'!F543</f>
        <v>2.4779999999999998</v>
      </c>
      <c r="L62" s="1">
        <f>'DATOS MENSUALES'!F544</f>
        <v>1.488</v>
      </c>
      <c r="M62" s="1">
        <f>'DATOS MENSUALES'!F545</f>
        <v>0.8979999999999999</v>
      </c>
      <c r="N62" s="1">
        <f t="shared" si="12"/>
        <v>79.71</v>
      </c>
      <c r="O62" s="10"/>
      <c r="P62" s="60">
        <f t="shared" si="13"/>
        <v>-0.2195042356790942</v>
      </c>
      <c r="Q62" s="60">
        <f t="shared" si="14"/>
        <v>3108.8525535880435</v>
      </c>
      <c r="R62" s="60">
        <f t="shared" si="15"/>
        <v>-8.781611763023827</v>
      </c>
      <c r="S62" s="60">
        <f t="shared" si="16"/>
        <v>-69.04256185427089</v>
      </c>
      <c r="T62" s="60">
        <f t="shared" si="17"/>
        <v>676.4472804800778</v>
      </c>
      <c r="U62" s="60">
        <f t="shared" si="18"/>
        <v>22.65608719536575</v>
      </c>
      <c r="V62" s="60">
        <f t="shared" si="19"/>
        <v>117.72868753034751</v>
      </c>
      <c r="W62" s="60">
        <f t="shared" si="20"/>
        <v>7.666737820328685</v>
      </c>
      <c r="X62" s="60">
        <f t="shared" si="21"/>
        <v>0.2054106470799173</v>
      </c>
      <c r="Y62" s="60">
        <f t="shared" si="22"/>
        <v>0.0968846449143538</v>
      </c>
      <c r="Z62" s="60">
        <f t="shared" si="23"/>
        <v>0.005137011864763317</v>
      </c>
      <c r="AA62" s="60">
        <f t="shared" si="24"/>
        <v>-0.05108984072474044</v>
      </c>
      <c r="AB62" s="60">
        <f t="shared" si="25"/>
        <v>20030.10267754631</v>
      </c>
    </row>
    <row r="63" spans="1:28" ht="12.75">
      <c r="A63" s="12" t="s">
        <v>71</v>
      </c>
      <c r="B63" s="1">
        <f>'DATOS MENSUALES'!F546</f>
        <v>0.5379999999999999</v>
      </c>
      <c r="C63" s="1">
        <f>'DATOS MENSUALES'!F547</f>
        <v>1.758</v>
      </c>
      <c r="D63" s="1">
        <f>'DATOS MENSUALES'!F548</f>
        <v>4.077999999999999</v>
      </c>
      <c r="E63" s="1">
        <f>'DATOS MENSUALES'!F549</f>
        <v>4.367</v>
      </c>
      <c r="F63" s="1">
        <f>'DATOS MENSUALES'!F550</f>
        <v>9.603</v>
      </c>
      <c r="G63" s="1">
        <f>'DATOS MENSUALES'!F551</f>
        <v>5.59</v>
      </c>
      <c r="H63" s="1">
        <f>'DATOS MENSUALES'!F552</f>
        <v>6.048</v>
      </c>
      <c r="I63" s="1">
        <f>'DATOS MENSUALES'!F553</f>
        <v>4.969</v>
      </c>
      <c r="J63" s="1">
        <f>'DATOS MENSUALES'!F554</f>
        <v>2.591</v>
      </c>
      <c r="K63" s="1">
        <f>'DATOS MENSUALES'!F555</f>
        <v>1.547</v>
      </c>
      <c r="L63" s="1">
        <f>'DATOS MENSUALES'!F556</f>
        <v>0.947</v>
      </c>
      <c r="M63" s="1">
        <f>'DATOS MENSUALES'!F557</f>
        <v>0.965</v>
      </c>
      <c r="N63" s="1">
        <f t="shared" si="12"/>
        <v>43.001000000000005</v>
      </c>
      <c r="O63" s="10"/>
      <c r="P63" s="60">
        <f t="shared" si="13"/>
        <v>-5.509849794214217</v>
      </c>
      <c r="Q63" s="60">
        <f t="shared" si="14"/>
        <v>-16.525575323314524</v>
      </c>
      <c r="R63" s="60">
        <f t="shared" si="15"/>
        <v>-8.085759176555507</v>
      </c>
      <c r="S63" s="60">
        <f t="shared" si="16"/>
        <v>-10.567026129783331</v>
      </c>
      <c r="T63" s="60">
        <f t="shared" si="17"/>
        <v>25.084750776972307</v>
      </c>
      <c r="U63" s="60">
        <f t="shared" si="18"/>
        <v>-9.055864892002033</v>
      </c>
      <c r="V63" s="60">
        <f t="shared" si="19"/>
        <v>0.017395331696096476</v>
      </c>
      <c r="W63" s="60">
        <f t="shared" si="20"/>
        <v>-0.02468453575463</v>
      </c>
      <c r="X63" s="60">
        <f t="shared" si="21"/>
        <v>-0.3473840008457023</v>
      </c>
      <c r="Y63" s="60">
        <f t="shared" si="22"/>
        <v>-0.10496176096236783</v>
      </c>
      <c r="Z63" s="60">
        <f t="shared" si="23"/>
        <v>-0.05002092928399709</v>
      </c>
      <c r="AA63" s="60">
        <f t="shared" si="24"/>
        <v>-0.02811127025917571</v>
      </c>
      <c r="AB63" s="60">
        <f t="shared" si="25"/>
        <v>-871.3155625499872</v>
      </c>
    </row>
    <row r="64" spans="1:28" ht="12.75">
      <c r="A64" s="12" t="s">
        <v>72</v>
      </c>
      <c r="B64" s="1">
        <f>'DATOS MENSUALES'!F558</f>
        <v>1.034</v>
      </c>
      <c r="C64" s="1">
        <f>'DATOS MENSUALES'!F559</f>
        <v>1.032</v>
      </c>
      <c r="D64" s="1">
        <f>'DATOS MENSUALES'!F560</f>
        <v>1.638</v>
      </c>
      <c r="E64" s="1">
        <f>'DATOS MENSUALES'!F561</f>
        <v>2.176</v>
      </c>
      <c r="F64" s="1">
        <f>'DATOS MENSUALES'!F562</f>
        <v>3.192</v>
      </c>
      <c r="G64" s="1">
        <f>'DATOS MENSUALES'!F563</f>
        <v>3.75</v>
      </c>
      <c r="H64" s="1">
        <f>'DATOS MENSUALES'!F564</f>
        <v>8.904</v>
      </c>
      <c r="I64" s="1">
        <f>'DATOS MENSUALES'!F565</f>
        <v>3.106</v>
      </c>
      <c r="J64" s="1">
        <f>'DATOS MENSUALES'!F566</f>
        <v>2.061</v>
      </c>
      <c r="K64" s="1">
        <f>'DATOS MENSUALES'!F567</f>
        <v>3.582</v>
      </c>
      <c r="L64" s="1">
        <f>'DATOS MENSUALES'!F568</f>
        <v>1.63</v>
      </c>
      <c r="M64" s="1">
        <f>'DATOS MENSUALES'!F569</f>
        <v>1.427</v>
      </c>
      <c r="N64" s="1">
        <f t="shared" si="12"/>
        <v>33.532000000000004</v>
      </c>
      <c r="O64" s="10"/>
      <c r="P64" s="60">
        <f t="shared" si="13"/>
        <v>-2.0494829013547124</v>
      </c>
      <c r="Q64" s="60">
        <f t="shared" si="14"/>
        <v>-35.06648999781452</v>
      </c>
      <c r="R64" s="60">
        <f t="shared" si="15"/>
        <v>-87.95021402228554</v>
      </c>
      <c r="S64" s="60">
        <f t="shared" si="16"/>
        <v>-84.3393671027647</v>
      </c>
      <c r="T64" s="60">
        <f t="shared" si="17"/>
        <v>-42.27809844503387</v>
      </c>
      <c r="U64" s="60">
        <f t="shared" si="18"/>
        <v>-60.43837218583129</v>
      </c>
      <c r="V64" s="60">
        <f t="shared" si="19"/>
        <v>30.228633369894414</v>
      </c>
      <c r="W64" s="60">
        <f t="shared" si="20"/>
        <v>-9.996268301504657</v>
      </c>
      <c r="X64" s="60">
        <f t="shared" si="21"/>
        <v>-1.8743781323057587</v>
      </c>
      <c r="Y64" s="60">
        <f t="shared" si="22"/>
        <v>3.820470772484605</v>
      </c>
      <c r="Z64" s="60">
        <f t="shared" si="23"/>
        <v>0.031120763335837624</v>
      </c>
      <c r="AA64" s="60">
        <f t="shared" si="24"/>
        <v>0.003939774831733336</v>
      </c>
      <c r="AB64" s="60">
        <f t="shared" si="25"/>
        <v>-6880.913021731073</v>
      </c>
    </row>
    <row r="65" spans="1:28" ht="12.75">
      <c r="A65" s="12" t="s">
        <v>73</v>
      </c>
      <c r="B65" s="1">
        <f>'DATOS MENSUALES'!F570</f>
        <v>3.957</v>
      </c>
      <c r="C65" s="1">
        <f>'DATOS MENSUALES'!F571</f>
        <v>2.551</v>
      </c>
      <c r="D65" s="1">
        <f>'DATOS MENSUALES'!F572</f>
        <v>4.509</v>
      </c>
      <c r="E65" s="1">
        <f>'DATOS MENSUALES'!F573</f>
        <v>13.036</v>
      </c>
      <c r="F65" s="1">
        <f>'DATOS MENSUALES'!F574</f>
        <v>5.606999999999999</v>
      </c>
      <c r="G65" s="1">
        <f>'DATOS MENSUALES'!F575</f>
        <v>3.199</v>
      </c>
      <c r="H65" s="1">
        <f>'DATOS MENSUALES'!F576</f>
        <v>12.889000000000001</v>
      </c>
      <c r="I65" s="1">
        <f>'DATOS MENSUALES'!F577</f>
        <v>5.89</v>
      </c>
      <c r="J65" s="1">
        <f>'DATOS MENSUALES'!F578</f>
        <v>8.224</v>
      </c>
      <c r="K65" s="1">
        <f>'DATOS MENSUALES'!F579</f>
        <v>3.6239999999999997</v>
      </c>
      <c r="L65" s="1">
        <f>'DATOS MENSUALES'!F580</f>
        <v>2.106</v>
      </c>
      <c r="M65" s="1">
        <f>'DATOS MENSUALES'!F581</f>
        <v>1.2289999999999999</v>
      </c>
      <c r="N65" s="1">
        <f t="shared" si="12"/>
        <v>66.821</v>
      </c>
      <c r="O65" s="10"/>
      <c r="P65" s="60">
        <f t="shared" si="13"/>
        <v>4.514809326998593</v>
      </c>
      <c r="Q65" s="60">
        <f t="shared" si="14"/>
        <v>-5.397467736576916</v>
      </c>
      <c r="R65" s="60">
        <f t="shared" si="15"/>
        <v>-3.9153342367400708</v>
      </c>
      <c r="S65" s="60">
        <f t="shared" si="16"/>
        <v>271.41697094967327</v>
      </c>
      <c r="T65" s="60">
        <f t="shared" si="17"/>
        <v>-1.220521016325225</v>
      </c>
      <c r="U65" s="60">
        <f t="shared" si="18"/>
        <v>-89.63743019332237</v>
      </c>
      <c r="V65" s="60">
        <f t="shared" si="19"/>
        <v>357.9270397850563</v>
      </c>
      <c r="W65" s="60">
        <f t="shared" si="20"/>
        <v>0.24984860249536786</v>
      </c>
      <c r="X65" s="60">
        <f t="shared" si="21"/>
        <v>119.82536654994496</v>
      </c>
      <c r="Y65" s="60">
        <f t="shared" si="22"/>
        <v>4.136745272926752</v>
      </c>
      <c r="Z65" s="60">
        <f t="shared" si="23"/>
        <v>0.4940609598317049</v>
      </c>
      <c r="AA65" s="60">
        <f t="shared" si="24"/>
        <v>-6.429135008487001E-05</v>
      </c>
      <c r="AB65" s="60">
        <f t="shared" si="25"/>
        <v>2905.101062623566</v>
      </c>
    </row>
    <row r="66" spans="1:28" ht="12.75">
      <c r="A66" s="12" t="s">
        <v>74</v>
      </c>
      <c r="B66" s="1">
        <f>'DATOS MENSUALES'!F582</f>
        <v>1.8860000000000001</v>
      </c>
      <c r="C66" s="1">
        <f>'DATOS MENSUALES'!F583</f>
        <v>1.1039999999999999</v>
      </c>
      <c r="D66" s="1">
        <f>'DATOS MENSUALES'!F584</f>
        <v>0.7180000000000001</v>
      </c>
      <c r="E66" s="1">
        <f>'DATOS MENSUALES'!F585</f>
        <v>0.493</v>
      </c>
      <c r="F66" s="1">
        <f>'DATOS MENSUALES'!F586</f>
        <v>1.861</v>
      </c>
      <c r="G66" s="1">
        <f>'DATOS MENSUALES'!F587</f>
        <v>1.039</v>
      </c>
      <c r="H66" s="1">
        <f>'DATOS MENSUALES'!F588</f>
        <v>4.441</v>
      </c>
      <c r="I66" s="1">
        <f>'DATOS MENSUALES'!F589</f>
        <v>3.742</v>
      </c>
      <c r="J66" s="1">
        <f>'DATOS MENSUALES'!F590</f>
        <v>1.932</v>
      </c>
      <c r="K66" s="1">
        <f>'DATOS MENSUALES'!F591</f>
        <v>1.22</v>
      </c>
      <c r="L66" s="1">
        <f>'DATOS MENSUALES'!F592</f>
        <v>0.8009999999999999</v>
      </c>
      <c r="M66" s="1">
        <f>'DATOS MENSUALES'!F593</f>
        <v>0.5539999999999999</v>
      </c>
      <c r="N66" s="1">
        <f t="shared" si="12"/>
        <v>19.790999999999993</v>
      </c>
      <c r="O66" s="10"/>
      <c r="P66" s="60">
        <f t="shared" si="13"/>
        <v>-0.0731538267844663</v>
      </c>
      <c r="Q66" s="60">
        <f t="shared" si="14"/>
        <v>-32.80292148907072</v>
      </c>
      <c r="R66" s="60">
        <f t="shared" si="15"/>
        <v>-154.60524053192742</v>
      </c>
      <c r="S66" s="60">
        <f t="shared" si="16"/>
        <v>-223.47273842624193</v>
      </c>
      <c r="T66" s="60">
        <f t="shared" si="17"/>
        <v>-111.60991444078387</v>
      </c>
      <c r="U66" s="60">
        <f t="shared" si="18"/>
        <v>-292.1441271230746</v>
      </c>
      <c r="V66" s="60">
        <f t="shared" si="19"/>
        <v>-2.448878068034625</v>
      </c>
      <c r="W66" s="60">
        <f t="shared" si="20"/>
        <v>-3.4991161205046417</v>
      </c>
      <c r="X66" s="60">
        <f t="shared" si="21"/>
        <v>-2.5264012913884035</v>
      </c>
      <c r="Y66" s="60">
        <f t="shared" si="22"/>
        <v>-0.5095312513074084</v>
      </c>
      <c r="Z66" s="60">
        <f t="shared" si="23"/>
        <v>-0.13615732996168317</v>
      </c>
      <c r="AA66" s="60">
        <f t="shared" si="24"/>
        <v>-0.3656188328790101</v>
      </c>
      <c r="AB66" s="60">
        <f t="shared" si="25"/>
        <v>-35162.511329853034</v>
      </c>
    </row>
    <row r="67" spans="1:28" ht="12.75">
      <c r="A67" s="12" t="s">
        <v>75</v>
      </c>
      <c r="B67" s="1">
        <f>'DATOS MENSUALES'!F594</f>
        <v>0.382</v>
      </c>
      <c r="C67" s="1">
        <f>'DATOS MENSUALES'!F595</f>
        <v>3.239</v>
      </c>
      <c r="D67" s="1">
        <f>'DATOS MENSUALES'!F596</f>
        <v>8.162</v>
      </c>
      <c r="E67" s="1">
        <f>'DATOS MENSUALES'!F597</f>
        <v>4.001</v>
      </c>
      <c r="F67" s="1">
        <f>'DATOS MENSUALES'!F598</f>
        <v>2.33</v>
      </c>
      <c r="G67" s="1">
        <f>'DATOS MENSUALES'!F599</f>
        <v>1.4979999999999998</v>
      </c>
      <c r="H67" s="1">
        <f>'DATOS MENSUALES'!F600</f>
        <v>1.923</v>
      </c>
      <c r="I67" s="1">
        <f>'DATOS MENSUALES'!F601</f>
        <v>1.6440000000000001</v>
      </c>
      <c r="J67" s="1">
        <f>'DATOS MENSUALES'!F602</f>
        <v>1.4859999999999998</v>
      </c>
      <c r="K67" s="1">
        <f>'DATOS MENSUALES'!F603</f>
        <v>1.0979999999999999</v>
      </c>
      <c r="L67" s="1">
        <f>'DATOS MENSUALES'!F604</f>
        <v>0.6890000000000001</v>
      </c>
      <c r="M67" s="1">
        <f>'DATOS MENSUALES'!F605</f>
        <v>0.496</v>
      </c>
      <c r="N67" s="1">
        <f t="shared" si="12"/>
        <v>26.948</v>
      </c>
      <c r="O67" s="10"/>
      <c r="P67" s="60">
        <f t="shared" si="13"/>
        <v>-7.102548439478675</v>
      </c>
      <c r="Q67" s="60">
        <f t="shared" si="14"/>
        <v>-1.2118204283785696</v>
      </c>
      <c r="R67" s="60">
        <f t="shared" si="15"/>
        <v>8.958461923091892</v>
      </c>
      <c r="S67" s="60">
        <f t="shared" si="16"/>
        <v>-16.785260339903154</v>
      </c>
      <c r="T67" s="60">
        <f t="shared" si="17"/>
        <v>-82.067985872476</v>
      </c>
      <c r="U67" s="60">
        <f t="shared" si="18"/>
        <v>-235.6143667253658</v>
      </c>
      <c r="V67" s="60">
        <f t="shared" si="19"/>
        <v>-57.77631049500849</v>
      </c>
      <c r="W67" s="60">
        <f t="shared" si="20"/>
        <v>-47.287386925338026</v>
      </c>
      <c r="X67" s="60">
        <f t="shared" si="21"/>
        <v>-5.909808947526147</v>
      </c>
      <c r="Y67" s="60">
        <f t="shared" si="22"/>
        <v>-0.7804976181848188</v>
      </c>
      <c r="Z67" s="60">
        <f t="shared" si="23"/>
        <v>-0.2458491404740798</v>
      </c>
      <c r="AA67" s="60">
        <f t="shared" si="24"/>
        <v>-0.46199856715449206</v>
      </c>
      <c r="AB67" s="60">
        <f t="shared" si="25"/>
        <v>-16785.498729930365</v>
      </c>
    </row>
    <row r="68" spans="1:28" ht="12.75">
      <c r="A68" s="12" t="s">
        <v>76</v>
      </c>
      <c r="B68" s="1">
        <f>'DATOS MENSUALES'!F606</f>
        <v>3.7270000000000003</v>
      </c>
      <c r="C68" s="1">
        <f>'DATOS MENSUALES'!F607</f>
        <v>3.044</v>
      </c>
      <c r="D68" s="1">
        <f>'DATOS MENSUALES'!F608</f>
        <v>2.615</v>
      </c>
      <c r="E68" s="1">
        <f>'DATOS MENSUALES'!F609</f>
        <v>1.9829999999999999</v>
      </c>
      <c r="F68" s="1">
        <f>'DATOS MENSUALES'!F610</f>
        <v>2.44</v>
      </c>
      <c r="G68" s="1">
        <f>'DATOS MENSUALES'!F611</f>
        <v>9.029</v>
      </c>
      <c r="H68" s="1">
        <f>'DATOS MENSUALES'!F612</f>
        <v>8.838000000000001</v>
      </c>
      <c r="I68" s="1">
        <f>'DATOS MENSUALES'!F613</f>
        <v>5.085</v>
      </c>
      <c r="J68" s="1">
        <f>'DATOS MENSUALES'!F614</f>
        <v>2.902</v>
      </c>
      <c r="K68" s="1">
        <f>'DATOS MENSUALES'!F615</f>
        <v>1.694</v>
      </c>
      <c r="L68" s="1">
        <f>'DATOS MENSUALES'!F616</f>
        <v>0.998</v>
      </c>
      <c r="M68" s="1">
        <f>'DATOS MENSUALES'!F617</f>
        <v>2.586</v>
      </c>
      <c r="N68" s="1">
        <f t="shared" si="12"/>
        <v>44.941</v>
      </c>
      <c r="O68" s="10"/>
      <c r="P68" s="60">
        <f t="shared" si="13"/>
        <v>2.8800935540853723</v>
      </c>
      <c r="Q68" s="60">
        <f t="shared" si="14"/>
        <v>-2.005793155393032</v>
      </c>
      <c r="R68" s="60">
        <f t="shared" si="15"/>
        <v>-41.78630166204034</v>
      </c>
      <c r="S68" s="60">
        <f t="shared" si="16"/>
        <v>-95.97183213543622</v>
      </c>
      <c r="T68" s="60">
        <f t="shared" si="17"/>
        <v>-75.9923694690669</v>
      </c>
      <c r="U68" s="60">
        <f t="shared" si="18"/>
        <v>2.4857280661474315</v>
      </c>
      <c r="V68" s="60">
        <f t="shared" si="19"/>
        <v>28.347684697667173</v>
      </c>
      <c r="W68" s="60">
        <f t="shared" si="20"/>
        <v>-0.005374702087963129</v>
      </c>
      <c r="X68" s="60">
        <f t="shared" si="21"/>
        <v>-0.06022231962531658</v>
      </c>
      <c r="Y68" s="60">
        <f t="shared" si="22"/>
        <v>-0.034236984187574614</v>
      </c>
      <c r="Z68" s="60">
        <f t="shared" si="23"/>
        <v>-0.03199224003606317</v>
      </c>
      <c r="AA68" s="60">
        <f t="shared" si="24"/>
        <v>2.284006665875811</v>
      </c>
      <c r="AB68" s="60">
        <f t="shared" si="25"/>
        <v>-440.92170399902454</v>
      </c>
    </row>
    <row r="69" spans="1:28" ht="12.75">
      <c r="A69" s="12" t="s">
        <v>77</v>
      </c>
      <c r="B69" s="1">
        <f>'DATOS MENSUALES'!F618</f>
        <v>2.6470000000000002</v>
      </c>
      <c r="C69" s="1">
        <f>'DATOS MENSUALES'!F619</f>
        <v>4.624</v>
      </c>
      <c r="D69" s="1">
        <f>'DATOS MENSUALES'!F620</f>
        <v>1.6280000000000001</v>
      </c>
      <c r="E69" s="1">
        <f>'DATOS MENSUALES'!F621</f>
        <v>1.0470000000000002</v>
      </c>
      <c r="F69" s="1">
        <f>'DATOS MENSUALES'!F622</f>
        <v>0.78</v>
      </c>
      <c r="G69" s="1">
        <f>'DATOS MENSUALES'!F623</f>
        <v>1.355</v>
      </c>
      <c r="H69" s="1">
        <f>'DATOS MENSUALES'!F624</f>
        <v>1.554</v>
      </c>
      <c r="I69" s="1">
        <f>'DATOS MENSUALES'!F625</f>
        <v>1.6460000000000001</v>
      </c>
      <c r="J69" s="1">
        <f>'DATOS MENSUALES'!F626</f>
        <v>2.522</v>
      </c>
      <c r="K69" s="1">
        <f>'DATOS MENSUALES'!F627</f>
        <v>1.608</v>
      </c>
      <c r="L69" s="1">
        <f>'DATOS MENSUALES'!F628</f>
        <v>1.107</v>
      </c>
      <c r="M69" s="1">
        <f>'DATOS MENSUALES'!F629</f>
        <v>1.043</v>
      </c>
      <c r="N69" s="1">
        <f t="shared" si="12"/>
        <v>21.561</v>
      </c>
      <c r="O69" s="10"/>
      <c r="P69" s="60">
        <f t="shared" si="13"/>
        <v>0.04027344491181464</v>
      </c>
      <c r="Q69" s="60">
        <f t="shared" si="14"/>
        <v>0.03242014729291872</v>
      </c>
      <c r="R69" s="60">
        <f t="shared" si="15"/>
        <v>-88.54485577090811</v>
      </c>
      <c r="S69" s="60">
        <f t="shared" si="16"/>
        <v>-167.68605375300646</v>
      </c>
      <c r="T69" s="60">
        <f t="shared" si="17"/>
        <v>-204.92838223869495</v>
      </c>
      <c r="U69" s="60">
        <f t="shared" si="18"/>
        <v>-252.36153720741896</v>
      </c>
      <c r="V69" s="60">
        <f t="shared" si="19"/>
        <v>-75.94997135541551</v>
      </c>
      <c r="W69" s="60">
        <f t="shared" si="20"/>
        <v>-47.20897034317137</v>
      </c>
      <c r="X69" s="60">
        <f t="shared" si="21"/>
        <v>-0.4600454697630584</v>
      </c>
      <c r="Y69" s="60">
        <f t="shared" si="22"/>
        <v>-0.0692807468418444</v>
      </c>
      <c r="Z69" s="60">
        <f t="shared" si="23"/>
        <v>-0.009058037383170577</v>
      </c>
      <c r="AA69" s="60">
        <f t="shared" si="24"/>
        <v>-0.011552465036035253</v>
      </c>
      <c r="AB69" s="60">
        <f t="shared" si="25"/>
        <v>-29765.67172686953</v>
      </c>
    </row>
    <row r="70" spans="1:28" ht="12.75">
      <c r="A70" s="12" t="s">
        <v>78</v>
      </c>
      <c r="B70" s="1">
        <f>'DATOS MENSUALES'!F630</f>
        <v>4.54</v>
      </c>
      <c r="C70" s="1">
        <f>'DATOS MENSUALES'!F631</f>
        <v>1.631</v>
      </c>
      <c r="D70" s="1">
        <f>'DATOS MENSUALES'!F632</f>
        <v>5.1129999999999995</v>
      </c>
      <c r="E70" s="1">
        <f>'DATOS MENSUALES'!F633</f>
        <v>1.8719999999999999</v>
      </c>
      <c r="F70" s="1">
        <f>'DATOS MENSUALES'!F634</f>
        <v>1.27</v>
      </c>
      <c r="G70" s="1">
        <f>'DATOS MENSUALES'!F635</f>
        <v>1.466</v>
      </c>
      <c r="H70" s="1">
        <f>'DATOS MENSUALES'!F636</f>
        <v>2.03</v>
      </c>
      <c r="I70" s="1">
        <f>'DATOS MENSUALES'!F637</f>
        <v>7.468999999999999</v>
      </c>
      <c r="J70" s="1">
        <f>'DATOS MENSUALES'!F638</f>
        <v>2.987</v>
      </c>
      <c r="K70" s="1">
        <f>'DATOS MENSUALES'!F639</f>
        <v>1.876</v>
      </c>
      <c r="L70" s="1">
        <f>'DATOS MENSUALES'!F640</f>
        <v>1.089</v>
      </c>
      <c r="M70" s="1">
        <f>'DATOS MENSUALES'!F641</f>
        <v>0.954</v>
      </c>
      <c r="N70" s="1">
        <f t="shared" si="12"/>
        <v>32.297</v>
      </c>
      <c r="O70" s="10"/>
      <c r="P70" s="60">
        <f t="shared" si="13"/>
        <v>11.175911718839506</v>
      </c>
      <c r="Q70" s="60">
        <f t="shared" si="14"/>
        <v>-19.122763286081046</v>
      </c>
      <c r="R70" s="60">
        <f t="shared" si="15"/>
        <v>-0.9186736486629392</v>
      </c>
      <c r="S70" s="60">
        <f t="shared" si="16"/>
        <v>-103.12272082630192</v>
      </c>
      <c r="T70" s="60">
        <f t="shared" si="17"/>
        <v>-157.961568623509</v>
      </c>
      <c r="U70" s="60">
        <f t="shared" si="18"/>
        <v>-239.29554820241268</v>
      </c>
      <c r="V70" s="60">
        <f t="shared" si="19"/>
        <v>-53.11047867098852</v>
      </c>
      <c r="W70" s="60">
        <f t="shared" si="20"/>
        <v>10.776775672578669</v>
      </c>
      <c r="X70" s="60">
        <f t="shared" si="21"/>
        <v>-0.02892587575479315</v>
      </c>
      <c r="Y70" s="60">
        <f t="shared" si="22"/>
        <v>-0.0029065820291725507</v>
      </c>
      <c r="Z70" s="60">
        <f t="shared" si="23"/>
        <v>-0.011612965267468104</v>
      </c>
      <c r="AA70" s="60">
        <f t="shared" si="24"/>
        <v>-0.03127391938038783</v>
      </c>
      <c r="AB70" s="60">
        <f t="shared" si="25"/>
        <v>-8310.179161852333</v>
      </c>
    </row>
    <row r="71" spans="1:28" ht="12.75">
      <c r="A71" s="12" t="s">
        <v>79</v>
      </c>
      <c r="B71" s="1">
        <f>'DATOS MENSUALES'!F642</f>
        <v>8.785</v>
      </c>
      <c r="C71" s="1">
        <f>'DATOS MENSUALES'!F643</f>
        <v>3.076</v>
      </c>
      <c r="D71" s="1">
        <f>'DATOS MENSUALES'!F644</f>
        <v>2.834</v>
      </c>
      <c r="E71" s="1">
        <f>'DATOS MENSUALES'!F645</f>
        <v>6.224</v>
      </c>
      <c r="F71" s="1">
        <f>'DATOS MENSUALES'!F646</f>
        <v>6.943999999999999</v>
      </c>
      <c r="G71" s="1">
        <f>'DATOS MENSUALES'!F647</f>
        <v>3.523</v>
      </c>
      <c r="H71" s="1">
        <f>'DATOS MENSUALES'!F648</f>
        <v>2.1180000000000003</v>
      </c>
      <c r="I71" s="1">
        <f>'DATOS MENSUALES'!F649</f>
        <v>4.92</v>
      </c>
      <c r="J71" s="1">
        <f>'DATOS MENSUALES'!F650</f>
        <v>2.037</v>
      </c>
      <c r="K71" s="1">
        <f>'DATOS MENSUALES'!F651</f>
        <v>1.235</v>
      </c>
      <c r="L71" s="1">
        <f>'DATOS MENSUALES'!F652</f>
        <v>0.772</v>
      </c>
      <c r="M71" s="1">
        <f>'DATOS MENSUALES'!F653</f>
        <v>0.564</v>
      </c>
      <c r="N71" s="1">
        <f t="shared" si="12"/>
        <v>43.032</v>
      </c>
      <c r="O71" s="10"/>
      <c r="P71" s="60">
        <f t="shared" si="13"/>
        <v>272.19514499004816</v>
      </c>
      <c r="Q71" s="60">
        <f t="shared" si="14"/>
        <v>-1.8569499652442714</v>
      </c>
      <c r="R71" s="60">
        <f t="shared" si="15"/>
        <v>-34.36366566738745</v>
      </c>
      <c r="S71" s="60">
        <f t="shared" si="16"/>
        <v>-0.03841230240110791</v>
      </c>
      <c r="T71" s="60">
        <f t="shared" si="17"/>
        <v>0.01931747270163408</v>
      </c>
      <c r="U71" s="60">
        <f t="shared" si="18"/>
        <v>-71.54463719349587</v>
      </c>
      <c r="V71" s="60">
        <f t="shared" si="19"/>
        <v>-49.466992940018805</v>
      </c>
      <c r="W71" s="60">
        <f t="shared" si="20"/>
        <v>-0.039361828337963596</v>
      </c>
      <c r="X71" s="60">
        <f t="shared" si="21"/>
        <v>-1.9859779556446018</v>
      </c>
      <c r="Y71" s="60">
        <f t="shared" si="22"/>
        <v>-0.48135965962352395</v>
      </c>
      <c r="Z71" s="60">
        <f t="shared" si="23"/>
        <v>-0.16050541048234426</v>
      </c>
      <c r="AA71" s="60">
        <f t="shared" si="24"/>
        <v>-0.3504930009506355</v>
      </c>
      <c r="AB71" s="60">
        <f t="shared" si="25"/>
        <v>-862.8590831759867</v>
      </c>
    </row>
    <row r="72" spans="1:28" ht="12.75">
      <c r="A72" s="12" t="s">
        <v>80</v>
      </c>
      <c r="B72" s="1">
        <f>'DATOS MENSUALES'!F654</f>
        <v>2.466</v>
      </c>
      <c r="C72" s="1">
        <f>'DATOS MENSUALES'!F655</f>
        <v>3.84</v>
      </c>
      <c r="D72" s="1">
        <f>'DATOS MENSUALES'!F656</f>
        <v>3.619</v>
      </c>
      <c r="E72" s="1">
        <f>'DATOS MENSUALES'!F657</f>
        <v>4.224</v>
      </c>
      <c r="F72" s="1">
        <f>'DATOS MENSUALES'!F658</f>
        <v>5.108</v>
      </c>
      <c r="G72" s="1">
        <f>'DATOS MENSUALES'!F659</f>
        <v>3.468</v>
      </c>
      <c r="H72" s="1">
        <f>'DATOS MENSUALES'!F660</f>
        <v>1.932</v>
      </c>
      <c r="I72" s="1">
        <f>'DATOS MENSUALES'!F661</f>
        <v>2.73</v>
      </c>
      <c r="J72" s="1">
        <f>'DATOS MENSUALES'!F662</f>
        <v>1.4010000000000002</v>
      </c>
      <c r="K72" s="1">
        <f>'DATOS MENSUALES'!F663</f>
        <v>0.9139999999999999</v>
      </c>
      <c r="L72" s="1">
        <f>'DATOS MENSUALES'!F664</f>
        <v>0.628</v>
      </c>
      <c r="M72" s="1">
        <f>'DATOS MENSUALES'!F665</f>
        <v>0.682</v>
      </c>
      <c r="N72" s="1">
        <f t="shared" si="12"/>
        <v>31.012</v>
      </c>
      <c r="O72" s="10"/>
      <c r="P72" s="60">
        <f t="shared" si="13"/>
        <v>0.0042336594552029</v>
      </c>
      <c r="Q72" s="60">
        <f t="shared" si="14"/>
        <v>-0.1006331066244367</v>
      </c>
      <c r="R72" s="60">
        <f t="shared" si="15"/>
        <v>-14.998342134150537</v>
      </c>
      <c r="S72" s="60">
        <f t="shared" si="16"/>
        <v>-12.770390761078781</v>
      </c>
      <c r="T72" s="60">
        <f t="shared" si="17"/>
        <v>-3.8527760398355526</v>
      </c>
      <c r="U72" s="60">
        <f t="shared" si="18"/>
        <v>-74.42607839467014</v>
      </c>
      <c r="V72" s="60">
        <f t="shared" si="19"/>
        <v>-57.3737305075684</v>
      </c>
      <c r="W72" s="60">
        <f t="shared" si="20"/>
        <v>-16.197477660837997</v>
      </c>
      <c r="X72" s="60">
        <f t="shared" si="21"/>
        <v>-6.783143194123939</v>
      </c>
      <c r="Y72" s="60">
        <f t="shared" si="22"/>
        <v>-1.3481783781131929</v>
      </c>
      <c r="Z72" s="60">
        <f t="shared" si="23"/>
        <v>-0.32488672301127003</v>
      </c>
      <c r="AA72" s="60">
        <f t="shared" si="24"/>
        <v>-0.20232465837763272</v>
      </c>
      <c r="AB72" s="60">
        <f t="shared" si="25"/>
        <v>-9994.243521562148</v>
      </c>
    </row>
    <row r="73" spans="1:28" ht="12.75">
      <c r="A73" s="12" t="s">
        <v>81</v>
      </c>
      <c r="B73" s="1">
        <f>'DATOS MENSUALES'!F666</f>
        <v>0.42</v>
      </c>
      <c r="C73" s="1">
        <f>'DATOS MENSUALES'!F667</f>
        <v>2.502</v>
      </c>
      <c r="D73" s="1">
        <f>'DATOS MENSUALES'!F668</f>
        <v>21.527</v>
      </c>
      <c r="E73" s="1">
        <f>'DATOS MENSUALES'!F669</f>
        <v>12.393</v>
      </c>
      <c r="F73" s="1">
        <f>'DATOS MENSUALES'!F670</f>
        <v>9.033000000000001</v>
      </c>
      <c r="G73" s="1">
        <f>'DATOS MENSUALES'!F671</f>
        <v>7.425</v>
      </c>
      <c r="H73" s="1">
        <f>'DATOS MENSUALES'!F672</f>
        <v>5.147</v>
      </c>
      <c r="I73" s="1">
        <f>'DATOS MENSUALES'!F673</f>
        <v>4.73</v>
      </c>
      <c r="J73" s="1">
        <f>'DATOS MENSUALES'!F674</f>
        <v>3.089</v>
      </c>
      <c r="K73" s="1">
        <f>'DATOS MENSUALES'!F675</f>
        <v>1.782</v>
      </c>
      <c r="L73" s="1">
        <f>'DATOS MENSUALES'!F676</f>
        <v>1.0959999999999999</v>
      </c>
      <c r="M73" s="1">
        <f>'DATOS MENSUALES'!F677</f>
        <v>0.84</v>
      </c>
      <c r="N73" s="1">
        <f t="shared" si="12"/>
        <v>69.984</v>
      </c>
      <c r="O73" s="10"/>
      <c r="P73" s="60">
        <f t="shared" si="13"/>
        <v>-6.689595479590248</v>
      </c>
      <c r="Q73" s="60">
        <f t="shared" si="14"/>
        <v>-5.862538603992208</v>
      </c>
      <c r="R73" s="60">
        <f t="shared" si="15"/>
        <v>3682.1410205271836</v>
      </c>
      <c r="S73" s="60">
        <f t="shared" si="16"/>
        <v>198.31755102107215</v>
      </c>
      <c r="T73" s="60">
        <f t="shared" si="17"/>
        <v>13.099496937488858</v>
      </c>
      <c r="U73" s="60">
        <f t="shared" si="18"/>
        <v>-0.0155088119159192</v>
      </c>
      <c r="V73" s="60">
        <f t="shared" si="19"/>
        <v>-0.26447816657318785</v>
      </c>
      <c r="W73" s="60">
        <f t="shared" si="20"/>
        <v>-0.14901749417129745</v>
      </c>
      <c r="X73" s="60">
        <f t="shared" si="21"/>
        <v>-0.008611305110165047</v>
      </c>
      <c r="Y73" s="60">
        <f t="shared" si="22"/>
        <v>-0.013263602308786801</v>
      </c>
      <c r="Z73" s="60">
        <f t="shared" si="23"/>
        <v>-0.010568996201352415</v>
      </c>
      <c r="AA73" s="60">
        <f t="shared" si="24"/>
        <v>-0.0789870557274952</v>
      </c>
      <c r="AB73" s="60">
        <f t="shared" si="25"/>
        <v>5296.949073160344</v>
      </c>
    </row>
    <row r="74" spans="1:28" s="24" customFormat="1" ht="12.75">
      <c r="A74" s="21" t="s">
        <v>82</v>
      </c>
      <c r="B74" s="22">
        <f>'DATOS MENSUALES'!F678</f>
        <v>0.6</v>
      </c>
      <c r="C74" s="22">
        <f>'DATOS MENSUALES'!F679</f>
        <v>6.231999999999999</v>
      </c>
      <c r="D74" s="22">
        <f>'DATOS MENSUALES'!F680</f>
        <v>9.892</v>
      </c>
      <c r="E74" s="22">
        <f>'DATOS MENSUALES'!F681</f>
        <v>12.597</v>
      </c>
      <c r="F74" s="22">
        <f>'DATOS MENSUALES'!F682</f>
        <v>5.2509999999999994</v>
      </c>
      <c r="G74" s="22">
        <f>'DATOS MENSUALES'!F683</f>
        <v>3.0060000000000002</v>
      </c>
      <c r="H74" s="22">
        <f>'DATOS MENSUALES'!F684</f>
        <v>2.471</v>
      </c>
      <c r="I74" s="22">
        <f>'DATOS MENSUALES'!F685</f>
        <v>6.568999999999999</v>
      </c>
      <c r="J74" s="22">
        <f>'DATOS MENSUALES'!F686</f>
        <v>3.6079999999999997</v>
      </c>
      <c r="K74" s="22">
        <f>'DATOS MENSUALES'!F687</f>
        <v>3.698</v>
      </c>
      <c r="L74" s="22">
        <f>'DATOS MENSUALES'!F688</f>
        <v>2.825</v>
      </c>
      <c r="M74" s="22">
        <f>'DATOS MENSUALES'!F689</f>
        <v>1.634</v>
      </c>
      <c r="N74" s="22">
        <f t="shared" si="12"/>
        <v>58.382999999999996</v>
      </c>
      <c r="O74" s="23"/>
      <c r="P74" s="60">
        <f t="shared" si="13"/>
        <v>-4.94974166624314</v>
      </c>
      <c r="Q74" s="60">
        <f t="shared" si="14"/>
        <v>7.154066001359025</v>
      </c>
      <c r="R74" s="60">
        <f t="shared" si="15"/>
        <v>55.17052883843621</v>
      </c>
      <c r="S74" s="60">
        <f t="shared" si="16"/>
        <v>219.86666409585717</v>
      </c>
      <c r="T74" s="60">
        <f t="shared" si="17"/>
        <v>-2.891702733903736</v>
      </c>
      <c r="U74" s="60">
        <f t="shared" si="18"/>
        <v>-101.74152925953378</v>
      </c>
      <c r="V74" s="60">
        <f t="shared" si="19"/>
        <v>-36.524770640879</v>
      </c>
      <c r="W74" s="60">
        <f t="shared" si="20"/>
        <v>2.24208999757869</v>
      </c>
      <c r="X74" s="60">
        <f t="shared" si="21"/>
        <v>0.0309681081377687</v>
      </c>
      <c r="Y74" s="60">
        <f t="shared" si="22"/>
        <v>4.735604882779372</v>
      </c>
      <c r="Z74" s="60">
        <f t="shared" si="23"/>
        <v>3.4398427085837713</v>
      </c>
      <c r="AA74" s="60">
        <f t="shared" si="24"/>
        <v>0.048602906294543294</v>
      </c>
      <c r="AB74" s="60">
        <f t="shared" si="25"/>
        <v>198.23563525745897</v>
      </c>
    </row>
    <row r="75" spans="1:28" s="24" customFormat="1" ht="12.75">
      <c r="A75" s="21" t="s">
        <v>83</v>
      </c>
      <c r="B75" s="22">
        <f>'DATOS MENSUALES'!F690</f>
        <v>1.5220000000000002</v>
      </c>
      <c r="C75" s="22">
        <f>'DATOS MENSUALES'!F691</f>
        <v>11.37</v>
      </c>
      <c r="D75" s="22">
        <f>'DATOS MENSUALES'!F692</f>
        <v>16.262</v>
      </c>
      <c r="E75" s="22">
        <f>'DATOS MENSUALES'!F693</f>
        <v>6.123</v>
      </c>
      <c r="F75" s="22">
        <f>'DATOS MENSUALES'!F694</f>
        <v>3.933</v>
      </c>
      <c r="G75" s="22">
        <f>'DATOS MENSUALES'!F695</f>
        <v>3.208</v>
      </c>
      <c r="H75" s="22">
        <f>'DATOS MENSUALES'!F696</f>
        <v>7.572</v>
      </c>
      <c r="I75" s="22">
        <f>'DATOS MENSUALES'!F697</f>
        <v>7.1370000000000005</v>
      </c>
      <c r="J75" s="22">
        <f>'DATOS MENSUALES'!F698</f>
        <v>5.068</v>
      </c>
      <c r="K75" s="22">
        <f>'DATOS MENSUALES'!F699</f>
        <v>2.699</v>
      </c>
      <c r="L75" s="22">
        <f>'DATOS MENSUALES'!F700</f>
        <v>1.5779999999999998</v>
      </c>
      <c r="M75" s="22">
        <f>'DATOS MENSUALES'!F701</f>
        <v>2.087</v>
      </c>
      <c r="N75" s="22">
        <f t="shared" si="12"/>
        <v>68.55900000000001</v>
      </c>
      <c r="O75" s="23"/>
      <c r="P75" s="60">
        <f t="shared" si="13"/>
        <v>-0.47862883737124223</v>
      </c>
      <c r="Q75" s="60">
        <f t="shared" si="14"/>
        <v>352.62358056343743</v>
      </c>
      <c r="R75" s="60">
        <f t="shared" si="15"/>
        <v>1054.0077533801168</v>
      </c>
      <c r="S75" s="60">
        <f t="shared" si="16"/>
        <v>-0.08426333688251267</v>
      </c>
      <c r="T75" s="60">
        <f t="shared" si="17"/>
        <v>-20.631285193296286</v>
      </c>
      <c r="U75" s="60">
        <f t="shared" si="18"/>
        <v>-89.09773356840293</v>
      </c>
      <c r="V75" s="60">
        <f t="shared" si="19"/>
        <v>5.6693272754894775</v>
      </c>
      <c r="W75" s="60">
        <f t="shared" si="20"/>
        <v>6.611151724912023</v>
      </c>
      <c r="X75" s="60">
        <f t="shared" si="21"/>
        <v>5.583198926705256</v>
      </c>
      <c r="Y75" s="60">
        <f t="shared" si="22"/>
        <v>0.31483151454176467</v>
      </c>
      <c r="Z75" s="60">
        <f t="shared" si="23"/>
        <v>0.01809728855897814</v>
      </c>
      <c r="AA75" s="60">
        <f t="shared" si="24"/>
        <v>0.5472217821044615</v>
      </c>
      <c r="AB75" s="60">
        <f t="shared" si="25"/>
        <v>4101.215302836184</v>
      </c>
    </row>
    <row r="76" spans="1:28" s="24" customFormat="1" ht="12.75">
      <c r="A76" s="21" t="s">
        <v>84</v>
      </c>
      <c r="B76" s="22">
        <f>'DATOS MENSUALES'!F702</f>
        <v>1.1059999999999999</v>
      </c>
      <c r="C76" s="22">
        <f>'DATOS MENSUALES'!F703</f>
        <v>1.107</v>
      </c>
      <c r="D76" s="22">
        <f>'DATOS MENSUALES'!F704</f>
        <v>1.096</v>
      </c>
      <c r="E76" s="22">
        <f>'DATOS MENSUALES'!F705</f>
        <v>2.004</v>
      </c>
      <c r="F76" s="22">
        <f>'DATOS MENSUALES'!F706</f>
        <v>1.5470000000000002</v>
      </c>
      <c r="G76" s="22">
        <f>'DATOS MENSUALES'!F707</f>
        <v>1.913</v>
      </c>
      <c r="H76" s="22">
        <f>'DATOS MENSUALES'!F708</f>
        <v>3.076</v>
      </c>
      <c r="I76" s="22">
        <f>'DATOS MENSUALES'!F709</f>
        <v>2.567</v>
      </c>
      <c r="J76" s="22">
        <f>'DATOS MENSUALES'!F710</f>
        <v>1.556</v>
      </c>
      <c r="K76" s="22">
        <f>'DATOS MENSUALES'!F711</f>
        <v>1.69</v>
      </c>
      <c r="L76" s="22">
        <f>'DATOS MENSUALES'!F712</f>
        <v>0.987</v>
      </c>
      <c r="M76" s="22">
        <f>'DATOS MENSUALES'!F713</f>
        <v>2.49</v>
      </c>
      <c r="N76" s="22">
        <f t="shared" si="12"/>
        <v>21.139000000000003</v>
      </c>
      <c r="O76" s="23"/>
      <c r="P76" s="60">
        <f t="shared" si="13"/>
        <v>-1.7203531258340523</v>
      </c>
      <c r="Q76" s="60">
        <f t="shared" si="14"/>
        <v>-32.710782426585176</v>
      </c>
      <c r="R76" s="60">
        <f t="shared" si="15"/>
        <v>-124.1858648419935</v>
      </c>
      <c r="S76" s="60">
        <f t="shared" si="16"/>
        <v>-94.65728483202915</v>
      </c>
      <c r="T76" s="60">
        <f t="shared" si="17"/>
        <v>-134.90165236215162</v>
      </c>
      <c r="U76" s="60">
        <f t="shared" si="18"/>
        <v>-191.24024347105106</v>
      </c>
      <c r="V76" s="60">
        <f t="shared" si="19"/>
        <v>-19.966339252962324</v>
      </c>
      <c r="W76" s="60">
        <f t="shared" si="20"/>
        <v>-19.533932905921333</v>
      </c>
      <c r="X76" s="60">
        <f t="shared" si="21"/>
        <v>-5.249604672787853</v>
      </c>
      <c r="Y76" s="60">
        <f t="shared" si="22"/>
        <v>-0.0355178899093377</v>
      </c>
      <c r="Z76" s="60">
        <f t="shared" si="23"/>
        <v>-0.035434460854244995</v>
      </c>
      <c r="AA76" s="60">
        <f t="shared" si="24"/>
        <v>1.820045812454325</v>
      </c>
      <c r="AB76" s="60">
        <f t="shared" si="25"/>
        <v>-30998.24031496303</v>
      </c>
    </row>
    <row r="77" spans="1:28" s="24" customFormat="1" ht="12.75">
      <c r="A77" s="21" t="s">
        <v>85</v>
      </c>
      <c r="B77" s="22">
        <f>'DATOS MENSUALES'!F714</f>
        <v>5.4079999999999995</v>
      </c>
      <c r="C77" s="22">
        <f>'DATOS MENSUALES'!F715</f>
        <v>2.4589999999999996</v>
      </c>
      <c r="D77" s="22">
        <f>'DATOS MENSUALES'!F716</f>
        <v>6.1</v>
      </c>
      <c r="E77" s="22">
        <f>'DATOS MENSUALES'!F717</f>
        <v>2.116</v>
      </c>
      <c r="F77" s="22">
        <f>'DATOS MENSUALES'!F718</f>
        <v>1.996</v>
      </c>
      <c r="G77" s="22">
        <f>'DATOS MENSUALES'!F719</f>
        <v>2.622</v>
      </c>
      <c r="H77" s="22">
        <f>'DATOS MENSUALES'!F720</f>
        <v>11.11</v>
      </c>
      <c r="I77" s="22">
        <f>'DATOS MENSUALES'!F721</f>
        <v>4.917999999999999</v>
      </c>
      <c r="J77" s="22">
        <f>'DATOS MENSUALES'!F722</f>
        <v>2.644</v>
      </c>
      <c r="K77" s="22">
        <f>'DATOS MENSUALES'!F723</f>
        <v>1.6269999999999998</v>
      </c>
      <c r="L77" s="22">
        <f>'DATOS MENSUALES'!F724</f>
        <v>0.964</v>
      </c>
      <c r="M77" s="22">
        <f>'DATOS MENSUALES'!F725</f>
        <v>0.629</v>
      </c>
      <c r="N77" s="22">
        <f t="shared" si="12"/>
        <v>42.592999999999996</v>
      </c>
      <c r="O77" s="23"/>
      <c r="P77" s="60">
        <f t="shared" si="13"/>
        <v>29.899900152252723</v>
      </c>
      <c r="Q77" s="60">
        <f t="shared" si="14"/>
        <v>-6.292037904618243</v>
      </c>
      <c r="R77" s="60">
        <f t="shared" si="15"/>
        <v>3.2938411943120116E-06</v>
      </c>
      <c r="S77" s="60">
        <f t="shared" si="16"/>
        <v>-87.84867184197955</v>
      </c>
      <c r="T77" s="60">
        <f t="shared" si="17"/>
        <v>-102.48232658500909</v>
      </c>
      <c r="U77" s="60">
        <f t="shared" si="18"/>
        <v>-128.96970585536855</v>
      </c>
      <c r="V77" s="60">
        <f t="shared" si="19"/>
        <v>150.66270003543013</v>
      </c>
      <c r="W77" s="60">
        <f t="shared" si="20"/>
        <v>-0.04006019850463051</v>
      </c>
      <c r="X77" s="60">
        <f t="shared" si="21"/>
        <v>-0.2745865926996969</v>
      </c>
      <c r="Y77" s="60">
        <f t="shared" si="22"/>
        <v>-0.06010367561801539</v>
      </c>
      <c r="Z77" s="60">
        <f t="shared" si="23"/>
        <v>-0.04341177001953427</v>
      </c>
      <c r="AA77" s="60">
        <f t="shared" si="24"/>
        <v>-0.2622184797798366</v>
      </c>
      <c r="AB77" s="60">
        <f t="shared" si="25"/>
        <v>-987.8134780385184</v>
      </c>
    </row>
    <row r="78" spans="1:28" s="24" customFormat="1" ht="12.75">
      <c r="A78" s="21" t="s">
        <v>86</v>
      </c>
      <c r="B78" s="22">
        <f>'DATOS MENSUALES'!F726</f>
        <v>1.339</v>
      </c>
      <c r="C78" s="22">
        <f>'DATOS MENSUALES'!F727</f>
        <v>15.187999999999999</v>
      </c>
      <c r="D78" s="22">
        <f>'DATOS MENSUALES'!F728</f>
        <v>22.069</v>
      </c>
      <c r="E78" s="22">
        <f>'DATOS MENSUALES'!F729</f>
        <v>29.503</v>
      </c>
      <c r="F78" s="22">
        <f>'DATOS MENSUALES'!F730</f>
        <v>7.9079999999999995</v>
      </c>
      <c r="G78" s="22">
        <f>'DATOS MENSUALES'!F731</f>
        <v>24.875</v>
      </c>
      <c r="H78" s="22">
        <f>'DATOS MENSUALES'!F732</f>
        <v>6.909000000000001</v>
      </c>
      <c r="I78" s="22">
        <f>'DATOS MENSUALES'!F733</f>
        <v>4.772</v>
      </c>
      <c r="J78" s="22">
        <f>'DATOS MENSUALES'!F734</f>
        <v>2.515</v>
      </c>
      <c r="K78" s="22">
        <f>'DATOS MENSUALES'!F735</f>
        <v>1.58</v>
      </c>
      <c r="L78" s="22">
        <f>'DATOS MENSUALES'!F736</f>
        <v>0.995</v>
      </c>
      <c r="M78" s="22">
        <f>'DATOS MENSUALES'!F737</f>
        <v>0.642</v>
      </c>
      <c r="N78" s="22">
        <f t="shared" si="12"/>
        <v>118.295</v>
      </c>
      <c r="O78" s="23"/>
      <c r="P78" s="60">
        <f t="shared" si="13"/>
        <v>-0.8992672006832259</v>
      </c>
      <c r="Q78" s="60">
        <f t="shared" si="14"/>
        <v>1288.9306833940607</v>
      </c>
      <c r="R78" s="60">
        <f t="shared" si="15"/>
        <v>4083.631379788163</v>
      </c>
      <c r="S78" s="60">
        <f t="shared" si="16"/>
        <v>12074.539975368696</v>
      </c>
      <c r="T78" s="60">
        <f t="shared" si="17"/>
        <v>1.8714083742140322</v>
      </c>
      <c r="U78" s="60">
        <f t="shared" si="18"/>
        <v>5088.9993580947275</v>
      </c>
      <c r="V78" s="60">
        <f t="shared" si="19"/>
        <v>1.405327165070063</v>
      </c>
      <c r="W78" s="60">
        <f t="shared" si="20"/>
        <v>-0.11633338467129739</v>
      </c>
      <c r="X78" s="60">
        <f t="shared" si="21"/>
        <v>-0.47267397378234155</v>
      </c>
      <c r="Y78" s="60">
        <f t="shared" si="22"/>
        <v>-0.08443818725782233</v>
      </c>
      <c r="Z78" s="60">
        <f t="shared" si="23"/>
        <v>-0.03290783480465821</v>
      </c>
      <c r="AA78" s="60">
        <f t="shared" si="24"/>
        <v>-0.24656336790931316</v>
      </c>
      <c r="AB78" s="60">
        <f t="shared" si="25"/>
        <v>284147.8342822502</v>
      </c>
    </row>
    <row r="79" spans="1:28" s="24" customFormat="1" ht="12.75">
      <c r="A79" s="21" t="s">
        <v>87</v>
      </c>
      <c r="B79" s="22">
        <f>'DATOS MENSUALES'!F738</f>
        <v>2.23</v>
      </c>
      <c r="C79" s="22">
        <f>'DATOS MENSUALES'!F739</f>
        <v>0.931</v>
      </c>
      <c r="D79" s="22">
        <f>'DATOS MENSUALES'!F740</f>
        <v>0.609</v>
      </c>
      <c r="E79" s="22">
        <f>'DATOS MENSUALES'!F741</f>
        <v>0.606</v>
      </c>
      <c r="F79" s="22">
        <f>'DATOS MENSUALES'!F742</f>
        <v>1.375</v>
      </c>
      <c r="G79" s="22">
        <f>'DATOS MENSUALES'!F743</f>
        <v>2.93</v>
      </c>
      <c r="H79" s="22">
        <f>'DATOS MENSUALES'!F744</f>
        <v>1.694</v>
      </c>
      <c r="I79" s="22">
        <f>'DATOS MENSUALES'!F745</f>
        <v>1.556</v>
      </c>
      <c r="J79" s="22">
        <f>'DATOS MENSUALES'!F746</f>
        <v>1.288</v>
      </c>
      <c r="K79" s="22">
        <f>'DATOS MENSUALES'!F747</f>
        <v>0.819</v>
      </c>
      <c r="L79" s="22">
        <f>'DATOS MENSUALES'!F748</f>
        <v>0.7110000000000001</v>
      </c>
      <c r="M79" s="22">
        <f>'DATOS MENSUALES'!F749</f>
        <v>0.646</v>
      </c>
      <c r="N79" s="22">
        <f t="shared" si="12"/>
        <v>15.395000000000001</v>
      </c>
      <c r="O79" s="23"/>
      <c r="P79" s="60">
        <f t="shared" si="13"/>
        <v>-0.0004089691150450729</v>
      </c>
      <c r="Q79" s="60">
        <f t="shared" si="14"/>
        <v>-38.41385485240336</v>
      </c>
      <c r="R79" s="60">
        <f t="shared" si="15"/>
        <v>-164.2173946268227</v>
      </c>
      <c r="S79" s="60">
        <f t="shared" si="16"/>
        <v>-211.2198834410085</v>
      </c>
      <c r="T79" s="60">
        <f t="shared" si="17"/>
        <v>-148.93446421002764</v>
      </c>
      <c r="U79" s="60">
        <f t="shared" si="18"/>
        <v>-106.79183929879272</v>
      </c>
      <c r="V79" s="60">
        <f t="shared" si="19"/>
        <v>-68.66382191432736</v>
      </c>
      <c r="W79" s="60">
        <f t="shared" si="20"/>
        <v>-50.82431778067137</v>
      </c>
      <c r="X79" s="60">
        <f t="shared" si="21"/>
        <v>-8.071850400071604</v>
      </c>
      <c r="Y79" s="60">
        <f t="shared" si="22"/>
        <v>-1.726756661959611</v>
      </c>
      <c r="Z79" s="60">
        <f t="shared" si="23"/>
        <v>-0.22084671483771615</v>
      </c>
      <c r="AA79" s="60">
        <f t="shared" si="24"/>
        <v>-0.24187494277432695</v>
      </c>
      <c r="AB79" s="60">
        <f t="shared" si="25"/>
        <v>-51301.41750468528</v>
      </c>
    </row>
    <row r="80" spans="1:28" s="24" customFormat="1" ht="12.75">
      <c r="A80" s="21" t="s">
        <v>88</v>
      </c>
      <c r="B80" s="22">
        <f>'DATOS MENSUALES'!F750</f>
        <v>3.145</v>
      </c>
      <c r="C80" s="22">
        <f>'DATOS MENSUALES'!F751</f>
        <v>7.262</v>
      </c>
      <c r="D80" s="22">
        <f>'DATOS MENSUALES'!F752</f>
        <v>14.45</v>
      </c>
      <c r="E80" s="22">
        <f>'DATOS MENSUALES'!F753</f>
        <v>16.234</v>
      </c>
      <c r="F80" s="22">
        <f>'DATOS MENSUALES'!F754</f>
        <v>7.86</v>
      </c>
      <c r="G80" s="22">
        <f>'DATOS MENSUALES'!F755</f>
        <v>11.323</v>
      </c>
      <c r="H80" s="22">
        <f>'DATOS MENSUALES'!F756</f>
        <v>9.756</v>
      </c>
      <c r="I80" s="22">
        <f>'DATOS MENSUALES'!F757</f>
        <v>4.69</v>
      </c>
      <c r="J80" s="22">
        <f>'DATOS MENSUALES'!F758</f>
        <v>2.7780000000000005</v>
      </c>
      <c r="K80" s="22">
        <f>'DATOS MENSUALES'!F759</f>
        <v>1.6280000000000001</v>
      </c>
      <c r="L80" s="22">
        <f>'DATOS MENSUALES'!F760</f>
        <v>1.25</v>
      </c>
      <c r="M80" s="22">
        <f>'DATOS MENSUALES'!F761</f>
        <v>1.092</v>
      </c>
      <c r="N80" s="22">
        <f t="shared" si="12"/>
        <v>81.468</v>
      </c>
      <c r="O80" s="23"/>
      <c r="P80" s="60">
        <f t="shared" si="13"/>
        <v>0.5943412142630549</v>
      </c>
      <c r="Q80" s="60">
        <f t="shared" si="14"/>
        <v>25.851984628817696</v>
      </c>
      <c r="R80" s="60">
        <f t="shared" si="15"/>
        <v>585.3005826846124</v>
      </c>
      <c r="S80" s="60">
        <f t="shared" si="16"/>
        <v>904.9580769332812</v>
      </c>
      <c r="T80" s="60">
        <f t="shared" si="17"/>
        <v>1.6611359989082504</v>
      </c>
      <c r="U80" s="60">
        <f t="shared" si="18"/>
        <v>48.5720391093967</v>
      </c>
      <c r="V80" s="60">
        <f t="shared" si="19"/>
        <v>62.43403945246467</v>
      </c>
      <c r="W80" s="60">
        <f t="shared" si="20"/>
        <v>-0.18535549750463098</v>
      </c>
      <c r="X80" s="60">
        <f t="shared" si="21"/>
        <v>-0.1373638923305505</v>
      </c>
      <c r="Y80" s="60">
        <f t="shared" si="22"/>
        <v>-0.059644534596665376</v>
      </c>
      <c r="Z80" s="60">
        <f t="shared" si="23"/>
        <v>-0.00028042674680691466</v>
      </c>
      <c r="AA80" s="60">
        <f t="shared" si="24"/>
        <v>-0.005550931132453982</v>
      </c>
      <c r="AB80" s="60">
        <f t="shared" si="25"/>
        <v>24177.14919725455</v>
      </c>
    </row>
    <row r="81" spans="1:28" s="24" customFormat="1" ht="12.75">
      <c r="A81" s="21" t="s">
        <v>89</v>
      </c>
      <c r="B81" s="22">
        <f>'DATOS MENSUALES'!F762</f>
        <v>6.439</v>
      </c>
      <c r="C81" s="22">
        <f>'DATOS MENSUALES'!F763</f>
        <v>5.293</v>
      </c>
      <c r="D81" s="22">
        <f>'DATOS MENSUALES'!F764</f>
        <v>5.92</v>
      </c>
      <c r="E81" s="22">
        <f>'DATOS MENSUALES'!F765</f>
        <v>8.255</v>
      </c>
      <c r="F81" s="22">
        <f>'DATOS MENSUALES'!F766</f>
        <v>3.98</v>
      </c>
      <c r="G81" s="22">
        <f>'DATOS MENSUALES'!F767</f>
        <v>8.908999999999999</v>
      </c>
      <c r="H81" s="22">
        <f>'DATOS MENSUALES'!F768</f>
        <v>8.142</v>
      </c>
      <c r="I81" s="22">
        <f>'DATOS MENSUALES'!F769</f>
        <v>5.605</v>
      </c>
      <c r="J81" s="22">
        <f>'DATOS MENSUALES'!F770</f>
        <v>3.0359999999999996</v>
      </c>
      <c r="K81" s="22">
        <f>'DATOS MENSUALES'!F771</f>
        <v>1.8679999999999999</v>
      </c>
      <c r="L81" s="22">
        <f>'DATOS MENSUALES'!F772</f>
        <v>1.1640000000000001</v>
      </c>
      <c r="M81" s="22">
        <f>'DATOS MENSUALES'!F773</f>
        <v>0.736</v>
      </c>
      <c r="N81" s="22">
        <f t="shared" si="12"/>
        <v>59.34700000000001</v>
      </c>
      <c r="O81" s="23"/>
      <c r="P81" s="60">
        <f t="shared" si="13"/>
        <v>70.68950313506058</v>
      </c>
      <c r="Q81" s="60">
        <f t="shared" si="14"/>
        <v>0.9640309954768033</v>
      </c>
      <c r="R81" s="60">
        <f t="shared" si="15"/>
        <v>-0.004502032274508175</v>
      </c>
      <c r="S81" s="60">
        <f t="shared" si="16"/>
        <v>4.857642408431548</v>
      </c>
      <c r="T81" s="60">
        <f t="shared" si="17"/>
        <v>-19.58871232133967</v>
      </c>
      <c r="U81" s="60">
        <f t="shared" si="18"/>
        <v>1.8819201963127181</v>
      </c>
      <c r="V81" s="60">
        <f t="shared" si="19"/>
        <v>13.029402704724998</v>
      </c>
      <c r="W81" s="60">
        <f t="shared" si="20"/>
        <v>0.04100414124536989</v>
      </c>
      <c r="X81" s="60">
        <f t="shared" si="21"/>
        <v>-0.017167461437988835</v>
      </c>
      <c r="Y81" s="60">
        <f t="shared" si="22"/>
        <v>-0.0034232967454259915</v>
      </c>
      <c r="Z81" s="60">
        <f t="shared" si="23"/>
        <v>-0.003474136961682949</v>
      </c>
      <c r="AA81" s="60">
        <f t="shared" si="24"/>
        <v>-0.15147109541895518</v>
      </c>
      <c r="AB81" s="60">
        <f t="shared" si="25"/>
        <v>313.7095285944966</v>
      </c>
    </row>
    <row r="82" spans="1:28" s="24" customFormat="1" ht="12.75">
      <c r="A82" s="21" t="s">
        <v>90</v>
      </c>
      <c r="B82" s="22">
        <f>'DATOS MENSUALES'!F774</f>
        <v>2.697</v>
      </c>
      <c r="C82" s="22">
        <f>'DATOS MENSUALES'!F775</f>
        <v>1.28</v>
      </c>
      <c r="D82" s="22">
        <f>'DATOS MENSUALES'!F776</f>
        <v>1.153</v>
      </c>
      <c r="E82" s="22">
        <f>'DATOS MENSUALES'!F777</f>
        <v>0.873</v>
      </c>
      <c r="F82" s="22">
        <f>'DATOS MENSUALES'!F778</f>
        <v>0.618</v>
      </c>
      <c r="G82" s="22">
        <f>'DATOS MENSUALES'!F779</f>
        <v>1.343</v>
      </c>
      <c r="H82" s="22">
        <f>'DATOS MENSUALES'!F780</f>
        <v>1.408</v>
      </c>
      <c r="I82" s="22">
        <f>'DATOS MENSUALES'!F781</f>
        <v>1.091</v>
      </c>
      <c r="J82" s="22">
        <f>'DATOS MENSUALES'!F782</f>
        <v>0.7429999999999999</v>
      </c>
      <c r="K82" s="22">
        <f>'DATOS MENSUALES'!F783</f>
        <v>0.485</v>
      </c>
      <c r="L82" s="22">
        <f>'DATOS MENSUALES'!F784</f>
        <v>0.335</v>
      </c>
      <c r="M82" s="22">
        <f>'DATOS MENSUALES'!F785</f>
        <v>0.237</v>
      </c>
      <c r="N82" s="22">
        <f t="shared" si="12"/>
        <v>12.263000000000002</v>
      </c>
      <c r="O82" s="23"/>
      <c r="P82" s="60">
        <f t="shared" si="13"/>
        <v>0.06059321175065761</v>
      </c>
      <c r="Q82" s="60">
        <f t="shared" si="14"/>
        <v>-27.684384231252533</v>
      </c>
      <c r="R82" s="60">
        <f t="shared" si="15"/>
        <v>-119.97789110320836</v>
      </c>
      <c r="S82" s="60">
        <f t="shared" si="16"/>
        <v>-184.06552990454773</v>
      </c>
      <c r="T82" s="60">
        <f t="shared" si="17"/>
        <v>-222.28971774080654</v>
      </c>
      <c r="U82" s="60">
        <f t="shared" si="18"/>
        <v>-253.80191264458418</v>
      </c>
      <c r="V82" s="60">
        <f t="shared" si="19"/>
        <v>-84.07913157397891</v>
      </c>
      <c r="W82" s="60">
        <f t="shared" si="20"/>
        <v>-72.46824943692138</v>
      </c>
      <c r="X82" s="60">
        <f t="shared" si="21"/>
        <v>-16.60029855793662</v>
      </c>
      <c r="Y82" s="60">
        <f t="shared" si="22"/>
        <v>-3.607709414272282</v>
      </c>
      <c r="Z82" s="60">
        <f t="shared" si="23"/>
        <v>-0.9425022438955679</v>
      </c>
      <c r="AA82" s="60">
        <f t="shared" si="24"/>
        <v>-1.099298420099395</v>
      </c>
      <c r="AB82" s="60">
        <f t="shared" si="25"/>
        <v>-65398.27961070263</v>
      </c>
    </row>
    <row r="83" spans="1:28" s="24" customFormat="1" ht="12.75">
      <c r="A83" s="21" t="s">
        <v>91</v>
      </c>
      <c r="B83" s="22">
        <f>'DATOS MENSUALES'!F786</f>
        <v>4.3309999999999995</v>
      </c>
      <c r="C83" s="22">
        <f>'DATOS MENSUALES'!F787</f>
        <v>2.834</v>
      </c>
      <c r="D83" s="22">
        <f>'DATOS MENSUALES'!F788</f>
        <v>4.375</v>
      </c>
      <c r="E83" s="22">
        <f>'DATOS MENSUALES'!F789</f>
        <v>2.16</v>
      </c>
      <c r="F83" s="22">
        <f>'DATOS MENSUALES'!F790</f>
        <v>3.47</v>
      </c>
      <c r="G83" s="22">
        <f>'DATOS MENSUALES'!F791</f>
        <v>9.775</v>
      </c>
      <c r="H83" s="22">
        <f>'DATOS MENSUALES'!F792</f>
        <v>5.186999999999999</v>
      </c>
      <c r="I83" s="22">
        <f>'DATOS MENSUALES'!F793</f>
        <v>3.191</v>
      </c>
      <c r="J83" s="22">
        <f>'DATOS MENSUALES'!F794</f>
        <v>3.537</v>
      </c>
      <c r="K83" s="22">
        <f>'DATOS MENSUALES'!F795</f>
        <v>1.8969999999999998</v>
      </c>
      <c r="L83" s="22">
        <f>'DATOS MENSUALES'!F796</f>
        <v>1.161</v>
      </c>
      <c r="M83" s="22">
        <f>'DATOS MENSUALES'!F797</f>
        <v>1.174</v>
      </c>
      <c r="N83" s="22">
        <f>SUM(B83:M83)</f>
        <v>43.092</v>
      </c>
      <c r="O83" s="23"/>
      <c r="P83" s="60">
        <f aca="true" t="shared" si="26" ref="P83:AB83">(B83-B$6)^3</f>
        <v>8.325592590953136</v>
      </c>
      <c r="Q83" s="60">
        <f t="shared" si="26"/>
        <v>-3.1838954007442712</v>
      </c>
      <c r="R83" s="60">
        <f t="shared" si="26"/>
        <v>-5.001274384464591</v>
      </c>
      <c r="S83" s="60">
        <f t="shared" si="26"/>
        <v>-85.26586621188868</v>
      </c>
      <c r="T83" s="60">
        <f t="shared" si="26"/>
        <v>-32.94285555532726</v>
      </c>
      <c r="U83" s="60">
        <f t="shared" si="26"/>
        <v>9.269221067801691</v>
      </c>
      <c r="V83" s="60">
        <f t="shared" si="26"/>
        <v>-0.21805191795059917</v>
      </c>
      <c r="W83" s="60">
        <f t="shared" si="26"/>
        <v>-8.859035061921322</v>
      </c>
      <c r="X83" s="60">
        <f t="shared" si="26"/>
        <v>0.014354275760358347</v>
      </c>
      <c r="Y83" s="60">
        <f t="shared" si="26"/>
        <v>-0.0018030239444618188</v>
      </c>
      <c r="Z83" s="60">
        <f t="shared" si="26"/>
        <v>-0.0036846995484598167</v>
      </c>
      <c r="AA83" s="60">
        <f t="shared" si="26"/>
        <v>-0.0008590169561454711</v>
      </c>
      <c r="AB83" s="60">
        <f t="shared" si="26"/>
        <v>-846.6474864769779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2112.074646173777</v>
      </c>
      <c r="Q84" s="61">
        <f t="shared" si="27"/>
        <v>7602.609464517197</v>
      </c>
      <c r="R84" s="61">
        <f t="shared" si="27"/>
        <v>25824.684983822226</v>
      </c>
      <c r="S84" s="61">
        <f t="shared" si="27"/>
        <v>44346.72171654345</v>
      </c>
      <c r="T84" s="61">
        <f t="shared" si="27"/>
        <v>40154.27037217933</v>
      </c>
      <c r="U84" s="61">
        <f t="shared" si="27"/>
        <v>26076.9161099953</v>
      </c>
      <c r="V84" s="61">
        <f t="shared" si="27"/>
        <v>1637.6705679371596</v>
      </c>
      <c r="W84" s="61">
        <f t="shared" si="27"/>
        <v>2526.4501133661097</v>
      </c>
      <c r="X84" s="61">
        <f t="shared" si="27"/>
        <v>314.1384821949055</v>
      </c>
      <c r="Y84" s="61">
        <f t="shared" si="27"/>
        <v>35.256695969532686</v>
      </c>
      <c r="Z84" s="61">
        <f t="shared" si="27"/>
        <v>22.064280582396687</v>
      </c>
      <c r="AA84" s="61">
        <f t="shared" si="27"/>
        <v>42.88409466875669</v>
      </c>
      <c r="AB84" s="61">
        <f t="shared" si="27"/>
        <v>903757.5491691247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228 - Río Arlanza desde confluencia con río Zumel hasta confluencia con río Abejón, y río Bañuelos.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0.382</v>
      </c>
      <c r="C4" s="1">
        <f t="shared" si="0"/>
        <v>0.363</v>
      </c>
      <c r="D4" s="1">
        <f t="shared" si="0"/>
        <v>0.609</v>
      </c>
      <c r="E4" s="1">
        <f t="shared" si="0"/>
        <v>0.493</v>
      </c>
      <c r="F4" s="1">
        <f t="shared" si="0"/>
        <v>0.618</v>
      </c>
      <c r="G4" s="1">
        <f t="shared" si="0"/>
        <v>1.039</v>
      </c>
      <c r="H4" s="1">
        <f t="shared" si="0"/>
        <v>1.408</v>
      </c>
      <c r="I4" s="1">
        <f t="shared" si="0"/>
        <v>1.091</v>
      </c>
      <c r="J4" s="1">
        <f t="shared" si="0"/>
        <v>0.7429999999999999</v>
      </c>
      <c r="K4" s="1">
        <f t="shared" si="0"/>
        <v>0.485</v>
      </c>
      <c r="L4" s="1">
        <f t="shared" si="0"/>
        <v>0.335</v>
      </c>
      <c r="M4" s="1">
        <f t="shared" si="0"/>
        <v>0.237</v>
      </c>
      <c r="N4" s="1">
        <f>MIN(N18:N43)</f>
        <v>12.263000000000002</v>
      </c>
    </row>
    <row r="5" spans="1:14" ht="12.75">
      <c r="A5" s="13" t="s">
        <v>92</v>
      </c>
      <c r="B5" s="1">
        <f aca="true" t="shared" si="1" ref="B5:M5">MAX(B18:B43)</f>
        <v>8.785</v>
      </c>
      <c r="C5" s="1">
        <f t="shared" si="1"/>
        <v>18.9</v>
      </c>
      <c r="D5" s="1">
        <f t="shared" si="1"/>
        <v>27.401999999999997</v>
      </c>
      <c r="E5" s="1">
        <f t="shared" si="1"/>
        <v>29.503</v>
      </c>
      <c r="F5" s="1">
        <f t="shared" si="1"/>
        <v>15.454</v>
      </c>
      <c r="G5" s="1">
        <f t="shared" si="1"/>
        <v>24.875</v>
      </c>
      <c r="H5" s="1">
        <f t="shared" si="1"/>
        <v>12.889000000000001</v>
      </c>
      <c r="I5" s="1">
        <f t="shared" si="1"/>
        <v>8.077</v>
      </c>
      <c r="J5" s="1">
        <f t="shared" si="1"/>
        <v>8.224</v>
      </c>
      <c r="K5" s="1">
        <f t="shared" si="1"/>
        <v>3.698</v>
      </c>
      <c r="L5" s="1">
        <f t="shared" si="1"/>
        <v>3.8689999999999998</v>
      </c>
      <c r="M5" s="1">
        <f t="shared" si="1"/>
        <v>2.586</v>
      </c>
      <c r="N5" s="1">
        <f>MAX(N18:N43)</f>
        <v>118.295</v>
      </c>
    </row>
    <row r="6" spans="1:14" ht="12.75">
      <c r="A6" s="13" t="s">
        <v>14</v>
      </c>
      <c r="B6" s="1">
        <f aca="true" t="shared" si="2" ref="B6:M6">AVERAGE(B18:B43)</f>
        <v>2.5142307692307693</v>
      </c>
      <c r="C6" s="1">
        <f t="shared" si="2"/>
        <v>4.270192307692308</v>
      </c>
      <c r="D6" s="1">
        <f t="shared" si="2"/>
        <v>7.02630769230769</v>
      </c>
      <c r="E6" s="1">
        <f t="shared" si="2"/>
        <v>5.751846153846153</v>
      </c>
      <c r="F6" s="1">
        <f t="shared" si="2"/>
        <v>4.325615384615385</v>
      </c>
      <c r="G6" s="1">
        <f t="shared" si="2"/>
        <v>5.392384615384614</v>
      </c>
      <c r="H6" s="1">
        <f t="shared" si="2"/>
        <v>5.50546153846154</v>
      </c>
      <c r="I6" s="1">
        <f t="shared" si="2"/>
        <v>4.324461538461539</v>
      </c>
      <c r="J6" s="1">
        <f t="shared" si="2"/>
        <v>2.8452307692307692</v>
      </c>
      <c r="K6" s="1">
        <f t="shared" si="2"/>
        <v>1.8161153846153844</v>
      </c>
      <c r="L6" s="1">
        <f t="shared" si="2"/>
        <v>1.2419230769230767</v>
      </c>
      <c r="M6" s="1">
        <f t="shared" si="2"/>
        <v>1.0658461538461537</v>
      </c>
      <c r="N6" s="1">
        <f>SUM(B6:M6)</f>
        <v>46.07961538461539</v>
      </c>
    </row>
    <row r="7" spans="1:14" ht="12.75">
      <c r="A7" s="13" t="s">
        <v>15</v>
      </c>
      <c r="B7" s="1">
        <f aca="true" t="shared" si="3" ref="B7:N7">PERCENTILE(B18:B43,0.1)</f>
        <v>0.5499999999999999</v>
      </c>
      <c r="C7" s="1">
        <f t="shared" si="3"/>
        <v>1.068</v>
      </c>
      <c r="D7" s="1">
        <f t="shared" si="3"/>
        <v>1.1245</v>
      </c>
      <c r="E7" s="1">
        <f t="shared" si="3"/>
        <v>0.9600000000000001</v>
      </c>
      <c r="F7" s="1">
        <f t="shared" si="3"/>
        <v>1.3225</v>
      </c>
      <c r="G7" s="1">
        <f t="shared" si="3"/>
        <v>1.4104999999999999</v>
      </c>
      <c r="H7" s="1">
        <f t="shared" si="3"/>
        <v>1.8085</v>
      </c>
      <c r="I7" s="1">
        <f t="shared" si="3"/>
        <v>1.645</v>
      </c>
      <c r="J7" s="1">
        <f t="shared" si="3"/>
        <v>1.3445</v>
      </c>
      <c r="K7" s="1">
        <f t="shared" si="3"/>
        <v>0.867</v>
      </c>
      <c r="L7" s="1">
        <f t="shared" si="3"/>
        <v>0.6585000000000001</v>
      </c>
      <c r="M7" s="1">
        <f t="shared" si="3"/>
        <v>0.5589999999999999</v>
      </c>
      <c r="N7" s="1">
        <f t="shared" si="3"/>
        <v>20.464999999999996</v>
      </c>
    </row>
    <row r="8" spans="1:14" ht="12.75">
      <c r="A8" s="13" t="s">
        <v>16</v>
      </c>
      <c r="B8" s="1">
        <f aca="true" t="shared" si="4" ref="B8:N8">PERCENTILE(B18:B43,0.25)</f>
        <v>1.052</v>
      </c>
      <c r="C8" s="1">
        <f t="shared" si="4"/>
        <v>1.5425</v>
      </c>
      <c r="D8" s="1">
        <f t="shared" si="4"/>
        <v>1.88225</v>
      </c>
      <c r="E8" s="1">
        <f t="shared" si="4"/>
        <v>1.8997499999999998</v>
      </c>
      <c r="F8" s="1">
        <f t="shared" si="4"/>
        <v>1.89475</v>
      </c>
      <c r="G8" s="1">
        <f t="shared" si="4"/>
        <v>2.1985</v>
      </c>
      <c r="H8" s="1">
        <f t="shared" si="4"/>
        <v>2.10075</v>
      </c>
      <c r="I8" s="1">
        <f t="shared" si="4"/>
        <v>2.824</v>
      </c>
      <c r="J8" s="1">
        <f t="shared" si="4"/>
        <v>1.9125</v>
      </c>
      <c r="K8" s="1">
        <f t="shared" si="4"/>
        <v>1.236</v>
      </c>
      <c r="L8" s="1">
        <f t="shared" si="4"/>
        <v>0.8114999999999999</v>
      </c>
      <c r="M8" s="1">
        <f t="shared" si="4"/>
        <v>0.655</v>
      </c>
      <c r="N8" s="1">
        <f t="shared" si="4"/>
        <v>27.964</v>
      </c>
    </row>
    <row r="9" spans="1:14" ht="12.75">
      <c r="A9" s="13" t="s">
        <v>17</v>
      </c>
      <c r="B9" s="1">
        <f aca="true" t="shared" si="5" ref="B9:N9">PERCENTILE(B18:B43,0.5)</f>
        <v>1.7935</v>
      </c>
      <c r="C9" s="1">
        <f t="shared" si="5"/>
        <v>2.6925</v>
      </c>
      <c r="D9" s="1">
        <f t="shared" si="5"/>
        <v>4.442</v>
      </c>
      <c r="E9" s="1">
        <f t="shared" si="5"/>
        <v>3.2300000000000004</v>
      </c>
      <c r="F9" s="1">
        <f t="shared" si="5"/>
        <v>3.481</v>
      </c>
      <c r="G9" s="1">
        <f t="shared" si="5"/>
        <v>3.338</v>
      </c>
      <c r="H9" s="1">
        <f t="shared" si="5"/>
        <v>4.8740000000000006</v>
      </c>
      <c r="I9" s="1">
        <f t="shared" si="5"/>
        <v>4.710000000000001</v>
      </c>
      <c r="J9" s="1">
        <f t="shared" si="5"/>
        <v>2.5564999999999998</v>
      </c>
      <c r="K9" s="1">
        <f t="shared" si="5"/>
        <v>1.6275</v>
      </c>
      <c r="L9" s="1">
        <f t="shared" si="5"/>
        <v>1.0434999999999999</v>
      </c>
      <c r="M9" s="1">
        <f t="shared" si="5"/>
        <v>0.9595</v>
      </c>
      <c r="N9" s="1">
        <f t="shared" si="5"/>
        <v>43.0165</v>
      </c>
    </row>
    <row r="10" spans="1:14" ht="12.75">
      <c r="A10" s="13" t="s">
        <v>18</v>
      </c>
      <c r="B10" s="1">
        <f aca="true" t="shared" si="6" ref="B10:N10">PERCENTILE(B18:B43,0.75)</f>
        <v>3.5815</v>
      </c>
      <c r="C10" s="1">
        <f t="shared" si="6"/>
        <v>5.12575</v>
      </c>
      <c r="D10" s="1">
        <f t="shared" si="6"/>
        <v>7.6465000000000005</v>
      </c>
      <c r="E10" s="1">
        <f t="shared" si="6"/>
        <v>7.2125</v>
      </c>
      <c r="F10" s="1">
        <f t="shared" si="6"/>
        <v>5.517999999999999</v>
      </c>
      <c r="G10" s="1">
        <f t="shared" si="6"/>
        <v>8.537999999999998</v>
      </c>
      <c r="H10" s="1">
        <f t="shared" si="6"/>
        <v>8.1215</v>
      </c>
      <c r="I10" s="1">
        <f t="shared" si="6"/>
        <v>5.4750000000000005</v>
      </c>
      <c r="J10" s="1">
        <f t="shared" si="6"/>
        <v>3.0757499999999998</v>
      </c>
      <c r="K10" s="1">
        <f t="shared" si="6"/>
        <v>1.8917499999999998</v>
      </c>
      <c r="L10" s="1">
        <f t="shared" si="6"/>
        <v>1.4285</v>
      </c>
      <c r="M10" s="1">
        <f t="shared" si="6"/>
        <v>1.169</v>
      </c>
      <c r="N10" s="1">
        <f t="shared" si="6"/>
        <v>59.10600000000001</v>
      </c>
    </row>
    <row r="11" spans="1:14" ht="12.75">
      <c r="A11" s="13" t="s">
        <v>19</v>
      </c>
      <c r="B11" s="1">
        <f aca="true" t="shared" si="7" ref="B11:N11">PERCENTILE(B18:B43,0.9)</f>
        <v>4.974</v>
      </c>
      <c r="C11" s="1">
        <f t="shared" si="7"/>
        <v>9.315999999999999</v>
      </c>
      <c r="D11" s="1">
        <f t="shared" si="7"/>
        <v>18.8945</v>
      </c>
      <c r="E11" s="1">
        <f t="shared" si="7"/>
        <v>12.8165</v>
      </c>
      <c r="F11" s="1">
        <f t="shared" si="7"/>
        <v>8.470500000000001</v>
      </c>
      <c r="G11" s="1">
        <f t="shared" si="7"/>
        <v>10.139500000000002</v>
      </c>
      <c r="H11" s="1">
        <f t="shared" si="7"/>
        <v>10.222999999999999</v>
      </c>
      <c r="I11" s="1">
        <f t="shared" si="7"/>
        <v>7.1845</v>
      </c>
      <c r="J11" s="1">
        <f t="shared" si="7"/>
        <v>4.476</v>
      </c>
      <c r="K11" s="1">
        <f t="shared" si="7"/>
        <v>3.3019999999999996</v>
      </c>
      <c r="L11" s="1">
        <f t="shared" si="7"/>
        <v>1.9225</v>
      </c>
      <c r="M11" s="1">
        <f t="shared" si="7"/>
        <v>1.8605</v>
      </c>
      <c r="N11" s="1">
        <f t="shared" si="7"/>
        <v>74.847</v>
      </c>
    </row>
    <row r="12" spans="1:14" ht="12.75">
      <c r="A12" s="13" t="s">
        <v>23</v>
      </c>
      <c r="B12" s="1">
        <f aca="true" t="shared" si="8" ref="B12:N12">STDEV(B18:B43)</f>
        <v>2.07364257880074</v>
      </c>
      <c r="C12" s="1">
        <f t="shared" si="8"/>
        <v>4.496553453650747</v>
      </c>
      <c r="D12" s="1">
        <f t="shared" si="8"/>
        <v>7.291690118315402</v>
      </c>
      <c r="E12" s="1">
        <f t="shared" si="8"/>
        <v>6.5337013074814365</v>
      </c>
      <c r="F12" s="1">
        <f t="shared" si="8"/>
        <v>3.4380076215962405</v>
      </c>
      <c r="G12" s="1">
        <f t="shared" si="8"/>
        <v>5.14377387587692</v>
      </c>
      <c r="H12" s="1">
        <f t="shared" si="8"/>
        <v>3.4610448044573943</v>
      </c>
      <c r="I12" s="1">
        <f t="shared" si="8"/>
        <v>2.000996136543381</v>
      </c>
      <c r="J12" s="1">
        <f t="shared" si="8"/>
        <v>1.6890429078668732</v>
      </c>
      <c r="K12" s="1">
        <f t="shared" si="8"/>
        <v>0.8742637737856037</v>
      </c>
      <c r="L12" s="1">
        <f t="shared" si="8"/>
        <v>0.7492980674245432</v>
      </c>
      <c r="M12" s="1">
        <f t="shared" si="8"/>
        <v>0.5774485738008321</v>
      </c>
      <c r="N12" s="1">
        <f t="shared" si="8"/>
        <v>24.435315304005275</v>
      </c>
    </row>
    <row r="13" spans="1:14" ht="12.75">
      <c r="A13" s="13" t="s">
        <v>125</v>
      </c>
      <c r="B13" s="1">
        <f aca="true" t="shared" si="9" ref="B13:L13">ROUND(B12/B6,2)</f>
        <v>0.82</v>
      </c>
      <c r="C13" s="1">
        <f t="shared" si="9"/>
        <v>1.05</v>
      </c>
      <c r="D13" s="1">
        <f t="shared" si="9"/>
        <v>1.04</v>
      </c>
      <c r="E13" s="1">
        <f t="shared" si="9"/>
        <v>1.14</v>
      </c>
      <c r="F13" s="1">
        <f t="shared" si="9"/>
        <v>0.79</v>
      </c>
      <c r="G13" s="1">
        <f t="shared" si="9"/>
        <v>0.95</v>
      </c>
      <c r="H13" s="1">
        <f t="shared" si="9"/>
        <v>0.63</v>
      </c>
      <c r="I13" s="1">
        <f t="shared" si="9"/>
        <v>0.46</v>
      </c>
      <c r="J13" s="1">
        <f t="shared" si="9"/>
        <v>0.59</v>
      </c>
      <c r="K13" s="1">
        <f t="shared" si="9"/>
        <v>0.48</v>
      </c>
      <c r="L13" s="1">
        <f t="shared" si="9"/>
        <v>0.6</v>
      </c>
      <c r="M13" s="1">
        <f>ROUND(M12/M6,2)</f>
        <v>0.54</v>
      </c>
      <c r="N13" s="1">
        <f>ROUND(N12/N6,2)</f>
        <v>0.53</v>
      </c>
    </row>
    <row r="14" spans="1:14" ht="12.75">
      <c r="A14" s="13" t="s">
        <v>124</v>
      </c>
      <c r="B14" s="53">
        <f>26*P44/(25*24*B12^3)</f>
        <v>1.421221082763279</v>
      </c>
      <c r="C14" s="53">
        <f aca="true" t="shared" si="10" ref="C14:N14">26*Q44/(25*24*C12^3)</f>
        <v>2.1545314249039467</v>
      </c>
      <c r="D14" s="53">
        <f t="shared" si="10"/>
        <v>1.6132447379061263</v>
      </c>
      <c r="E14" s="53">
        <f t="shared" si="10"/>
        <v>2.261335888609981</v>
      </c>
      <c r="F14" s="53">
        <f t="shared" si="10"/>
        <v>1.5947462001140937</v>
      </c>
      <c r="G14" s="53">
        <f t="shared" si="10"/>
        <v>2.3774704154835336</v>
      </c>
      <c r="H14" s="53">
        <f t="shared" si="10"/>
        <v>0.4960096162939642</v>
      </c>
      <c r="I14" s="53">
        <f t="shared" si="10"/>
        <v>0.14415044780260855</v>
      </c>
      <c r="J14" s="53">
        <f t="shared" si="10"/>
        <v>1.8525923113069003</v>
      </c>
      <c r="K14" s="53">
        <f t="shared" si="10"/>
        <v>0.9516945998077049</v>
      </c>
      <c r="L14" s="53">
        <f t="shared" si="10"/>
        <v>2.1575151516743003</v>
      </c>
      <c r="M14" s="53">
        <f t="shared" si="10"/>
        <v>1.4270223797587636</v>
      </c>
      <c r="N14" s="53">
        <f t="shared" si="10"/>
        <v>1.0621387496366352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-0.22972232013761557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1.557</v>
      </c>
      <c r="C18" s="1">
        <f>'DATOS MENSUALES'!F487</f>
        <v>2.318</v>
      </c>
      <c r="D18" s="1">
        <f>'DATOS MENSUALES'!F488</f>
        <v>1.6</v>
      </c>
      <c r="E18" s="1">
        <f>'DATOS MENSUALES'!F489</f>
        <v>1.1680000000000001</v>
      </c>
      <c r="F18" s="1">
        <f>'DATOS MENSUALES'!F490</f>
        <v>1.6560000000000001</v>
      </c>
      <c r="G18" s="1">
        <f>'DATOS MENSUALES'!F491</f>
        <v>4.351</v>
      </c>
      <c r="H18" s="1">
        <f>'DATOS MENSUALES'!F492</f>
        <v>4.601</v>
      </c>
      <c r="I18" s="1">
        <f>'DATOS MENSUALES'!F493</f>
        <v>3.464</v>
      </c>
      <c r="J18" s="1">
        <f>'DATOS MENSUALES'!F494</f>
        <v>1.9060000000000001</v>
      </c>
      <c r="K18" s="1">
        <f>'DATOS MENSUALES'!F495</f>
        <v>1.2389999999999999</v>
      </c>
      <c r="L18" s="1">
        <f>'DATOS MENSUALES'!F496</f>
        <v>0.843</v>
      </c>
      <c r="M18" s="1">
        <f>'DATOS MENSUALES'!F497</f>
        <v>0.938</v>
      </c>
      <c r="N18" s="1">
        <f aca="true" t="shared" si="11" ref="N18:N41">SUM(B18:M18)</f>
        <v>25.640999999999995</v>
      </c>
      <c r="O18" s="10"/>
      <c r="P18" s="60">
        <f>(B18-B$6)^3</f>
        <v>-0.8771016952134733</v>
      </c>
      <c r="Q18" s="60">
        <f aca="true" t="shared" si="12" ref="Q18:AB18">(C18-C$6)^3</f>
        <v>-7.439911876882853</v>
      </c>
      <c r="R18" s="60">
        <f t="shared" si="12"/>
        <v>-159.77662706421827</v>
      </c>
      <c r="S18" s="60">
        <f t="shared" si="12"/>
        <v>-96.31415069594897</v>
      </c>
      <c r="T18" s="60">
        <f t="shared" si="12"/>
        <v>-19.025938531008194</v>
      </c>
      <c r="U18" s="60">
        <f t="shared" si="12"/>
        <v>-1.1293627841929865</v>
      </c>
      <c r="V18" s="60">
        <f t="shared" si="12"/>
        <v>-0.739895371648615</v>
      </c>
      <c r="W18" s="60">
        <f t="shared" si="12"/>
        <v>-0.6370806112225771</v>
      </c>
      <c r="X18" s="60">
        <f t="shared" si="12"/>
        <v>-0.8285465912608098</v>
      </c>
      <c r="Y18" s="60">
        <f t="shared" si="12"/>
        <v>-0.19221530070124018</v>
      </c>
      <c r="Z18" s="60">
        <f t="shared" si="12"/>
        <v>-0.06348446739007728</v>
      </c>
      <c r="AA18" s="60">
        <f t="shared" si="12"/>
        <v>-0.002089599238962215</v>
      </c>
      <c r="AB18" s="60">
        <f t="shared" si="12"/>
        <v>-8537.96585121913</v>
      </c>
    </row>
    <row r="19" spans="1:28" ht="12.75">
      <c r="A19" s="12" t="s">
        <v>67</v>
      </c>
      <c r="B19" s="1">
        <f>'DATOS MENSUALES'!F498</f>
        <v>0.5619999999999999</v>
      </c>
      <c r="C19" s="1">
        <f>'DATOS MENSUALES'!F499</f>
        <v>0.363</v>
      </c>
      <c r="D19" s="1">
        <f>'DATOS MENSUALES'!F500</f>
        <v>27.401999999999997</v>
      </c>
      <c r="E19" s="1">
        <f>'DATOS MENSUALES'!F501</f>
        <v>4.327999999999999</v>
      </c>
      <c r="F19" s="1">
        <f>'DATOS MENSUALES'!F502</f>
        <v>3.5629999999999997</v>
      </c>
      <c r="G19" s="1">
        <f>'DATOS MENSUALES'!F503</f>
        <v>2.14</v>
      </c>
      <c r="H19" s="1">
        <f>'DATOS MENSUALES'!F504</f>
        <v>2.095</v>
      </c>
      <c r="I19" s="1">
        <f>'DATOS MENSUALES'!F505</f>
        <v>1.8330000000000002</v>
      </c>
      <c r="J19" s="1">
        <f>'DATOS MENSUALES'!F506</f>
        <v>1.2389999999999999</v>
      </c>
      <c r="K19" s="1">
        <f>'DATOS MENSUALES'!F507</f>
        <v>0.82</v>
      </c>
      <c r="L19" s="1">
        <f>'DATOS MENSUALES'!F508</f>
        <v>0.518</v>
      </c>
      <c r="M19" s="1">
        <f>'DATOS MENSUALES'!F509</f>
        <v>0.994</v>
      </c>
      <c r="N19" s="1">
        <f t="shared" si="11"/>
        <v>45.857</v>
      </c>
      <c r="O19" s="10"/>
      <c r="P19" s="60">
        <f aca="true" t="shared" si="13" ref="P19:P43">(B19-B$6)^3</f>
        <v>-7.44035162263951</v>
      </c>
      <c r="Q19" s="60">
        <f aca="true" t="shared" si="14" ref="Q19:Q43">(C19-C$6)^3</f>
        <v>-59.64779060474529</v>
      </c>
      <c r="R19" s="60">
        <f aca="true" t="shared" si="15" ref="R19:R43">(D19-D$6)^3</f>
        <v>8459.352478816161</v>
      </c>
      <c r="S19" s="60">
        <f aca="true" t="shared" si="16" ref="S19:S43">(E19-E$6)^3</f>
        <v>-2.8866172284933995</v>
      </c>
      <c r="T19" s="60">
        <f aca="true" t="shared" si="17" ref="T19:T43">(F19-F$6)^3</f>
        <v>-0.4435235520910341</v>
      </c>
      <c r="U19" s="60">
        <f aca="true" t="shared" si="18" ref="U19:U43">(G19-G$6)^3</f>
        <v>-34.40374295586751</v>
      </c>
      <c r="V19" s="60">
        <f aca="true" t="shared" si="19" ref="V19:V43">(H19-H$6)^3</f>
        <v>-39.6679236254238</v>
      </c>
      <c r="W19" s="60">
        <f aca="true" t="shared" si="20" ref="W19:W43">(I19-I$6)^3</f>
        <v>-15.465450013595358</v>
      </c>
      <c r="X19" s="60">
        <f aca="true" t="shared" si="21" ref="X19:X43">(J19-J$6)^3</f>
        <v>-4.144038897515249</v>
      </c>
      <c r="Y19" s="60">
        <f aca="true" t="shared" si="22" ref="Y19:Y43">(K19-K$6)^3</f>
        <v>-0.9883913659364468</v>
      </c>
      <c r="Z19" s="60">
        <f aca="true" t="shared" si="23" ref="Z19:Z43">(L19-L$6)^3</f>
        <v>-0.37938247315930773</v>
      </c>
      <c r="AA19" s="60">
        <f aca="true" t="shared" si="24" ref="AA19:AA43">(M19-M$6)^3</f>
        <v>-0.0003708604934000883</v>
      </c>
      <c r="AB19" s="60">
        <f aca="true" t="shared" si="25" ref="AB19:AB43">(N19-N$6)^3</f>
        <v>-0.011032286292217128</v>
      </c>
    </row>
    <row r="20" spans="1:28" ht="12.75">
      <c r="A20" s="12" t="s">
        <v>68</v>
      </c>
      <c r="B20" s="1">
        <f>'DATOS MENSUALES'!F510</f>
        <v>1.6760000000000002</v>
      </c>
      <c r="C20" s="1">
        <f>'DATOS MENSUALES'!F511</f>
        <v>5.574</v>
      </c>
      <c r="D20" s="1">
        <f>'DATOS MENSUALES'!F512</f>
        <v>5.795999999999999</v>
      </c>
      <c r="E20" s="1">
        <f>'DATOS MENSUALES'!F513</f>
        <v>1.7640000000000002</v>
      </c>
      <c r="F20" s="1">
        <f>'DATOS MENSUALES'!F514</f>
        <v>2.195</v>
      </c>
      <c r="G20" s="1">
        <f>'DATOS MENSUALES'!F515</f>
        <v>2.374</v>
      </c>
      <c r="H20" s="1">
        <f>'DATOS MENSUALES'!F516</f>
        <v>8.06</v>
      </c>
      <c r="I20" s="1">
        <f>'DATOS MENSUALES'!F517</f>
        <v>3.803</v>
      </c>
      <c r="J20" s="1">
        <f>'DATOS MENSUALES'!F518</f>
        <v>2.065</v>
      </c>
      <c r="K20" s="1">
        <f>'DATOS MENSUALES'!F519</f>
        <v>1.4889999999999999</v>
      </c>
      <c r="L20" s="1">
        <f>'DATOS MENSUALES'!F520</f>
        <v>3.8689999999999998</v>
      </c>
      <c r="M20" s="1">
        <f>'DATOS MENSUALES'!F521</f>
        <v>1.154</v>
      </c>
      <c r="N20" s="1">
        <f t="shared" si="11"/>
        <v>39.819</v>
      </c>
      <c r="O20" s="10"/>
      <c r="P20" s="60">
        <f t="shared" si="13"/>
        <v>-0.588966774817023</v>
      </c>
      <c r="Q20" s="60">
        <f t="shared" si="14"/>
        <v>2.2163615994366737</v>
      </c>
      <c r="R20" s="60">
        <f t="shared" si="15"/>
        <v>-1.8622638724551601</v>
      </c>
      <c r="S20" s="60">
        <f t="shared" si="16"/>
        <v>-63.418386181014064</v>
      </c>
      <c r="T20" s="60">
        <f t="shared" si="17"/>
        <v>-9.671975235499323</v>
      </c>
      <c r="U20" s="60">
        <f t="shared" si="18"/>
        <v>-27.499432776021358</v>
      </c>
      <c r="V20" s="60">
        <f t="shared" si="19"/>
        <v>16.670066703836582</v>
      </c>
      <c r="W20" s="60">
        <f t="shared" si="20"/>
        <v>-0.14179693542967717</v>
      </c>
      <c r="X20" s="60">
        <f t="shared" si="21"/>
        <v>-0.47497332462767416</v>
      </c>
      <c r="Y20" s="60">
        <f t="shared" si="22"/>
        <v>-0.03500280994680241</v>
      </c>
      <c r="Z20" s="60">
        <f t="shared" si="23"/>
        <v>18.13085849786436</v>
      </c>
      <c r="AA20" s="60">
        <f t="shared" si="24"/>
        <v>0.0006850524060081953</v>
      </c>
      <c r="AB20" s="60">
        <f t="shared" si="25"/>
        <v>-245.38672945064724</v>
      </c>
    </row>
    <row r="21" spans="1:28" ht="12.75">
      <c r="A21" s="12" t="s">
        <v>69</v>
      </c>
      <c r="B21" s="1">
        <f>'DATOS MENSUALES'!F522</f>
        <v>0.675</v>
      </c>
      <c r="C21" s="1">
        <f>'DATOS MENSUALES'!F523</f>
        <v>1.5130000000000001</v>
      </c>
      <c r="D21" s="1">
        <f>'DATOS MENSUALES'!F524</f>
        <v>5.497</v>
      </c>
      <c r="E21" s="1">
        <f>'DATOS MENSUALES'!F525</f>
        <v>7.542</v>
      </c>
      <c r="F21" s="1">
        <f>'DATOS MENSUALES'!F526</f>
        <v>3.492</v>
      </c>
      <c r="G21" s="1">
        <f>'DATOS MENSUALES'!F527</f>
        <v>9.587</v>
      </c>
      <c r="H21" s="1">
        <f>'DATOS MENSUALES'!F528</f>
        <v>4.547</v>
      </c>
      <c r="I21" s="1">
        <f>'DATOS MENSUALES'!F529</f>
        <v>8.077</v>
      </c>
      <c r="J21" s="1">
        <f>'DATOS MENSUALES'!F530</f>
        <v>6.877000000000001</v>
      </c>
      <c r="K21" s="1">
        <f>'DATOS MENSUALES'!F531</f>
        <v>3.022</v>
      </c>
      <c r="L21" s="1">
        <f>'DATOS MENSUALES'!F532</f>
        <v>1.7390000000000003</v>
      </c>
      <c r="M21" s="1">
        <f>'DATOS MENSUALES'!F533</f>
        <v>1.021</v>
      </c>
      <c r="N21" s="1">
        <f t="shared" si="11"/>
        <v>53.589</v>
      </c>
      <c r="O21" s="10"/>
      <c r="P21" s="60">
        <f t="shared" si="13"/>
        <v>-6.221694342740101</v>
      </c>
      <c r="Q21" s="60">
        <f t="shared" si="14"/>
        <v>-20.960477619464218</v>
      </c>
      <c r="R21" s="60">
        <f t="shared" si="15"/>
        <v>-3.5767173303782305</v>
      </c>
      <c r="S21" s="60">
        <f t="shared" si="16"/>
        <v>5.7368179424888535</v>
      </c>
      <c r="T21" s="60">
        <f t="shared" si="17"/>
        <v>-0.5792915094460633</v>
      </c>
      <c r="U21" s="60">
        <f t="shared" si="18"/>
        <v>73.80341132316799</v>
      </c>
      <c r="V21" s="60">
        <f t="shared" si="19"/>
        <v>-0.8804892744651841</v>
      </c>
      <c r="W21" s="60">
        <f t="shared" si="20"/>
        <v>52.841538855114685</v>
      </c>
      <c r="X21" s="60">
        <f t="shared" si="21"/>
        <v>65.53706654938422</v>
      </c>
      <c r="Y21" s="60">
        <f t="shared" si="22"/>
        <v>1.7535464055517185</v>
      </c>
      <c r="Z21" s="60">
        <f t="shared" si="23"/>
        <v>0.12282048389986386</v>
      </c>
      <c r="AA21" s="60">
        <f t="shared" si="24"/>
        <v>-9.019357624032718E-05</v>
      </c>
      <c r="AB21" s="60">
        <f t="shared" si="25"/>
        <v>423.4606362702989</v>
      </c>
    </row>
    <row r="22" spans="1:28" ht="12.75">
      <c r="A22" s="12" t="s">
        <v>70</v>
      </c>
      <c r="B22" s="1">
        <f>'DATOS MENSUALES'!F534</f>
        <v>1.701</v>
      </c>
      <c r="C22" s="1">
        <f>'DATOS MENSUALES'!F535</f>
        <v>18.9</v>
      </c>
      <c r="D22" s="1">
        <f>'DATOS MENSUALES'!F536</f>
        <v>4.021999999999999</v>
      </c>
      <c r="E22" s="1">
        <f>'DATOS MENSUALES'!F537</f>
        <v>2.459</v>
      </c>
      <c r="F22" s="1">
        <f>'DATOS MENSUALES'!F538</f>
        <v>15.454</v>
      </c>
      <c r="G22" s="1">
        <f>'DATOS MENSUALES'!F539</f>
        <v>10.504000000000001</v>
      </c>
      <c r="H22" s="1">
        <f>'DATOS MENSUALES'!F540</f>
        <v>10.69</v>
      </c>
      <c r="I22" s="1">
        <f>'DATOS MENSUALES'!F541</f>
        <v>7.232</v>
      </c>
      <c r="J22" s="1">
        <f>'DATOS MENSUALES'!F542</f>
        <v>3.884</v>
      </c>
      <c r="K22" s="1">
        <f>'DATOS MENSUALES'!F543</f>
        <v>2.4779999999999998</v>
      </c>
      <c r="L22" s="1">
        <f>'DATOS MENSUALES'!F544</f>
        <v>1.488</v>
      </c>
      <c r="M22" s="1">
        <f>'DATOS MENSUALES'!F545</f>
        <v>0.8979999999999999</v>
      </c>
      <c r="N22" s="1">
        <f t="shared" si="11"/>
        <v>79.71</v>
      </c>
      <c r="O22" s="10"/>
      <c r="P22" s="60">
        <f t="shared" si="13"/>
        <v>-0.5378255208229403</v>
      </c>
      <c r="Q22" s="60">
        <f t="shared" si="14"/>
        <v>3131.236365796219</v>
      </c>
      <c r="R22" s="60">
        <f t="shared" si="15"/>
        <v>-27.116474778159272</v>
      </c>
      <c r="S22" s="60">
        <f t="shared" si="16"/>
        <v>-35.703790137434204</v>
      </c>
      <c r="T22" s="60">
        <f t="shared" si="17"/>
        <v>1378.1496576105183</v>
      </c>
      <c r="U22" s="60">
        <f t="shared" si="18"/>
        <v>133.55941426119773</v>
      </c>
      <c r="V22" s="60">
        <f t="shared" si="19"/>
        <v>139.35748562685419</v>
      </c>
      <c r="W22" s="60">
        <f t="shared" si="20"/>
        <v>24.579690220114703</v>
      </c>
      <c r="X22" s="60">
        <f t="shared" si="21"/>
        <v>1.1208751242894852</v>
      </c>
      <c r="Y22" s="60">
        <f t="shared" si="22"/>
        <v>0.2899658545931384</v>
      </c>
      <c r="Z22" s="60">
        <f t="shared" si="23"/>
        <v>0.014900905598088343</v>
      </c>
      <c r="AA22" s="60">
        <f t="shared" si="24"/>
        <v>-0.004728617463814285</v>
      </c>
      <c r="AB22" s="60">
        <f t="shared" si="25"/>
        <v>38036.05813527074</v>
      </c>
    </row>
    <row r="23" spans="1:28" ht="12.75">
      <c r="A23" s="12" t="s">
        <v>71</v>
      </c>
      <c r="B23" s="1">
        <f>'DATOS MENSUALES'!F546</f>
        <v>0.5379999999999999</v>
      </c>
      <c r="C23" s="1">
        <f>'DATOS MENSUALES'!F547</f>
        <v>1.758</v>
      </c>
      <c r="D23" s="1">
        <f>'DATOS MENSUALES'!F548</f>
        <v>4.077999999999999</v>
      </c>
      <c r="E23" s="1">
        <f>'DATOS MENSUALES'!F549</f>
        <v>4.367</v>
      </c>
      <c r="F23" s="1">
        <f>'DATOS MENSUALES'!F550</f>
        <v>9.603</v>
      </c>
      <c r="G23" s="1">
        <f>'DATOS MENSUALES'!F551</f>
        <v>5.59</v>
      </c>
      <c r="H23" s="1">
        <f>'DATOS MENSUALES'!F552</f>
        <v>6.048</v>
      </c>
      <c r="I23" s="1">
        <f>'DATOS MENSUALES'!F553</f>
        <v>4.969</v>
      </c>
      <c r="J23" s="1">
        <f>'DATOS MENSUALES'!F554</f>
        <v>2.591</v>
      </c>
      <c r="K23" s="1">
        <f>'DATOS MENSUALES'!F555</f>
        <v>1.547</v>
      </c>
      <c r="L23" s="1">
        <f>'DATOS MENSUALES'!F556</f>
        <v>0.947</v>
      </c>
      <c r="M23" s="1">
        <f>'DATOS MENSUALES'!F557</f>
        <v>0.965</v>
      </c>
      <c r="N23" s="1">
        <f t="shared" si="11"/>
        <v>43.001000000000005</v>
      </c>
      <c r="O23" s="10"/>
      <c r="P23" s="60">
        <f t="shared" si="13"/>
        <v>-7.7181456597046</v>
      </c>
      <c r="Q23" s="60">
        <f t="shared" si="14"/>
        <v>-15.854722474397647</v>
      </c>
      <c r="R23" s="60">
        <f t="shared" si="15"/>
        <v>-25.628218417638564</v>
      </c>
      <c r="S23" s="60">
        <f t="shared" si="16"/>
        <v>-2.6558563887241653</v>
      </c>
      <c r="T23" s="60">
        <f t="shared" si="17"/>
        <v>146.9793221160746</v>
      </c>
      <c r="U23" s="60">
        <f t="shared" si="18"/>
        <v>0.007717244428311453</v>
      </c>
      <c r="V23" s="60">
        <f t="shared" si="19"/>
        <v>0.15969510144606172</v>
      </c>
      <c r="W23" s="60">
        <f t="shared" si="20"/>
        <v>0.2677605024756486</v>
      </c>
      <c r="X23" s="60">
        <f t="shared" si="21"/>
        <v>-0.016431769515248027</v>
      </c>
      <c r="Y23" s="60">
        <f t="shared" si="22"/>
        <v>-0.019490167784080525</v>
      </c>
      <c r="Z23" s="60">
        <f t="shared" si="23"/>
        <v>-0.02565229754392348</v>
      </c>
      <c r="AA23" s="60">
        <f t="shared" si="24"/>
        <v>-0.0010256000141101458</v>
      </c>
      <c r="AB23" s="60">
        <f t="shared" si="25"/>
        <v>-29.178724665747776</v>
      </c>
    </row>
    <row r="24" spans="1:28" ht="12.75">
      <c r="A24" s="12" t="s">
        <v>72</v>
      </c>
      <c r="B24" s="1">
        <f>'DATOS MENSUALES'!F558</f>
        <v>1.034</v>
      </c>
      <c r="C24" s="1">
        <f>'DATOS MENSUALES'!F559</f>
        <v>1.032</v>
      </c>
      <c r="D24" s="1">
        <f>'DATOS MENSUALES'!F560</f>
        <v>1.638</v>
      </c>
      <c r="E24" s="1">
        <f>'DATOS MENSUALES'!F561</f>
        <v>2.176</v>
      </c>
      <c r="F24" s="1">
        <f>'DATOS MENSUALES'!F562</f>
        <v>3.192</v>
      </c>
      <c r="G24" s="1">
        <f>'DATOS MENSUALES'!F563</f>
        <v>3.75</v>
      </c>
      <c r="H24" s="1">
        <f>'DATOS MENSUALES'!F564</f>
        <v>8.904</v>
      </c>
      <c r="I24" s="1">
        <f>'DATOS MENSUALES'!F565</f>
        <v>3.106</v>
      </c>
      <c r="J24" s="1">
        <f>'DATOS MENSUALES'!F566</f>
        <v>2.061</v>
      </c>
      <c r="K24" s="1">
        <f>'DATOS MENSUALES'!F567</f>
        <v>3.582</v>
      </c>
      <c r="L24" s="1">
        <f>'DATOS MENSUALES'!F568</f>
        <v>1.63</v>
      </c>
      <c r="M24" s="1">
        <f>'DATOS MENSUALES'!F569</f>
        <v>1.427</v>
      </c>
      <c r="N24" s="1">
        <f t="shared" si="11"/>
        <v>33.532000000000004</v>
      </c>
      <c r="O24" s="10"/>
      <c r="P24" s="60">
        <f t="shared" si="13"/>
        <v>-3.2433086672312244</v>
      </c>
      <c r="Q24" s="60">
        <f t="shared" si="14"/>
        <v>-33.9553264643296</v>
      </c>
      <c r="R24" s="60">
        <f t="shared" si="15"/>
        <v>-156.44337002757928</v>
      </c>
      <c r="S24" s="60">
        <f t="shared" si="16"/>
        <v>-45.72318517945195</v>
      </c>
      <c r="T24" s="60">
        <f t="shared" si="17"/>
        <v>-1.4567908118129271</v>
      </c>
      <c r="U24" s="60">
        <f t="shared" si="18"/>
        <v>-4.43021297521665</v>
      </c>
      <c r="V24" s="60">
        <f t="shared" si="19"/>
        <v>39.253335631197494</v>
      </c>
      <c r="W24" s="60">
        <f t="shared" si="20"/>
        <v>-1.808987120619028</v>
      </c>
      <c r="X24" s="60">
        <f t="shared" si="21"/>
        <v>-0.48231596034365054</v>
      </c>
      <c r="Y24" s="60">
        <f t="shared" si="22"/>
        <v>5.506643597149353</v>
      </c>
      <c r="Z24" s="60">
        <f t="shared" si="23"/>
        <v>0.058445819811106116</v>
      </c>
      <c r="AA24" s="60">
        <f t="shared" si="24"/>
        <v>0.047106054790623665</v>
      </c>
      <c r="AB24" s="60">
        <f t="shared" si="25"/>
        <v>-1975.529840425197</v>
      </c>
    </row>
    <row r="25" spans="1:28" ht="12.75">
      <c r="A25" s="12" t="s">
        <v>73</v>
      </c>
      <c r="B25" s="1">
        <f>'DATOS MENSUALES'!F570</f>
        <v>3.957</v>
      </c>
      <c r="C25" s="1">
        <f>'DATOS MENSUALES'!F571</f>
        <v>2.551</v>
      </c>
      <c r="D25" s="1">
        <f>'DATOS MENSUALES'!F572</f>
        <v>4.509</v>
      </c>
      <c r="E25" s="1">
        <f>'DATOS MENSUALES'!F573</f>
        <v>13.036</v>
      </c>
      <c r="F25" s="1">
        <f>'DATOS MENSUALES'!F574</f>
        <v>5.606999999999999</v>
      </c>
      <c r="G25" s="1">
        <f>'DATOS MENSUALES'!F575</f>
        <v>3.199</v>
      </c>
      <c r="H25" s="1">
        <f>'DATOS MENSUALES'!F576</f>
        <v>12.889000000000001</v>
      </c>
      <c r="I25" s="1">
        <f>'DATOS MENSUALES'!F577</f>
        <v>5.89</v>
      </c>
      <c r="J25" s="1">
        <f>'DATOS MENSUALES'!F578</f>
        <v>8.224</v>
      </c>
      <c r="K25" s="1">
        <f>'DATOS MENSUALES'!F579</f>
        <v>3.6239999999999997</v>
      </c>
      <c r="L25" s="1">
        <f>'DATOS MENSUALES'!F580</f>
        <v>2.106</v>
      </c>
      <c r="M25" s="1">
        <f>'DATOS MENSUALES'!F581</f>
        <v>1.2289999999999999</v>
      </c>
      <c r="N25" s="1">
        <f t="shared" si="11"/>
        <v>66.821</v>
      </c>
      <c r="O25" s="10"/>
      <c r="P25" s="60">
        <f t="shared" si="13"/>
        <v>3.0032439805261713</v>
      </c>
      <c r="Q25" s="60">
        <f t="shared" si="14"/>
        <v>-5.081282934916875</v>
      </c>
      <c r="R25" s="60">
        <f t="shared" si="15"/>
        <v>-15.951771086993585</v>
      </c>
      <c r="S25" s="60">
        <f t="shared" si="16"/>
        <v>386.4891705085954</v>
      </c>
      <c r="T25" s="60">
        <f t="shared" si="17"/>
        <v>2.103965026086477</v>
      </c>
      <c r="U25" s="60">
        <f t="shared" si="18"/>
        <v>-10.552233163743272</v>
      </c>
      <c r="V25" s="60">
        <f t="shared" si="19"/>
        <v>402.52570980667093</v>
      </c>
      <c r="W25" s="60">
        <f t="shared" si="20"/>
        <v>3.8369949268129218</v>
      </c>
      <c r="X25" s="60">
        <f t="shared" si="21"/>
        <v>155.61402481612387</v>
      </c>
      <c r="Y25" s="60">
        <f t="shared" si="22"/>
        <v>5.908974654365327</v>
      </c>
      <c r="Z25" s="60">
        <f t="shared" si="23"/>
        <v>0.6451448276454258</v>
      </c>
      <c r="AA25" s="60">
        <f t="shared" si="24"/>
        <v>0.0043430211929904455</v>
      </c>
      <c r="AB25" s="60">
        <f t="shared" si="25"/>
        <v>8923.048110242176</v>
      </c>
    </row>
    <row r="26" spans="1:28" ht="12.75">
      <c r="A26" s="12" t="s">
        <v>74</v>
      </c>
      <c r="B26" s="1">
        <f>'DATOS MENSUALES'!F582</f>
        <v>1.8860000000000001</v>
      </c>
      <c r="C26" s="1">
        <f>'DATOS MENSUALES'!F583</f>
        <v>1.1039999999999999</v>
      </c>
      <c r="D26" s="1">
        <f>'DATOS MENSUALES'!F584</f>
        <v>0.7180000000000001</v>
      </c>
      <c r="E26" s="1">
        <f>'DATOS MENSUALES'!F585</f>
        <v>0.493</v>
      </c>
      <c r="F26" s="1">
        <f>'DATOS MENSUALES'!F586</f>
        <v>1.861</v>
      </c>
      <c r="G26" s="1">
        <f>'DATOS MENSUALES'!F587</f>
        <v>1.039</v>
      </c>
      <c r="H26" s="1">
        <f>'DATOS MENSUALES'!F588</f>
        <v>4.441</v>
      </c>
      <c r="I26" s="1">
        <f>'DATOS MENSUALES'!F589</f>
        <v>3.742</v>
      </c>
      <c r="J26" s="1">
        <f>'DATOS MENSUALES'!F590</f>
        <v>1.932</v>
      </c>
      <c r="K26" s="1">
        <f>'DATOS MENSUALES'!F591</f>
        <v>1.22</v>
      </c>
      <c r="L26" s="1">
        <f>'DATOS MENSUALES'!F592</f>
        <v>0.8009999999999999</v>
      </c>
      <c r="M26" s="1">
        <f>'DATOS MENSUALES'!F593</f>
        <v>0.5539999999999999</v>
      </c>
      <c r="N26" s="1">
        <f t="shared" si="11"/>
        <v>19.790999999999993</v>
      </c>
      <c r="O26" s="10"/>
      <c r="P26" s="60">
        <f t="shared" si="13"/>
        <v>-0.2479462874205734</v>
      </c>
      <c r="Q26" s="60">
        <f t="shared" si="14"/>
        <v>-31.740361468033743</v>
      </c>
      <c r="R26" s="60">
        <f t="shared" si="15"/>
        <v>-251.0375019319579</v>
      </c>
      <c r="S26" s="60">
        <f t="shared" si="16"/>
        <v>-145.435824545801</v>
      </c>
      <c r="T26" s="60">
        <f t="shared" si="17"/>
        <v>-14.97088469003187</v>
      </c>
      <c r="U26" s="60">
        <f t="shared" si="18"/>
        <v>-82.50516068847696</v>
      </c>
      <c r="V26" s="60">
        <f t="shared" si="19"/>
        <v>-1.206118341589445</v>
      </c>
      <c r="W26" s="60">
        <f t="shared" si="20"/>
        <v>-0.19760674248884877</v>
      </c>
      <c r="X26" s="60">
        <f t="shared" si="21"/>
        <v>-0.7616257291069642</v>
      </c>
      <c r="Y26" s="60">
        <f t="shared" si="22"/>
        <v>-0.21183171919088506</v>
      </c>
      <c r="Z26" s="60">
        <f t="shared" si="23"/>
        <v>-0.08572124859717788</v>
      </c>
      <c r="AA26" s="60">
        <f t="shared" si="24"/>
        <v>-0.13409677481292664</v>
      </c>
      <c r="AB26" s="60">
        <f t="shared" si="25"/>
        <v>-18167.833350865294</v>
      </c>
    </row>
    <row r="27" spans="1:28" ht="12.75">
      <c r="A27" s="12" t="s">
        <v>75</v>
      </c>
      <c r="B27" s="1">
        <f>'DATOS MENSUALES'!F594</f>
        <v>0.382</v>
      </c>
      <c r="C27" s="1">
        <f>'DATOS MENSUALES'!F595</f>
        <v>3.239</v>
      </c>
      <c r="D27" s="1">
        <f>'DATOS MENSUALES'!F596</f>
        <v>8.162</v>
      </c>
      <c r="E27" s="1">
        <f>'DATOS MENSUALES'!F597</f>
        <v>4.001</v>
      </c>
      <c r="F27" s="1">
        <f>'DATOS MENSUALES'!F598</f>
        <v>2.33</v>
      </c>
      <c r="G27" s="1">
        <f>'DATOS MENSUALES'!F599</f>
        <v>1.4979999999999998</v>
      </c>
      <c r="H27" s="1">
        <f>'DATOS MENSUALES'!F600</f>
        <v>1.923</v>
      </c>
      <c r="I27" s="1">
        <f>'DATOS MENSUALES'!F601</f>
        <v>1.6440000000000001</v>
      </c>
      <c r="J27" s="1">
        <f>'DATOS MENSUALES'!F602</f>
        <v>1.4859999999999998</v>
      </c>
      <c r="K27" s="1">
        <f>'DATOS MENSUALES'!F603</f>
        <v>1.0979999999999999</v>
      </c>
      <c r="L27" s="1">
        <f>'DATOS MENSUALES'!F604</f>
        <v>0.6890000000000001</v>
      </c>
      <c r="M27" s="1">
        <f>'DATOS MENSUALES'!F605</f>
        <v>0.496</v>
      </c>
      <c r="N27" s="1">
        <f t="shared" si="11"/>
        <v>26.948</v>
      </c>
      <c r="O27" s="10"/>
      <c r="P27" s="60">
        <f t="shared" si="13"/>
        <v>-9.693991140627674</v>
      </c>
      <c r="Q27" s="60">
        <f t="shared" si="14"/>
        <v>-1.0965261521239769</v>
      </c>
      <c r="R27" s="60">
        <f t="shared" si="15"/>
        <v>1.4648125515448445</v>
      </c>
      <c r="S27" s="60">
        <f t="shared" si="16"/>
        <v>-5.3671527979430955</v>
      </c>
      <c r="T27" s="60">
        <f t="shared" si="17"/>
        <v>-7.947499880203462</v>
      </c>
      <c r="U27" s="60">
        <f t="shared" si="18"/>
        <v>-59.06313875370182</v>
      </c>
      <c r="V27" s="60">
        <f t="shared" si="19"/>
        <v>-45.97742127503328</v>
      </c>
      <c r="W27" s="60">
        <f t="shared" si="20"/>
        <v>-19.258778574299505</v>
      </c>
      <c r="X27" s="60">
        <f t="shared" si="21"/>
        <v>-2.5111901060537107</v>
      </c>
      <c r="Y27" s="60">
        <f t="shared" si="22"/>
        <v>-0.3703247112944354</v>
      </c>
      <c r="Z27" s="60">
        <f t="shared" si="23"/>
        <v>-0.16904181550842032</v>
      </c>
      <c r="AA27" s="60">
        <f t="shared" si="24"/>
        <v>-0.18504308662357744</v>
      </c>
      <c r="AB27" s="60">
        <f t="shared" si="25"/>
        <v>-7002.529130200017</v>
      </c>
    </row>
    <row r="28" spans="1:28" ht="12.75">
      <c r="A28" s="12" t="s">
        <v>76</v>
      </c>
      <c r="B28" s="1">
        <f>'DATOS MENSUALES'!F606</f>
        <v>3.7270000000000003</v>
      </c>
      <c r="C28" s="1">
        <f>'DATOS MENSUALES'!F607</f>
        <v>3.044</v>
      </c>
      <c r="D28" s="1">
        <f>'DATOS MENSUALES'!F608</f>
        <v>2.615</v>
      </c>
      <c r="E28" s="1">
        <f>'DATOS MENSUALES'!F609</f>
        <v>1.9829999999999999</v>
      </c>
      <c r="F28" s="1">
        <f>'DATOS MENSUALES'!F610</f>
        <v>2.44</v>
      </c>
      <c r="G28" s="1">
        <f>'DATOS MENSUALES'!F611</f>
        <v>9.029</v>
      </c>
      <c r="H28" s="1">
        <f>'DATOS MENSUALES'!F612</f>
        <v>8.838000000000001</v>
      </c>
      <c r="I28" s="1">
        <f>'DATOS MENSUALES'!F613</f>
        <v>5.085</v>
      </c>
      <c r="J28" s="1">
        <f>'DATOS MENSUALES'!F614</f>
        <v>2.902</v>
      </c>
      <c r="K28" s="1">
        <f>'DATOS MENSUALES'!F615</f>
        <v>1.694</v>
      </c>
      <c r="L28" s="1">
        <f>'DATOS MENSUALES'!F616</f>
        <v>0.998</v>
      </c>
      <c r="M28" s="1">
        <f>'DATOS MENSUALES'!F617</f>
        <v>2.586</v>
      </c>
      <c r="N28" s="1">
        <f t="shared" si="11"/>
        <v>44.941</v>
      </c>
      <c r="O28" s="10"/>
      <c r="P28" s="60">
        <f t="shared" si="13"/>
        <v>1.7837521507036882</v>
      </c>
      <c r="Q28" s="60">
        <f t="shared" si="14"/>
        <v>-1.8436384712585918</v>
      </c>
      <c r="R28" s="60">
        <f t="shared" si="15"/>
        <v>-85.84244001862663</v>
      </c>
      <c r="S28" s="60">
        <f t="shared" si="16"/>
        <v>-53.53344955615611</v>
      </c>
      <c r="T28" s="60">
        <f t="shared" si="17"/>
        <v>-6.70439106677151</v>
      </c>
      <c r="U28" s="60">
        <f t="shared" si="18"/>
        <v>48.094134656611786</v>
      </c>
      <c r="V28" s="60">
        <f t="shared" si="19"/>
        <v>37.010547628250784</v>
      </c>
      <c r="W28" s="60">
        <f t="shared" si="20"/>
        <v>0.43990970737505625</v>
      </c>
      <c r="X28" s="60">
        <f t="shared" si="21"/>
        <v>0.0001829527865270837</v>
      </c>
      <c r="Y28" s="60">
        <f t="shared" si="22"/>
        <v>-0.0018210050281633951</v>
      </c>
      <c r="Z28" s="60">
        <f t="shared" si="23"/>
        <v>-0.014513049253982661</v>
      </c>
      <c r="AA28" s="60">
        <f t="shared" si="24"/>
        <v>3.512874446394174</v>
      </c>
      <c r="AB28" s="60">
        <f t="shared" si="25"/>
        <v>-1.476152215570323</v>
      </c>
    </row>
    <row r="29" spans="1:28" ht="12.75">
      <c r="A29" s="12" t="s">
        <v>77</v>
      </c>
      <c r="B29" s="1">
        <f>'DATOS MENSUALES'!F618</f>
        <v>2.6470000000000002</v>
      </c>
      <c r="C29" s="1">
        <f>'DATOS MENSUALES'!F619</f>
        <v>4.624</v>
      </c>
      <c r="D29" s="1">
        <f>'DATOS MENSUALES'!F620</f>
        <v>1.6280000000000001</v>
      </c>
      <c r="E29" s="1">
        <f>'DATOS MENSUALES'!F621</f>
        <v>1.0470000000000002</v>
      </c>
      <c r="F29" s="1">
        <f>'DATOS MENSUALES'!F622</f>
        <v>0.78</v>
      </c>
      <c r="G29" s="1">
        <f>'DATOS MENSUALES'!F623</f>
        <v>1.355</v>
      </c>
      <c r="H29" s="1">
        <f>'DATOS MENSUALES'!F624</f>
        <v>1.554</v>
      </c>
      <c r="I29" s="1">
        <f>'DATOS MENSUALES'!F625</f>
        <v>1.6460000000000001</v>
      </c>
      <c r="J29" s="1">
        <f>'DATOS MENSUALES'!F626</f>
        <v>2.522</v>
      </c>
      <c r="K29" s="1">
        <f>'DATOS MENSUALES'!F627</f>
        <v>1.608</v>
      </c>
      <c r="L29" s="1">
        <f>'DATOS MENSUALES'!F628</f>
        <v>1.107</v>
      </c>
      <c r="M29" s="1">
        <f>'DATOS MENSUALES'!F629</f>
        <v>1.043</v>
      </c>
      <c r="N29" s="1">
        <f t="shared" si="11"/>
        <v>21.561</v>
      </c>
      <c r="O29" s="10"/>
      <c r="P29" s="60">
        <f t="shared" si="13"/>
        <v>0.0023404120054620046</v>
      </c>
      <c r="Q29" s="60">
        <f t="shared" si="14"/>
        <v>0.04428960557572808</v>
      </c>
      <c r="R29" s="60">
        <f t="shared" si="15"/>
        <v>-157.3160033134964</v>
      </c>
      <c r="S29" s="60">
        <f t="shared" si="16"/>
        <v>-104.14448587061763</v>
      </c>
      <c r="T29" s="60">
        <f t="shared" si="17"/>
        <v>-44.57330831422713</v>
      </c>
      <c r="U29" s="60">
        <f t="shared" si="18"/>
        <v>-65.81128510116334</v>
      </c>
      <c r="V29" s="60">
        <f t="shared" si="19"/>
        <v>-61.69831127738239</v>
      </c>
      <c r="W29" s="60">
        <f t="shared" si="20"/>
        <v>-19.21570148748294</v>
      </c>
      <c r="X29" s="60">
        <f t="shared" si="21"/>
        <v>-0.03377054638507061</v>
      </c>
      <c r="Y29" s="60">
        <f t="shared" si="22"/>
        <v>-0.009013896309228447</v>
      </c>
      <c r="Z29" s="60">
        <f t="shared" si="23"/>
        <v>-0.002456171626763757</v>
      </c>
      <c r="AA29" s="60">
        <f t="shared" si="24"/>
        <v>-1.1924475648611575E-05</v>
      </c>
      <c r="AB29" s="60">
        <f t="shared" si="25"/>
        <v>-14739.672130439008</v>
      </c>
    </row>
    <row r="30" spans="1:28" ht="12.75">
      <c r="A30" s="12" t="s">
        <v>78</v>
      </c>
      <c r="B30" s="1">
        <f>'DATOS MENSUALES'!F630</f>
        <v>4.54</v>
      </c>
      <c r="C30" s="1">
        <f>'DATOS MENSUALES'!F631</f>
        <v>1.631</v>
      </c>
      <c r="D30" s="1">
        <f>'DATOS MENSUALES'!F632</f>
        <v>5.1129999999999995</v>
      </c>
      <c r="E30" s="1">
        <f>'DATOS MENSUALES'!F633</f>
        <v>1.8719999999999999</v>
      </c>
      <c r="F30" s="1">
        <f>'DATOS MENSUALES'!F634</f>
        <v>1.27</v>
      </c>
      <c r="G30" s="1">
        <f>'DATOS MENSUALES'!F635</f>
        <v>1.466</v>
      </c>
      <c r="H30" s="1">
        <f>'DATOS MENSUALES'!F636</f>
        <v>2.03</v>
      </c>
      <c r="I30" s="1">
        <f>'DATOS MENSUALES'!F637</f>
        <v>7.468999999999999</v>
      </c>
      <c r="J30" s="1">
        <f>'DATOS MENSUALES'!F638</f>
        <v>2.987</v>
      </c>
      <c r="K30" s="1">
        <f>'DATOS MENSUALES'!F639</f>
        <v>1.876</v>
      </c>
      <c r="L30" s="1">
        <f>'DATOS MENSUALES'!F640</f>
        <v>1.089</v>
      </c>
      <c r="M30" s="1">
        <f>'DATOS MENSUALES'!F641</f>
        <v>0.954</v>
      </c>
      <c r="N30" s="1">
        <f t="shared" si="11"/>
        <v>32.297</v>
      </c>
      <c r="O30" s="10"/>
      <c r="P30" s="60">
        <f t="shared" si="13"/>
        <v>8.313232200898954</v>
      </c>
      <c r="Q30" s="60">
        <f t="shared" si="14"/>
        <v>-18.382861289295573</v>
      </c>
      <c r="R30" s="60">
        <f t="shared" si="15"/>
        <v>-7.0041341040587</v>
      </c>
      <c r="S30" s="60">
        <f t="shared" si="16"/>
        <v>-58.404124090883904</v>
      </c>
      <c r="T30" s="60">
        <f t="shared" si="17"/>
        <v>-28.52962504600228</v>
      </c>
      <c r="U30" s="60">
        <f t="shared" si="18"/>
        <v>-60.531093298364524</v>
      </c>
      <c r="V30" s="60">
        <f t="shared" si="19"/>
        <v>-41.979519191962275</v>
      </c>
      <c r="W30" s="60">
        <f t="shared" si="20"/>
        <v>31.093580369339527</v>
      </c>
      <c r="X30" s="60">
        <f t="shared" si="21"/>
        <v>0.002849350981793361</v>
      </c>
      <c r="Y30" s="60">
        <f t="shared" si="22"/>
        <v>0.0002147562410673662</v>
      </c>
      <c r="Z30" s="60">
        <f t="shared" si="23"/>
        <v>-0.003576177638598074</v>
      </c>
      <c r="AA30" s="60">
        <f t="shared" si="24"/>
        <v>-0.0013991464105598491</v>
      </c>
      <c r="AB30" s="60">
        <f t="shared" si="25"/>
        <v>-2618.1523283932775</v>
      </c>
    </row>
    <row r="31" spans="1:28" ht="12.75">
      <c r="A31" s="12" t="s">
        <v>79</v>
      </c>
      <c r="B31" s="1">
        <f>'DATOS MENSUALES'!F642</f>
        <v>8.785</v>
      </c>
      <c r="C31" s="1">
        <f>'DATOS MENSUALES'!F643</f>
        <v>3.076</v>
      </c>
      <c r="D31" s="1">
        <f>'DATOS MENSUALES'!F644</f>
        <v>2.834</v>
      </c>
      <c r="E31" s="1">
        <f>'DATOS MENSUALES'!F645</f>
        <v>6.224</v>
      </c>
      <c r="F31" s="1">
        <f>'DATOS MENSUALES'!F646</f>
        <v>6.943999999999999</v>
      </c>
      <c r="G31" s="1">
        <f>'DATOS MENSUALES'!F647</f>
        <v>3.523</v>
      </c>
      <c r="H31" s="1">
        <f>'DATOS MENSUALES'!F648</f>
        <v>2.1180000000000003</v>
      </c>
      <c r="I31" s="1">
        <f>'DATOS MENSUALES'!F649</f>
        <v>4.92</v>
      </c>
      <c r="J31" s="1">
        <f>'DATOS MENSUALES'!F650</f>
        <v>2.037</v>
      </c>
      <c r="K31" s="1">
        <f>'DATOS MENSUALES'!F651</f>
        <v>1.235</v>
      </c>
      <c r="L31" s="1">
        <f>'DATOS MENSUALES'!F652</f>
        <v>0.772</v>
      </c>
      <c r="M31" s="1">
        <f>'DATOS MENSUALES'!F653</f>
        <v>0.564</v>
      </c>
      <c r="N31" s="1">
        <f t="shared" si="11"/>
        <v>43.032</v>
      </c>
      <c r="O31" s="10"/>
      <c r="P31" s="60">
        <f t="shared" si="13"/>
        <v>246.58261620755576</v>
      </c>
      <c r="Q31" s="60">
        <f t="shared" si="14"/>
        <v>-1.703031998785219</v>
      </c>
      <c r="R31" s="60">
        <f t="shared" si="15"/>
        <v>-73.68166818388698</v>
      </c>
      <c r="S31" s="60">
        <f t="shared" si="16"/>
        <v>0.1052569049030502</v>
      </c>
      <c r="T31" s="60">
        <f t="shared" si="17"/>
        <v>17.951482567737344</v>
      </c>
      <c r="U31" s="60">
        <f t="shared" si="18"/>
        <v>-6.532749308879367</v>
      </c>
      <c r="V31" s="60">
        <f t="shared" si="19"/>
        <v>-38.87076775541787</v>
      </c>
      <c r="W31" s="60">
        <f t="shared" si="20"/>
        <v>0.2112172792389618</v>
      </c>
      <c r="X31" s="60">
        <f t="shared" si="21"/>
        <v>-0.5279662238702778</v>
      </c>
      <c r="Y31" s="60">
        <f t="shared" si="22"/>
        <v>-0.19623981224561868</v>
      </c>
      <c r="Z31" s="60">
        <f t="shared" si="23"/>
        <v>-0.103772031419663</v>
      </c>
      <c r="AA31" s="60">
        <f t="shared" si="24"/>
        <v>-0.12638973410286747</v>
      </c>
      <c r="AB31" s="60">
        <f t="shared" si="25"/>
        <v>-28.30612836306753</v>
      </c>
    </row>
    <row r="32" spans="1:28" ht="12.75">
      <c r="A32" s="12" t="s">
        <v>80</v>
      </c>
      <c r="B32" s="1">
        <f>'DATOS MENSUALES'!F654</f>
        <v>2.466</v>
      </c>
      <c r="C32" s="1">
        <f>'DATOS MENSUALES'!F655</f>
        <v>3.84</v>
      </c>
      <c r="D32" s="1">
        <f>'DATOS MENSUALES'!F656</f>
        <v>3.619</v>
      </c>
      <c r="E32" s="1">
        <f>'DATOS MENSUALES'!F657</f>
        <v>4.224</v>
      </c>
      <c r="F32" s="1">
        <f>'DATOS MENSUALES'!F658</f>
        <v>5.108</v>
      </c>
      <c r="G32" s="1">
        <f>'DATOS MENSUALES'!F659</f>
        <v>3.468</v>
      </c>
      <c r="H32" s="1">
        <f>'DATOS MENSUALES'!F660</f>
        <v>1.932</v>
      </c>
      <c r="I32" s="1">
        <f>'DATOS MENSUALES'!F661</f>
        <v>2.73</v>
      </c>
      <c r="J32" s="1">
        <f>'DATOS MENSUALES'!F662</f>
        <v>1.4010000000000002</v>
      </c>
      <c r="K32" s="1">
        <f>'DATOS MENSUALES'!F663</f>
        <v>0.9139999999999999</v>
      </c>
      <c r="L32" s="1">
        <f>'DATOS MENSUALES'!F664</f>
        <v>0.628</v>
      </c>
      <c r="M32" s="1">
        <f>'DATOS MENSUALES'!F665</f>
        <v>0.682</v>
      </c>
      <c r="N32" s="1">
        <f t="shared" si="11"/>
        <v>31.012</v>
      </c>
      <c r="O32" s="10"/>
      <c r="P32" s="60">
        <f t="shared" si="13"/>
        <v>-0.00011219475785161476</v>
      </c>
      <c r="Q32" s="60">
        <f t="shared" si="14"/>
        <v>-0.07961372079113581</v>
      </c>
      <c r="R32" s="60">
        <f t="shared" si="15"/>
        <v>-39.55797586362077</v>
      </c>
      <c r="S32" s="60">
        <f t="shared" si="16"/>
        <v>-3.566472467878009</v>
      </c>
      <c r="T32" s="60">
        <f t="shared" si="17"/>
        <v>0.47891771971369945</v>
      </c>
      <c r="U32" s="60">
        <f t="shared" si="18"/>
        <v>-7.126489157903037</v>
      </c>
      <c r="V32" s="60">
        <f t="shared" si="19"/>
        <v>-45.631772255974106</v>
      </c>
      <c r="W32" s="60">
        <f t="shared" si="20"/>
        <v>-4.053611683364591</v>
      </c>
      <c r="X32" s="60">
        <f t="shared" si="21"/>
        <v>-3.0123801704028206</v>
      </c>
      <c r="Y32" s="60">
        <f t="shared" si="22"/>
        <v>-0.7341524761820092</v>
      </c>
      <c r="Z32" s="60">
        <f t="shared" si="23"/>
        <v>-0.23138855582202977</v>
      </c>
      <c r="AA32" s="60">
        <f t="shared" si="24"/>
        <v>-0.05655507464724614</v>
      </c>
      <c r="AB32" s="60">
        <f t="shared" si="25"/>
        <v>-3420.8464265527728</v>
      </c>
    </row>
    <row r="33" spans="1:28" ht="12.75">
      <c r="A33" s="12" t="s">
        <v>81</v>
      </c>
      <c r="B33" s="1">
        <f>'DATOS MENSUALES'!F666</f>
        <v>0.42</v>
      </c>
      <c r="C33" s="1">
        <f>'DATOS MENSUALES'!F667</f>
        <v>2.502</v>
      </c>
      <c r="D33" s="1">
        <f>'DATOS MENSUALES'!F668</f>
        <v>21.527</v>
      </c>
      <c r="E33" s="1">
        <f>'DATOS MENSUALES'!F669</f>
        <v>12.393</v>
      </c>
      <c r="F33" s="1">
        <f>'DATOS MENSUALES'!F670</f>
        <v>9.033000000000001</v>
      </c>
      <c r="G33" s="1">
        <f>'DATOS MENSUALES'!F671</f>
        <v>7.425</v>
      </c>
      <c r="H33" s="1">
        <f>'DATOS MENSUALES'!F672</f>
        <v>5.147</v>
      </c>
      <c r="I33" s="1">
        <f>'DATOS MENSUALES'!F673</f>
        <v>4.73</v>
      </c>
      <c r="J33" s="1">
        <f>'DATOS MENSUALES'!F674</f>
        <v>3.089</v>
      </c>
      <c r="K33" s="1">
        <f>'DATOS MENSUALES'!F675</f>
        <v>1.782</v>
      </c>
      <c r="L33" s="1">
        <f>'DATOS MENSUALES'!F676</f>
        <v>1.0959999999999999</v>
      </c>
      <c r="M33" s="1">
        <f>'DATOS MENSUALES'!F677</f>
        <v>0.84</v>
      </c>
      <c r="N33" s="1">
        <f t="shared" si="11"/>
        <v>69.984</v>
      </c>
      <c r="O33" s="10"/>
      <c r="P33" s="60">
        <f t="shared" si="13"/>
        <v>-9.184882574248977</v>
      </c>
      <c r="Q33" s="60">
        <f t="shared" si="14"/>
        <v>-5.5282603881609615</v>
      </c>
      <c r="R33" s="60">
        <f t="shared" si="15"/>
        <v>3049.06169392637</v>
      </c>
      <c r="S33" s="60">
        <f t="shared" si="16"/>
        <v>292.9075883684003</v>
      </c>
      <c r="T33" s="60">
        <f t="shared" si="17"/>
        <v>104.31314777311613</v>
      </c>
      <c r="U33" s="60">
        <f t="shared" si="18"/>
        <v>8.397801890315899</v>
      </c>
      <c r="V33" s="60">
        <f t="shared" si="19"/>
        <v>-0.046060398725535225</v>
      </c>
      <c r="W33" s="60">
        <f t="shared" si="20"/>
        <v>0.066695440895767</v>
      </c>
      <c r="X33" s="60">
        <f t="shared" si="21"/>
        <v>0.014485605739189798</v>
      </c>
      <c r="Y33" s="60">
        <f t="shared" si="22"/>
        <v>-3.970551337050422E-05</v>
      </c>
      <c r="Z33" s="60">
        <f t="shared" si="23"/>
        <v>-0.003107219514337727</v>
      </c>
      <c r="AA33" s="60">
        <f t="shared" si="24"/>
        <v>-0.011519618505234388</v>
      </c>
      <c r="AB33" s="60">
        <f t="shared" si="25"/>
        <v>13659.433986967711</v>
      </c>
    </row>
    <row r="34" spans="1:28" s="24" customFormat="1" ht="12.75">
      <c r="A34" s="21" t="s">
        <v>82</v>
      </c>
      <c r="B34" s="22">
        <f>'DATOS MENSUALES'!F678</f>
        <v>0.6</v>
      </c>
      <c r="C34" s="22">
        <f>'DATOS MENSUALES'!F679</f>
        <v>6.231999999999999</v>
      </c>
      <c r="D34" s="22">
        <f>'DATOS MENSUALES'!F680</f>
        <v>9.892</v>
      </c>
      <c r="E34" s="22">
        <f>'DATOS MENSUALES'!F681</f>
        <v>12.597</v>
      </c>
      <c r="F34" s="22">
        <f>'DATOS MENSUALES'!F682</f>
        <v>5.2509999999999994</v>
      </c>
      <c r="G34" s="22">
        <f>'DATOS MENSUALES'!F683</f>
        <v>3.0060000000000002</v>
      </c>
      <c r="H34" s="22">
        <f>'DATOS MENSUALES'!F684</f>
        <v>2.471</v>
      </c>
      <c r="I34" s="22">
        <f>'DATOS MENSUALES'!F685</f>
        <v>6.568999999999999</v>
      </c>
      <c r="J34" s="22">
        <f>'DATOS MENSUALES'!F686</f>
        <v>3.6079999999999997</v>
      </c>
      <c r="K34" s="22">
        <f>'DATOS MENSUALES'!F687</f>
        <v>3.698</v>
      </c>
      <c r="L34" s="22">
        <f>'DATOS MENSUALES'!F688</f>
        <v>2.825</v>
      </c>
      <c r="M34" s="22">
        <f>'DATOS MENSUALES'!F689</f>
        <v>1.634</v>
      </c>
      <c r="N34" s="22">
        <f t="shared" si="11"/>
        <v>58.382999999999996</v>
      </c>
      <c r="O34" s="23"/>
      <c r="P34" s="60">
        <f t="shared" si="13"/>
        <v>-7.01427644703004</v>
      </c>
      <c r="Q34" s="60">
        <f t="shared" si="14"/>
        <v>7.550388512593471</v>
      </c>
      <c r="R34" s="60">
        <f t="shared" si="15"/>
        <v>23.53361659675197</v>
      </c>
      <c r="S34" s="60">
        <f t="shared" si="16"/>
        <v>320.73742654565456</v>
      </c>
      <c r="T34" s="60">
        <f t="shared" si="17"/>
        <v>0.7924407951752369</v>
      </c>
      <c r="U34" s="60">
        <f t="shared" si="18"/>
        <v>-13.590058356471072</v>
      </c>
      <c r="V34" s="60">
        <f t="shared" si="19"/>
        <v>-27.941190843601305</v>
      </c>
      <c r="W34" s="60">
        <f t="shared" si="20"/>
        <v>11.307879063422376</v>
      </c>
      <c r="X34" s="60">
        <f t="shared" si="21"/>
        <v>0.44379202881019514</v>
      </c>
      <c r="Y34" s="60">
        <f t="shared" si="22"/>
        <v>6.664674992551721</v>
      </c>
      <c r="Z34" s="60">
        <f t="shared" si="23"/>
        <v>3.967400597177973</v>
      </c>
      <c r="AA34" s="60">
        <f t="shared" si="24"/>
        <v>0.18339937571961773</v>
      </c>
      <c r="AB34" s="60">
        <f t="shared" si="25"/>
        <v>1862.403598135811</v>
      </c>
    </row>
    <row r="35" spans="1:28" s="24" customFormat="1" ht="12.75">
      <c r="A35" s="21" t="s">
        <v>83</v>
      </c>
      <c r="B35" s="22">
        <f>'DATOS MENSUALES'!F690</f>
        <v>1.5220000000000002</v>
      </c>
      <c r="C35" s="22">
        <f>'DATOS MENSUALES'!F691</f>
        <v>11.37</v>
      </c>
      <c r="D35" s="22">
        <f>'DATOS MENSUALES'!F692</f>
        <v>16.262</v>
      </c>
      <c r="E35" s="22">
        <f>'DATOS MENSUALES'!F693</f>
        <v>6.123</v>
      </c>
      <c r="F35" s="22">
        <f>'DATOS MENSUALES'!F694</f>
        <v>3.933</v>
      </c>
      <c r="G35" s="22">
        <f>'DATOS MENSUALES'!F695</f>
        <v>3.208</v>
      </c>
      <c r="H35" s="22">
        <f>'DATOS MENSUALES'!F696</f>
        <v>7.572</v>
      </c>
      <c r="I35" s="22">
        <f>'DATOS MENSUALES'!F697</f>
        <v>7.1370000000000005</v>
      </c>
      <c r="J35" s="22">
        <f>'DATOS MENSUALES'!F698</f>
        <v>5.068</v>
      </c>
      <c r="K35" s="22">
        <f>'DATOS MENSUALES'!F699</f>
        <v>2.699</v>
      </c>
      <c r="L35" s="22">
        <f>'DATOS MENSUALES'!F700</f>
        <v>1.5779999999999998</v>
      </c>
      <c r="M35" s="22">
        <f>'DATOS MENSUALES'!F701</f>
        <v>2.087</v>
      </c>
      <c r="N35" s="22">
        <f t="shared" si="11"/>
        <v>68.55900000000001</v>
      </c>
      <c r="O35" s="23"/>
      <c r="P35" s="60">
        <f t="shared" si="13"/>
        <v>-0.9768729215744191</v>
      </c>
      <c r="Q35" s="60">
        <f t="shared" si="14"/>
        <v>357.88191809540695</v>
      </c>
      <c r="R35" s="60">
        <f t="shared" si="15"/>
        <v>787.7861970059835</v>
      </c>
      <c r="S35" s="60">
        <f t="shared" si="16"/>
        <v>0.05112836396222158</v>
      </c>
      <c r="T35" s="60">
        <f t="shared" si="17"/>
        <v>-0.06052042096677306</v>
      </c>
      <c r="U35" s="60">
        <f t="shared" si="18"/>
        <v>-10.422870153287645</v>
      </c>
      <c r="V35" s="60">
        <f t="shared" si="19"/>
        <v>8.825320329824745</v>
      </c>
      <c r="W35" s="60">
        <f t="shared" si="20"/>
        <v>22.248227175943107</v>
      </c>
      <c r="X35" s="60">
        <f t="shared" si="21"/>
        <v>10.982042725141552</v>
      </c>
      <c r="Y35" s="60">
        <f t="shared" si="22"/>
        <v>0.6881955299200616</v>
      </c>
      <c r="Z35" s="60">
        <f t="shared" si="23"/>
        <v>0.03795911488802916</v>
      </c>
      <c r="AA35" s="60">
        <f t="shared" si="24"/>
        <v>1.0648134601160686</v>
      </c>
      <c r="AB35" s="60">
        <f t="shared" si="25"/>
        <v>11359.344062954575</v>
      </c>
    </row>
    <row r="36" spans="1:28" s="24" customFormat="1" ht="12.75">
      <c r="A36" s="21" t="s">
        <v>84</v>
      </c>
      <c r="B36" s="22">
        <f>'DATOS MENSUALES'!F702</f>
        <v>1.1059999999999999</v>
      </c>
      <c r="C36" s="22">
        <f>'DATOS MENSUALES'!F703</f>
        <v>1.107</v>
      </c>
      <c r="D36" s="22">
        <f>'DATOS MENSUALES'!F704</f>
        <v>1.096</v>
      </c>
      <c r="E36" s="22">
        <f>'DATOS MENSUALES'!F705</f>
        <v>2.004</v>
      </c>
      <c r="F36" s="22">
        <f>'DATOS MENSUALES'!F706</f>
        <v>1.5470000000000002</v>
      </c>
      <c r="G36" s="22">
        <f>'DATOS MENSUALES'!F707</f>
        <v>1.913</v>
      </c>
      <c r="H36" s="22">
        <f>'DATOS MENSUALES'!F708</f>
        <v>3.076</v>
      </c>
      <c r="I36" s="22">
        <f>'DATOS MENSUALES'!F709</f>
        <v>2.567</v>
      </c>
      <c r="J36" s="22">
        <f>'DATOS MENSUALES'!F710</f>
        <v>1.556</v>
      </c>
      <c r="K36" s="22">
        <f>'DATOS MENSUALES'!F711</f>
        <v>1.69</v>
      </c>
      <c r="L36" s="22">
        <f>'DATOS MENSUALES'!F712</f>
        <v>0.987</v>
      </c>
      <c r="M36" s="22">
        <f>'DATOS MENSUALES'!F713</f>
        <v>2.49</v>
      </c>
      <c r="N36" s="22">
        <f t="shared" si="11"/>
        <v>21.139000000000003</v>
      </c>
      <c r="O36" s="23"/>
      <c r="P36" s="60">
        <f t="shared" si="13"/>
        <v>-2.792682012035959</v>
      </c>
      <c r="Q36" s="60">
        <f t="shared" si="14"/>
        <v>-31.650223964662434</v>
      </c>
      <c r="R36" s="60">
        <f t="shared" si="15"/>
        <v>-208.56031859198157</v>
      </c>
      <c r="S36" s="60">
        <f t="shared" si="16"/>
        <v>-52.64356179474189</v>
      </c>
      <c r="T36" s="60">
        <f t="shared" si="17"/>
        <v>-21.452865401842512</v>
      </c>
      <c r="U36" s="60">
        <f t="shared" si="18"/>
        <v>-42.12183829183791</v>
      </c>
      <c r="V36" s="60">
        <f t="shared" si="19"/>
        <v>-14.339370428897155</v>
      </c>
      <c r="W36" s="60">
        <f t="shared" si="20"/>
        <v>-5.428220591453346</v>
      </c>
      <c r="X36" s="60">
        <f t="shared" si="21"/>
        <v>-2.142851058716431</v>
      </c>
      <c r="Y36" s="60">
        <f t="shared" si="22"/>
        <v>-0.002005876572542093</v>
      </c>
      <c r="Z36" s="60">
        <f t="shared" si="23"/>
        <v>-0.016566373756941238</v>
      </c>
      <c r="AA36" s="60">
        <f t="shared" si="24"/>
        <v>2.8884890217314547</v>
      </c>
      <c r="AB36" s="60">
        <f t="shared" si="25"/>
        <v>-15513.918126672896</v>
      </c>
    </row>
    <row r="37" spans="1:28" s="24" customFormat="1" ht="12.75">
      <c r="A37" s="21" t="s">
        <v>85</v>
      </c>
      <c r="B37" s="22">
        <f>'DATOS MENSUALES'!F714</f>
        <v>5.4079999999999995</v>
      </c>
      <c r="C37" s="22">
        <f>'DATOS MENSUALES'!F715</f>
        <v>2.4589999999999996</v>
      </c>
      <c r="D37" s="22">
        <f>'DATOS MENSUALES'!F716</f>
        <v>6.1</v>
      </c>
      <c r="E37" s="22">
        <f>'DATOS MENSUALES'!F717</f>
        <v>2.116</v>
      </c>
      <c r="F37" s="22">
        <f>'DATOS MENSUALES'!F718</f>
        <v>1.996</v>
      </c>
      <c r="G37" s="22">
        <f>'DATOS MENSUALES'!F719</f>
        <v>2.622</v>
      </c>
      <c r="H37" s="22">
        <f>'DATOS MENSUALES'!F720</f>
        <v>11.11</v>
      </c>
      <c r="I37" s="22">
        <f>'DATOS MENSUALES'!F721</f>
        <v>4.917999999999999</v>
      </c>
      <c r="J37" s="22">
        <f>'DATOS MENSUALES'!F722</f>
        <v>2.644</v>
      </c>
      <c r="K37" s="22">
        <f>'DATOS MENSUALES'!F723</f>
        <v>1.6269999999999998</v>
      </c>
      <c r="L37" s="22">
        <f>'DATOS MENSUALES'!F724</f>
        <v>0.964</v>
      </c>
      <c r="M37" s="22">
        <f>'DATOS MENSUALES'!F725</f>
        <v>0.629</v>
      </c>
      <c r="N37" s="22">
        <f t="shared" si="11"/>
        <v>42.592999999999996</v>
      </c>
      <c r="O37" s="23"/>
      <c r="P37" s="60">
        <f t="shared" si="13"/>
        <v>24.232135206035032</v>
      </c>
      <c r="Q37" s="60">
        <f t="shared" si="14"/>
        <v>-5.941467078662443</v>
      </c>
      <c r="R37" s="60">
        <f t="shared" si="15"/>
        <v>-0.794814555342736</v>
      </c>
      <c r="S37" s="60">
        <f t="shared" si="16"/>
        <v>-48.063621946789226</v>
      </c>
      <c r="T37" s="60">
        <f t="shared" si="17"/>
        <v>-12.643073918582163</v>
      </c>
      <c r="U37" s="60">
        <f t="shared" si="18"/>
        <v>-21.26278757550066</v>
      </c>
      <c r="V37" s="60">
        <f t="shared" si="19"/>
        <v>176.04332459525654</v>
      </c>
      <c r="W37" s="60">
        <f t="shared" si="20"/>
        <v>0.20909642134546996</v>
      </c>
      <c r="X37" s="60">
        <f t="shared" si="21"/>
        <v>-0.008148603047792429</v>
      </c>
      <c r="Y37" s="60">
        <f t="shared" si="22"/>
        <v>-0.006763641511891212</v>
      </c>
      <c r="Z37" s="60">
        <f t="shared" si="23"/>
        <v>-0.02146712216522526</v>
      </c>
      <c r="AA37" s="60">
        <f t="shared" si="24"/>
        <v>-0.08336534448748283</v>
      </c>
      <c r="AB37" s="60">
        <f t="shared" si="25"/>
        <v>-42.38499404004392</v>
      </c>
    </row>
    <row r="38" spans="1:28" s="24" customFormat="1" ht="12.75">
      <c r="A38" s="21" t="s">
        <v>86</v>
      </c>
      <c r="B38" s="22">
        <f>'DATOS MENSUALES'!F726</f>
        <v>1.339</v>
      </c>
      <c r="C38" s="22">
        <f>'DATOS MENSUALES'!F727</f>
        <v>15.187999999999999</v>
      </c>
      <c r="D38" s="22">
        <f>'DATOS MENSUALES'!F728</f>
        <v>22.069</v>
      </c>
      <c r="E38" s="22">
        <f>'DATOS MENSUALES'!F729</f>
        <v>29.503</v>
      </c>
      <c r="F38" s="22">
        <f>'DATOS MENSUALES'!F730</f>
        <v>7.9079999999999995</v>
      </c>
      <c r="G38" s="22">
        <f>'DATOS MENSUALES'!F731</f>
        <v>24.875</v>
      </c>
      <c r="H38" s="22">
        <f>'DATOS MENSUALES'!F732</f>
        <v>6.909000000000001</v>
      </c>
      <c r="I38" s="22">
        <f>'DATOS MENSUALES'!F733</f>
        <v>4.772</v>
      </c>
      <c r="J38" s="22">
        <f>'DATOS MENSUALES'!F734</f>
        <v>2.515</v>
      </c>
      <c r="K38" s="22">
        <f>'DATOS MENSUALES'!F735</f>
        <v>1.58</v>
      </c>
      <c r="L38" s="22">
        <f>'DATOS MENSUALES'!F736</f>
        <v>0.995</v>
      </c>
      <c r="M38" s="22">
        <f>'DATOS MENSUALES'!F737</f>
        <v>0.642</v>
      </c>
      <c r="N38" s="22">
        <f t="shared" si="11"/>
        <v>118.295</v>
      </c>
      <c r="O38" s="23"/>
      <c r="P38" s="60">
        <f t="shared" si="13"/>
        <v>-1.6231903800418754</v>
      </c>
      <c r="Q38" s="60">
        <f t="shared" si="14"/>
        <v>1301.386571041001</v>
      </c>
      <c r="R38" s="60">
        <f t="shared" si="15"/>
        <v>3403.899403995848</v>
      </c>
      <c r="S38" s="60">
        <f t="shared" si="16"/>
        <v>13398.436993899466</v>
      </c>
      <c r="T38" s="60">
        <f t="shared" si="17"/>
        <v>45.9744596392403</v>
      </c>
      <c r="U38" s="60">
        <f t="shared" si="18"/>
        <v>7395.061174899785</v>
      </c>
      <c r="V38" s="60">
        <f t="shared" si="19"/>
        <v>2.76485878513245</v>
      </c>
      <c r="W38" s="60">
        <f t="shared" si="20"/>
        <v>0.0896377803513882</v>
      </c>
      <c r="X38" s="60">
        <f t="shared" si="21"/>
        <v>-0.03601244504187524</v>
      </c>
      <c r="Y38" s="60">
        <f t="shared" si="22"/>
        <v>-0.013163544812187017</v>
      </c>
      <c r="Z38" s="60">
        <f t="shared" si="23"/>
        <v>-0.015055148384160177</v>
      </c>
      <c r="AA38" s="60">
        <f t="shared" si="24"/>
        <v>-0.0761420805644059</v>
      </c>
      <c r="AB38" s="60">
        <f t="shared" si="25"/>
        <v>376607.691885298</v>
      </c>
    </row>
    <row r="39" spans="1:28" s="24" customFormat="1" ht="12.75">
      <c r="A39" s="21" t="s">
        <v>87</v>
      </c>
      <c r="B39" s="22">
        <f>'DATOS MENSUALES'!F738</f>
        <v>2.23</v>
      </c>
      <c r="C39" s="22">
        <f>'DATOS MENSUALES'!F739</f>
        <v>0.931</v>
      </c>
      <c r="D39" s="22">
        <f>'DATOS MENSUALES'!F740</f>
        <v>0.609</v>
      </c>
      <c r="E39" s="22">
        <f>'DATOS MENSUALES'!F741</f>
        <v>0.606</v>
      </c>
      <c r="F39" s="22">
        <f>'DATOS MENSUALES'!F742</f>
        <v>1.375</v>
      </c>
      <c r="G39" s="22">
        <f>'DATOS MENSUALES'!F743</f>
        <v>2.93</v>
      </c>
      <c r="H39" s="22">
        <f>'DATOS MENSUALES'!F744</f>
        <v>1.694</v>
      </c>
      <c r="I39" s="22">
        <f>'DATOS MENSUALES'!F745</f>
        <v>1.556</v>
      </c>
      <c r="J39" s="22">
        <f>'DATOS MENSUALES'!F746</f>
        <v>1.288</v>
      </c>
      <c r="K39" s="22">
        <f>'DATOS MENSUALES'!F747</f>
        <v>0.819</v>
      </c>
      <c r="L39" s="22">
        <f>'DATOS MENSUALES'!F748</f>
        <v>0.7110000000000001</v>
      </c>
      <c r="M39" s="22">
        <f>'DATOS MENSUALES'!F749</f>
        <v>0.646</v>
      </c>
      <c r="N39" s="22">
        <f t="shared" si="11"/>
        <v>15.395000000000001</v>
      </c>
      <c r="O39" s="23"/>
      <c r="P39" s="60">
        <f t="shared" si="13"/>
        <v>-0.022962188154301334</v>
      </c>
      <c r="Q39" s="60">
        <f t="shared" si="14"/>
        <v>-37.23267965926599</v>
      </c>
      <c r="R39" s="60">
        <f t="shared" si="15"/>
        <v>-264.2765258946857</v>
      </c>
      <c r="S39" s="60">
        <f t="shared" si="16"/>
        <v>-136.26063035554662</v>
      </c>
      <c r="T39" s="60">
        <f t="shared" si="17"/>
        <v>-25.688444505558497</v>
      </c>
      <c r="U39" s="60">
        <f t="shared" si="18"/>
        <v>-14.930270194506576</v>
      </c>
      <c r="V39" s="60">
        <f t="shared" si="19"/>
        <v>-55.37001293406879</v>
      </c>
      <c r="W39" s="60">
        <f t="shared" si="20"/>
        <v>-21.218539280382345</v>
      </c>
      <c r="X39" s="60">
        <f t="shared" si="21"/>
        <v>-3.7762342679945378</v>
      </c>
      <c r="Y39" s="60">
        <f t="shared" si="22"/>
        <v>-0.991371092861003</v>
      </c>
      <c r="Z39" s="60">
        <f t="shared" si="23"/>
        <v>-0.14965623250250315</v>
      </c>
      <c r="AA39" s="60">
        <f t="shared" si="24"/>
        <v>-0.07400661443422839</v>
      </c>
      <c r="AB39" s="60">
        <f t="shared" si="25"/>
        <v>-28890.9652567137</v>
      </c>
    </row>
    <row r="40" spans="1:28" s="24" customFormat="1" ht="12.75">
      <c r="A40" s="21" t="s">
        <v>88</v>
      </c>
      <c r="B40" s="22">
        <f>'DATOS MENSUALES'!F750</f>
        <v>3.145</v>
      </c>
      <c r="C40" s="22">
        <f>'DATOS MENSUALES'!F751</f>
        <v>7.262</v>
      </c>
      <c r="D40" s="22">
        <f>'DATOS MENSUALES'!F752</f>
        <v>14.45</v>
      </c>
      <c r="E40" s="22">
        <f>'DATOS MENSUALES'!F753</f>
        <v>16.234</v>
      </c>
      <c r="F40" s="22">
        <f>'DATOS MENSUALES'!F754</f>
        <v>7.86</v>
      </c>
      <c r="G40" s="22">
        <f>'DATOS MENSUALES'!F755</f>
        <v>11.323</v>
      </c>
      <c r="H40" s="22">
        <f>'DATOS MENSUALES'!F756</f>
        <v>9.756</v>
      </c>
      <c r="I40" s="22">
        <f>'DATOS MENSUALES'!F757</f>
        <v>4.69</v>
      </c>
      <c r="J40" s="22">
        <f>'DATOS MENSUALES'!F758</f>
        <v>2.7780000000000005</v>
      </c>
      <c r="K40" s="22">
        <f>'DATOS MENSUALES'!F759</f>
        <v>1.6280000000000001</v>
      </c>
      <c r="L40" s="22">
        <f>'DATOS MENSUALES'!F760</f>
        <v>1.25</v>
      </c>
      <c r="M40" s="22">
        <f>'DATOS MENSUALES'!F761</f>
        <v>1.092</v>
      </c>
      <c r="N40" s="22">
        <f t="shared" si="11"/>
        <v>81.468</v>
      </c>
      <c r="O40" s="23"/>
      <c r="P40" s="60">
        <f t="shared" si="13"/>
        <v>0.2509640418752845</v>
      </c>
      <c r="Q40" s="60">
        <f t="shared" si="14"/>
        <v>26.779411167637843</v>
      </c>
      <c r="R40" s="60">
        <f t="shared" si="15"/>
        <v>409.12864703163973</v>
      </c>
      <c r="S40" s="60">
        <f t="shared" si="16"/>
        <v>1151.7324112156734</v>
      </c>
      <c r="T40" s="60">
        <f t="shared" si="17"/>
        <v>44.15108943701548</v>
      </c>
      <c r="U40" s="60">
        <f t="shared" si="18"/>
        <v>208.59278355265923</v>
      </c>
      <c r="V40" s="60">
        <f t="shared" si="19"/>
        <v>76.79480658151701</v>
      </c>
      <c r="W40" s="60">
        <f t="shared" si="20"/>
        <v>0.04884265225671372</v>
      </c>
      <c r="X40" s="60">
        <f t="shared" si="21"/>
        <v>-0.00030388148566226034</v>
      </c>
      <c r="Y40" s="60">
        <f t="shared" si="22"/>
        <v>-0.006656913971950346</v>
      </c>
      <c r="Z40" s="60">
        <f t="shared" si="23"/>
        <v>5.269116977697324E-07</v>
      </c>
      <c r="AA40" s="60">
        <f t="shared" si="24"/>
        <v>1.7889849795175778E-05</v>
      </c>
      <c r="AB40" s="60">
        <f t="shared" si="25"/>
        <v>44318.210520481414</v>
      </c>
    </row>
    <row r="41" spans="1:28" s="24" customFormat="1" ht="12.75">
      <c r="A41" s="21" t="s">
        <v>89</v>
      </c>
      <c r="B41" s="22">
        <f>'DATOS MENSUALES'!F762</f>
        <v>6.439</v>
      </c>
      <c r="C41" s="22">
        <f>'DATOS MENSUALES'!F763</f>
        <v>5.293</v>
      </c>
      <c r="D41" s="22">
        <f>'DATOS MENSUALES'!F764</f>
        <v>5.92</v>
      </c>
      <c r="E41" s="22">
        <f>'DATOS MENSUALES'!F765</f>
        <v>8.255</v>
      </c>
      <c r="F41" s="22">
        <f>'DATOS MENSUALES'!F766</f>
        <v>3.98</v>
      </c>
      <c r="G41" s="22">
        <f>'DATOS MENSUALES'!F767</f>
        <v>8.908999999999999</v>
      </c>
      <c r="H41" s="22">
        <f>'DATOS MENSUALES'!F768</f>
        <v>8.142</v>
      </c>
      <c r="I41" s="22">
        <f>'DATOS MENSUALES'!F769</f>
        <v>5.605</v>
      </c>
      <c r="J41" s="22">
        <f>'DATOS MENSUALES'!F770</f>
        <v>3.0359999999999996</v>
      </c>
      <c r="K41" s="22">
        <f>'DATOS MENSUALES'!F771</f>
        <v>1.8679999999999999</v>
      </c>
      <c r="L41" s="22">
        <f>'DATOS MENSUALES'!F772</f>
        <v>1.1640000000000001</v>
      </c>
      <c r="M41" s="22">
        <f>'DATOS MENSUALES'!F773</f>
        <v>0.736</v>
      </c>
      <c r="N41" s="22">
        <f t="shared" si="11"/>
        <v>59.34700000000001</v>
      </c>
      <c r="O41" s="23"/>
      <c r="P41" s="60">
        <f t="shared" si="13"/>
        <v>60.45641331936641</v>
      </c>
      <c r="Q41" s="60">
        <f t="shared" si="14"/>
        <v>1.0699955137606394</v>
      </c>
      <c r="R41" s="60">
        <f t="shared" si="15"/>
        <v>-1.3540284710823782</v>
      </c>
      <c r="S41" s="60">
        <f t="shared" si="16"/>
        <v>15.684209247346864</v>
      </c>
      <c r="T41" s="60">
        <f t="shared" si="17"/>
        <v>-0.04128375564724634</v>
      </c>
      <c r="U41" s="60">
        <f t="shared" si="18"/>
        <v>43.48851871720346</v>
      </c>
      <c r="V41" s="60">
        <f t="shared" si="19"/>
        <v>18.327462242546616</v>
      </c>
      <c r="W41" s="60">
        <f t="shared" si="20"/>
        <v>2.0997997596827496</v>
      </c>
      <c r="X41" s="60">
        <f t="shared" si="21"/>
        <v>0.006942645425580291</v>
      </c>
      <c r="Y41" s="60">
        <f t="shared" si="22"/>
        <v>0.0001396740753868924</v>
      </c>
      <c r="Z41" s="60">
        <f t="shared" si="23"/>
        <v>-0.0004731493841602115</v>
      </c>
      <c r="AA41" s="60">
        <f t="shared" si="24"/>
        <v>-0.03588676188984974</v>
      </c>
      <c r="AB41" s="60">
        <f t="shared" si="25"/>
        <v>2335.37140330732</v>
      </c>
    </row>
    <row r="42" spans="1:28" s="24" customFormat="1" ht="12.75">
      <c r="A42" s="21" t="s">
        <v>90</v>
      </c>
      <c r="B42" s="22">
        <f>'DATOS MENSUALES'!F774</f>
        <v>2.697</v>
      </c>
      <c r="C42" s="22">
        <f>'DATOS MENSUALES'!F775</f>
        <v>1.28</v>
      </c>
      <c r="D42" s="22">
        <f>'DATOS MENSUALES'!F776</f>
        <v>1.153</v>
      </c>
      <c r="E42" s="22">
        <f>'DATOS MENSUALES'!F777</f>
        <v>0.873</v>
      </c>
      <c r="F42" s="22">
        <f>'DATOS MENSUALES'!F778</f>
        <v>0.618</v>
      </c>
      <c r="G42" s="22">
        <f>'DATOS MENSUALES'!F779</f>
        <v>1.343</v>
      </c>
      <c r="H42" s="22">
        <f>'DATOS MENSUALES'!F780</f>
        <v>1.408</v>
      </c>
      <c r="I42" s="22">
        <f>'DATOS MENSUALES'!F781</f>
        <v>1.091</v>
      </c>
      <c r="J42" s="22">
        <f>'DATOS MENSUALES'!F782</f>
        <v>0.7429999999999999</v>
      </c>
      <c r="K42" s="22">
        <f>'DATOS MENSUALES'!F783</f>
        <v>0.485</v>
      </c>
      <c r="L42" s="22">
        <f>'DATOS MENSUALES'!F784</f>
        <v>0.335</v>
      </c>
      <c r="M42" s="22">
        <f>'DATOS MENSUALES'!F785</f>
        <v>0.237</v>
      </c>
      <c r="N42" s="22">
        <f>SUM(B42:M42)</f>
        <v>12.263000000000002</v>
      </c>
      <c r="O42" s="23"/>
      <c r="P42" s="60">
        <f t="shared" si="13"/>
        <v>0.006105331532089215</v>
      </c>
      <c r="Q42" s="60">
        <f t="shared" si="14"/>
        <v>-26.73605708173788</v>
      </c>
      <c r="R42" s="60">
        <f t="shared" si="15"/>
        <v>-202.60411417340765</v>
      </c>
      <c r="S42" s="60">
        <f t="shared" si="16"/>
        <v>-116.13185702804955</v>
      </c>
      <c r="T42" s="60">
        <f t="shared" si="17"/>
        <v>-50.96640802212063</v>
      </c>
      <c r="U42" s="60">
        <f t="shared" si="18"/>
        <v>-66.39984806248879</v>
      </c>
      <c r="V42" s="60">
        <f t="shared" si="19"/>
        <v>-68.793064626838</v>
      </c>
      <c r="W42" s="60">
        <f t="shared" si="20"/>
        <v>-33.80672480331134</v>
      </c>
      <c r="X42" s="60">
        <f t="shared" si="21"/>
        <v>-9.290544438911699</v>
      </c>
      <c r="Y42" s="60">
        <f t="shared" si="22"/>
        <v>-2.3585609768166242</v>
      </c>
      <c r="Z42" s="60">
        <f t="shared" si="23"/>
        <v>-0.7459528170232129</v>
      </c>
      <c r="AA42" s="60">
        <f t="shared" si="24"/>
        <v>-0.5694056597064175</v>
      </c>
      <c r="AB42" s="60">
        <f t="shared" si="25"/>
        <v>-38671.44623818704</v>
      </c>
    </row>
    <row r="43" spans="1:28" s="24" customFormat="1" ht="12.75">
      <c r="A43" s="21" t="s">
        <v>91</v>
      </c>
      <c r="B43" s="22">
        <f>'DATOS MENSUALES'!F786</f>
        <v>4.3309999999999995</v>
      </c>
      <c r="C43" s="22">
        <f>'DATOS MENSUALES'!F787</f>
        <v>2.834</v>
      </c>
      <c r="D43" s="22">
        <f>'DATOS MENSUALES'!F788</f>
        <v>4.375</v>
      </c>
      <c r="E43" s="22">
        <f>'DATOS MENSUALES'!F789</f>
        <v>2.16</v>
      </c>
      <c r="F43" s="22">
        <f>'DATOS MENSUALES'!F790</f>
        <v>3.47</v>
      </c>
      <c r="G43" s="22">
        <f>'DATOS MENSUALES'!F791</f>
        <v>9.775</v>
      </c>
      <c r="H43" s="22">
        <f>'DATOS MENSUALES'!F792</f>
        <v>5.186999999999999</v>
      </c>
      <c r="I43" s="22">
        <f>'DATOS MENSUALES'!F793</f>
        <v>3.191</v>
      </c>
      <c r="J43" s="22">
        <f>'DATOS MENSUALES'!F794</f>
        <v>3.537</v>
      </c>
      <c r="K43" s="22">
        <f>'DATOS MENSUALES'!F795</f>
        <v>1.8969999999999998</v>
      </c>
      <c r="L43" s="22">
        <f>'DATOS MENSUALES'!F796</f>
        <v>1.161</v>
      </c>
      <c r="M43" s="22">
        <f>'DATOS MENSUALES'!F797</f>
        <v>1.174</v>
      </c>
      <c r="N43" s="22">
        <f>SUM(B43:M43)</f>
        <v>43.092</v>
      </c>
      <c r="O43" s="23"/>
      <c r="P43" s="60">
        <f t="shared" si="13"/>
        <v>5.996520157046877</v>
      </c>
      <c r="Q43" s="60">
        <f t="shared" si="14"/>
        <v>-2.9623596860958696</v>
      </c>
      <c r="R43" s="60">
        <f t="shared" si="15"/>
        <v>-18.63718840489891</v>
      </c>
      <c r="S43" s="60">
        <f t="shared" si="16"/>
        <v>-46.339695959664965</v>
      </c>
      <c r="T43" s="60">
        <f t="shared" si="17"/>
        <v>-0.6263769312093765</v>
      </c>
      <c r="U43" s="60">
        <f t="shared" si="18"/>
        <v>84.17828565244615</v>
      </c>
      <c r="V43" s="60">
        <f t="shared" si="19"/>
        <v>-0.032297653163405216</v>
      </c>
      <c r="W43" s="60">
        <f t="shared" si="20"/>
        <v>-1.4561977766841165</v>
      </c>
      <c r="X43" s="60">
        <f t="shared" si="21"/>
        <v>0.33104247731315417</v>
      </c>
      <c r="Y43" s="60">
        <f t="shared" si="22"/>
        <v>0.0005291731182863006</v>
      </c>
      <c r="Z43" s="60">
        <f t="shared" si="23"/>
        <v>-0.0005299283604915741</v>
      </c>
      <c r="AA43" s="60">
        <f t="shared" si="24"/>
        <v>0.001265103056895771</v>
      </c>
      <c r="AB43" s="60">
        <f t="shared" si="25"/>
        <v>-26.66699389336332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292.44301257848514</v>
      </c>
      <c r="Q44" s="61">
        <f aca="true" t="shared" si="26" ref="Q44:AB44">SUM(Q18:Q43)</f>
        <v>4520.32870839802</v>
      </c>
      <c r="R44" s="61">
        <f t="shared" si="26"/>
        <v>14433.204693839834</v>
      </c>
      <c r="S44" s="61">
        <f t="shared" si="26"/>
        <v>14555.288140771352</v>
      </c>
      <c r="T44" s="61">
        <f t="shared" si="26"/>
        <v>1495.5122810916564</v>
      </c>
      <c r="U44" s="61">
        <f t="shared" si="26"/>
        <v>7466.870668600192</v>
      </c>
      <c r="V44" s="61">
        <f t="shared" si="26"/>
        <v>474.5583977783422</v>
      </c>
      <c r="W44" s="61">
        <f t="shared" si="26"/>
        <v>26.652174534035385</v>
      </c>
      <c r="X44" s="61">
        <f t="shared" si="26"/>
        <v>206.00597026171616</v>
      </c>
      <c r="Y44" s="61">
        <f t="shared" si="26"/>
        <v>14.67583962088758</v>
      </c>
      <c r="Z44" s="61">
        <f t="shared" si="26"/>
        <v>20.94573449474556</v>
      </c>
      <c r="AA44" s="61">
        <f t="shared" si="26"/>
        <v>6.340866733810657</v>
      </c>
      <c r="AB44" s="61">
        <f t="shared" si="26"/>
        <v>357612.75290434493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228 - Río Arlanza desde confluencia con río Zumel hasta confluencia con río Abejón, y río Bañuelos.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2.3042272727272723</v>
      </c>
      <c r="C5" s="43">
        <f>'ANUAL (Acum. S.LARGA)'!C6</f>
        <v>4.305136363636364</v>
      </c>
      <c r="D5" s="43">
        <f>'ANUAL (Acum. S.LARGA)'!D6</f>
        <v>6.085121212121212</v>
      </c>
      <c r="E5" s="43">
        <f>'ANUAL (Acum. S.LARGA)'!E6</f>
        <v>6.56140909090909</v>
      </c>
      <c r="F5" s="43">
        <f>'ANUAL (Acum. S.LARGA)'!F6</f>
        <v>6.675681818181817</v>
      </c>
      <c r="G5" s="43">
        <f>'ANUAL (Acum. S.LARGA)'!G6</f>
        <v>7.67437878787879</v>
      </c>
      <c r="H5" s="43">
        <f>'ANUAL (Acum. S.LARGA)'!H6</f>
        <v>5.78889393939394</v>
      </c>
      <c r="I5" s="43">
        <f>'ANUAL (Acum. S.LARGA)'!I6</f>
        <v>5.260166666666668</v>
      </c>
      <c r="J5" s="43">
        <f>'ANUAL (Acum. S.LARGA)'!J6</f>
        <v>3.293969696969697</v>
      </c>
      <c r="K5" s="43">
        <f>'ANUAL (Acum. S.LARGA)'!K6</f>
        <v>2.0187121212121206</v>
      </c>
      <c r="L5" s="43">
        <f>'ANUAL (Acum. S.LARGA)'!L6</f>
        <v>1.3154545454545457</v>
      </c>
      <c r="M5" s="43">
        <f>'ANUAL (Acum. S.LARGA)'!M6</f>
        <v>1.2690606060606058</v>
      </c>
      <c r="N5" s="43">
        <f>'ANUAL (Acum. S.LARGA)'!N6</f>
        <v>52.552212121212115</v>
      </c>
    </row>
    <row r="6" spans="1:14" ht="12.75">
      <c r="A6" s="13" t="s">
        <v>109</v>
      </c>
      <c r="B6" s="43">
        <f>'ANUAL (Acum. S.CORTA)'!B6</f>
        <v>2.5142307692307693</v>
      </c>
      <c r="C6" s="43">
        <f>'ANUAL (Acum. S.CORTA)'!C6</f>
        <v>4.270192307692308</v>
      </c>
      <c r="D6" s="43">
        <f>'ANUAL (Acum. S.CORTA)'!D6</f>
        <v>7.02630769230769</v>
      </c>
      <c r="E6" s="43">
        <f>'ANUAL (Acum. S.CORTA)'!E6</f>
        <v>5.751846153846153</v>
      </c>
      <c r="F6" s="43">
        <f>'ANUAL (Acum. S.CORTA)'!F6</f>
        <v>4.325615384615385</v>
      </c>
      <c r="G6" s="43">
        <f>'ANUAL (Acum. S.CORTA)'!G6</f>
        <v>5.392384615384614</v>
      </c>
      <c r="H6" s="43">
        <f>'ANUAL (Acum. S.CORTA)'!H6</f>
        <v>5.50546153846154</v>
      </c>
      <c r="I6" s="43">
        <f>'ANUAL (Acum. S.CORTA)'!I6</f>
        <v>4.324461538461539</v>
      </c>
      <c r="J6" s="43">
        <f>'ANUAL (Acum. S.CORTA)'!J6</f>
        <v>2.8452307692307692</v>
      </c>
      <c r="K6" s="43">
        <f>'ANUAL (Acum. S.CORTA)'!K6</f>
        <v>1.8161153846153844</v>
      </c>
      <c r="L6" s="43">
        <f>'ANUAL (Acum. S.CORTA)'!L6</f>
        <v>1.2419230769230767</v>
      </c>
      <c r="M6" s="43">
        <f>'ANUAL (Acum. S.CORTA)'!M6</f>
        <v>1.0658461538461537</v>
      </c>
      <c r="N6" s="43">
        <f>'ANUAL (Acum. S.CORTA)'!N6</f>
        <v>46.07961538461539</v>
      </c>
    </row>
    <row r="7" spans="1:14" ht="12.75">
      <c r="A7" s="13" t="s">
        <v>114</v>
      </c>
      <c r="B7" s="44">
        <f>(B5-B6)/B5*100</f>
        <v>-9.113836078111245</v>
      </c>
      <c r="C7" s="44">
        <f aca="true" t="shared" si="0" ref="C7:N7">(C5-C6)/C5*100</f>
        <v>0.8116829060099776</v>
      </c>
      <c r="D7" s="44">
        <f t="shared" si="0"/>
        <v>-15.467012856074073</v>
      </c>
      <c r="E7" s="44">
        <f t="shared" si="0"/>
        <v>12.338248169659108</v>
      </c>
      <c r="F7" s="44">
        <f t="shared" si="0"/>
        <v>35.20339191670004</v>
      </c>
      <c r="G7" s="44">
        <f t="shared" si="0"/>
        <v>29.735229854674948</v>
      </c>
      <c r="H7" s="44">
        <f t="shared" si="0"/>
        <v>4.896140850044215</v>
      </c>
      <c r="I7" s="44">
        <f t="shared" si="0"/>
        <v>17.788507237510775</v>
      </c>
      <c r="J7" s="44">
        <f t="shared" si="0"/>
        <v>13.623043592409106</v>
      </c>
      <c r="K7" s="44">
        <f t="shared" si="0"/>
        <v>10.035939967264305</v>
      </c>
      <c r="L7" s="44">
        <f t="shared" si="0"/>
        <v>5.589814470256798</v>
      </c>
      <c r="M7" s="44">
        <f t="shared" si="0"/>
        <v>16.012982456784837</v>
      </c>
      <c r="N7" s="44">
        <f t="shared" si="0"/>
        <v>12.316506718437713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2.1659736363636357</v>
      </c>
      <c r="C10" s="43">
        <f aca="true" t="shared" si="1" ref="C10:M10">0.94*C5</f>
        <v>4.0468281818181815</v>
      </c>
      <c r="D10" s="43">
        <f t="shared" si="1"/>
        <v>5.720013939393939</v>
      </c>
      <c r="E10" s="43">
        <f t="shared" si="1"/>
        <v>6.167724545454544</v>
      </c>
      <c r="F10" s="43">
        <f t="shared" si="1"/>
        <v>6.275140909090908</v>
      </c>
      <c r="G10" s="43">
        <f t="shared" si="1"/>
        <v>7.213916060606062</v>
      </c>
      <c r="H10" s="43">
        <f t="shared" si="1"/>
        <v>5.441560303030304</v>
      </c>
      <c r="I10" s="43">
        <f t="shared" si="1"/>
        <v>4.944556666666668</v>
      </c>
      <c r="J10" s="43">
        <f t="shared" si="1"/>
        <v>3.0963315151515154</v>
      </c>
      <c r="K10" s="43">
        <f t="shared" si="1"/>
        <v>1.8975893939393933</v>
      </c>
      <c r="L10" s="43">
        <f t="shared" si="1"/>
        <v>1.236527272727273</v>
      </c>
      <c r="M10" s="43">
        <f t="shared" si="1"/>
        <v>1.1929169696969693</v>
      </c>
      <c r="N10" s="43">
        <f>SUM(B10:M10)</f>
        <v>49.399079393939395</v>
      </c>
    </row>
    <row r="11" spans="1:14" ht="12.75">
      <c r="A11" s="13" t="s">
        <v>109</v>
      </c>
      <c r="B11" s="43">
        <f>0.94*B6</f>
        <v>2.363376923076923</v>
      </c>
      <c r="C11" s="43">
        <f aca="true" t="shared" si="2" ref="C11:M11">0.94*C6</f>
        <v>4.013980769230769</v>
      </c>
      <c r="D11" s="43">
        <f t="shared" si="2"/>
        <v>6.6047292307692285</v>
      </c>
      <c r="E11" s="43">
        <f t="shared" si="2"/>
        <v>5.406735384615383</v>
      </c>
      <c r="F11" s="43">
        <f t="shared" si="2"/>
        <v>4.066078461538462</v>
      </c>
      <c r="G11" s="43">
        <f t="shared" si="2"/>
        <v>5.0688415384615375</v>
      </c>
      <c r="H11" s="43">
        <f t="shared" si="2"/>
        <v>5.175133846153847</v>
      </c>
      <c r="I11" s="43">
        <f t="shared" si="2"/>
        <v>4.064993846153846</v>
      </c>
      <c r="J11" s="43">
        <f t="shared" si="2"/>
        <v>2.674516923076923</v>
      </c>
      <c r="K11" s="43">
        <f t="shared" si="2"/>
        <v>1.7071484615384611</v>
      </c>
      <c r="L11" s="43">
        <f t="shared" si="2"/>
        <v>1.167407692307692</v>
      </c>
      <c r="M11" s="43">
        <f t="shared" si="2"/>
        <v>1.0018953846153844</v>
      </c>
      <c r="N11" s="43">
        <f>SUM(B11:M11)</f>
        <v>43.31483846153846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0.31</v>
      </c>
      <c r="C14" s="43">
        <f>'ANUAL (Acum. S.LARGA)'!C4</f>
        <v>0.363</v>
      </c>
      <c r="D14" s="43">
        <f>'ANUAL (Acum. S.LARGA)'!D4</f>
        <v>0.605</v>
      </c>
      <c r="E14" s="43">
        <f>'ANUAL (Acum. S.LARGA)'!E4</f>
        <v>0.493</v>
      </c>
      <c r="F14" s="43">
        <f>'ANUAL (Acum. S.LARGA)'!F4</f>
        <v>0.618</v>
      </c>
      <c r="G14" s="43">
        <f>'ANUAL (Acum. S.LARGA)'!G4</f>
        <v>1.039</v>
      </c>
      <c r="H14" s="43">
        <f>'ANUAL (Acum. S.LARGA)'!H4</f>
        <v>1.235</v>
      </c>
      <c r="I14" s="43">
        <f>'ANUAL (Acum. S.LARGA)'!I4</f>
        <v>1.091</v>
      </c>
      <c r="J14" s="43">
        <f>'ANUAL (Acum. S.LARGA)'!J4</f>
        <v>0.7429999999999999</v>
      </c>
      <c r="K14" s="43">
        <f>'ANUAL (Acum. S.LARGA)'!K4</f>
        <v>0.485</v>
      </c>
      <c r="L14" s="43">
        <f>'ANUAL (Acum. S.LARGA)'!L4</f>
        <v>0.335</v>
      </c>
      <c r="M14" s="43">
        <f>'ANUAL (Acum. S.LARGA)'!M4</f>
        <v>0.237</v>
      </c>
      <c r="N14" s="43">
        <f>'ANUAL (Acum. S.LARGA)'!N4</f>
        <v>12.263000000000002</v>
      </c>
    </row>
    <row r="15" spans="1:14" ht="12.75">
      <c r="A15" s="13" t="s">
        <v>109</v>
      </c>
      <c r="B15" s="43">
        <f>'ANUAL (Acum. S.CORTA)'!B4</f>
        <v>0.382</v>
      </c>
      <c r="C15" s="43">
        <f>'ANUAL (Acum. S.CORTA)'!C4</f>
        <v>0.363</v>
      </c>
      <c r="D15" s="43">
        <f>'ANUAL (Acum. S.CORTA)'!D4</f>
        <v>0.609</v>
      </c>
      <c r="E15" s="43">
        <f>'ANUAL (Acum. S.CORTA)'!E4</f>
        <v>0.493</v>
      </c>
      <c r="F15" s="43">
        <f>'ANUAL (Acum. S.CORTA)'!F4</f>
        <v>0.618</v>
      </c>
      <c r="G15" s="43">
        <f>'ANUAL (Acum. S.CORTA)'!G4</f>
        <v>1.039</v>
      </c>
      <c r="H15" s="43">
        <f>'ANUAL (Acum. S.CORTA)'!H4</f>
        <v>1.408</v>
      </c>
      <c r="I15" s="43">
        <f>'ANUAL (Acum. S.CORTA)'!I4</f>
        <v>1.091</v>
      </c>
      <c r="J15" s="43">
        <f>'ANUAL (Acum. S.CORTA)'!J4</f>
        <v>0.7429999999999999</v>
      </c>
      <c r="K15" s="43">
        <f>'ANUAL (Acum. S.CORTA)'!K4</f>
        <v>0.485</v>
      </c>
      <c r="L15" s="43">
        <f>'ANUAL (Acum. S.CORTA)'!L4</f>
        <v>0.335</v>
      </c>
      <c r="M15" s="43">
        <f>'ANUAL (Acum. S.CORTA)'!M4</f>
        <v>0.237</v>
      </c>
      <c r="N15" s="43">
        <f>'ANUAL (Acum. S.CORTA)'!N4</f>
        <v>12.263000000000002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14.221</v>
      </c>
      <c r="C18" s="43">
        <f>'ANUAL (Acum. S.LARGA)'!C5</f>
        <v>18.9</v>
      </c>
      <c r="D18" s="43">
        <f>'ANUAL (Acum. S.LARGA)'!D5</f>
        <v>27.401999999999997</v>
      </c>
      <c r="E18" s="43">
        <f>'ANUAL (Acum. S.LARGA)'!E5</f>
        <v>34.271</v>
      </c>
      <c r="F18" s="43">
        <f>'ANUAL (Acum. S.LARGA)'!F5</f>
        <v>28.615</v>
      </c>
      <c r="G18" s="43">
        <f>'ANUAL (Acum. S.LARGA)'!G5</f>
        <v>30.139000000000003</v>
      </c>
      <c r="H18" s="43">
        <f>'ANUAL (Acum. S.LARGA)'!H5</f>
        <v>16.167</v>
      </c>
      <c r="I18" s="43">
        <f>'ANUAL (Acum. S.LARGA)'!I5</f>
        <v>17.231</v>
      </c>
      <c r="J18" s="43">
        <f>'ANUAL (Acum. S.LARGA)'!J5</f>
        <v>8.432</v>
      </c>
      <c r="K18" s="43">
        <f>'ANUAL (Acum. S.LARGA)'!K5</f>
        <v>4.756</v>
      </c>
      <c r="L18" s="43">
        <f>'ANUAL (Acum. S.LARGA)'!L5</f>
        <v>3.8689999999999998</v>
      </c>
      <c r="M18" s="43">
        <f>'ANUAL (Acum. S.LARGA)'!M5</f>
        <v>4.037000000000001</v>
      </c>
      <c r="N18" s="43">
        <f>'ANUAL (Acum. S.LARGA)'!N5</f>
        <v>118.295</v>
      </c>
    </row>
    <row r="19" spans="1:14" ht="12.75">
      <c r="A19" s="13" t="s">
        <v>109</v>
      </c>
      <c r="B19" s="43">
        <f>'ANUAL (Acum. S.CORTA)'!B5</f>
        <v>8.785</v>
      </c>
      <c r="C19" s="43">
        <f>'ANUAL (Acum. S.CORTA)'!C5</f>
        <v>18.9</v>
      </c>
      <c r="D19" s="43">
        <f>'ANUAL (Acum. S.CORTA)'!D5</f>
        <v>27.401999999999997</v>
      </c>
      <c r="E19" s="43">
        <f>'ANUAL (Acum. S.CORTA)'!E5</f>
        <v>29.503</v>
      </c>
      <c r="F19" s="43">
        <f>'ANUAL (Acum. S.CORTA)'!F5</f>
        <v>15.454</v>
      </c>
      <c r="G19" s="43">
        <f>'ANUAL (Acum. S.CORTA)'!G5</f>
        <v>24.875</v>
      </c>
      <c r="H19" s="43">
        <f>'ANUAL (Acum. S.CORTA)'!H5</f>
        <v>12.889000000000001</v>
      </c>
      <c r="I19" s="43">
        <f>'ANUAL (Acum. S.CORTA)'!I5</f>
        <v>8.077</v>
      </c>
      <c r="J19" s="43">
        <f>'ANUAL (Acum. S.CORTA)'!J5</f>
        <v>8.224</v>
      </c>
      <c r="K19" s="43">
        <f>'ANUAL (Acum. S.CORTA)'!K5</f>
        <v>3.698</v>
      </c>
      <c r="L19" s="43">
        <f>'ANUAL (Acum. S.CORTA)'!L5</f>
        <v>3.8689999999999998</v>
      </c>
      <c r="M19" s="43">
        <f>'ANUAL (Acum. S.CORTA)'!M5</f>
        <v>2.586</v>
      </c>
      <c r="N19" s="43">
        <f>'ANUAL (Acum. S.CORTA)'!N5</f>
        <v>118.295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1.5395</v>
      </c>
      <c r="C22" s="43">
        <f>'ANUAL (Acum. S.LARGA)'!C9</f>
        <v>2.5854999999999997</v>
      </c>
      <c r="D22" s="43">
        <f>'ANUAL (Acum. S.LARGA)'!D9</f>
        <v>4.049999999999999</v>
      </c>
      <c r="E22" s="43">
        <f>'ANUAL (Acum. S.LARGA)'!E9</f>
        <v>3.8845</v>
      </c>
      <c r="F22" s="43">
        <f>'ANUAL (Acum. S.LARGA)'!F9</f>
        <v>3.9565</v>
      </c>
      <c r="G22" s="43">
        <f>'ANUAL (Acum. S.LARGA)'!G9</f>
        <v>5.603</v>
      </c>
      <c r="H22" s="43">
        <f>'ANUAL (Acum. S.LARGA)'!H9</f>
        <v>5.274</v>
      </c>
      <c r="I22" s="43">
        <f>'ANUAL (Acum. S.LARGA)'!I9</f>
        <v>4.806</v>
      </c>
      <c r="J22" s="43">
        <f>'ANUAL (Acum. S.LARGA)'!J9</f>
        <v>2.8840000000000003</v>
      </c>
      <c r="K22" s="43">
        <f>'ANUAL (Acum. S.LARGA)'!K9</f>
        <v>1.823</v>
      </c>
      <c r="L22" s="43">
        <f>'ANUAL (Acum. S.LARGA)'!L9</f>
        <v>1.1750000000000003</v>
      </c>
      <c r="M22" s="43">
        <f>'ANUAL (Acum. S.LARGA)'!M9</f>
        <v>1.0350000000000001</v>
      </c>
      <c r="N22" s="43">
        <f>'ANUAL (Acum. S.LARGA)'!N9</f>
        <v>46.522</v>
      </c>
    </row>
    <row r="23" spans="1:14" ht="12.75">
      <c r="A23" s="13" t="s">
        <v>109</v>
      </c>
      <c r="B23" s="43">
        <f>'ANUAL (Acum. S.CORTA)'!B9</f>
        <v>1.7935</v>
      </c>
      <c r="C23" s="43">
        <f>'ANUAL (Acum. S.CORTA)'!C9</f>
        <v>2.6925</v>
      </c>
      <c r="D23" s="43">
        <f>'ANUAL (Acum. S.CORTA)'!D9</f>
        <v>4.442</v>
      </c>
      <c r="E23" s="43">
        <f>'ANUAL (Acum. S.CORTA)'!E9</f>
        <v>3.2300000000000004</v>
      </c>
      <c r="F23" s="43">
        <f>'ANUAL (Acum. S.CORTA)'!F9</f>
        <v>3.481</v>
      </c>
      <c r="G23" s="43">
        <f>'ANUAL (Acum. S.CORTA)'!G9</f>
        <v>3.338</v>
      </c>
      <c r="H23" s="43">
        <f>'ANUAL (Acum. S.CORTA)'!H9</f>
        <v>4.8740000000000006</v>
      </c>
      <c r="I23" s="43">
        <f>'ANUAL (Acum. S.CORTA)'!I9</f>
        <v>4.710000000000001</v>
      </c>
      <c r="J23" s="43">
        <f>'ANUAL (Acum. S.CORTA)'!J9</f>
        <v>2.5564999999999998</v>
      </c>
      <c r="K23" s="43">
        <f>'ANUAL (Acum. S.CORTA)'!K9</f>
        <v>1.6275</v>
      </c>
      <c r="L23" s="43">
        <f>'ANUAL (Acum. S.CORTA)'!L9</f>
        <v>1.0434999999999999</v>
      </c>
      <c r="M23" s="43">
        <f>'ANUAL (Acum. S.CORTA)'!M9</f>
        <v>0.9595</v>
      </c>
      <c r="N23" s="43">
        <f>'ANUAL (Acum. S.CORTA)'!N9</f>
        <v>43.0165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2.284857024952661</v>
      </c>
      <c r="C26" s="43">
        <f>'ANUAL (Acum. S.LARGA)'!C12</f>
        <v>4.18926247552134</v>
      </c>
      <c r="D26" s="43">
        <f>'ANUAL (Acum. S.LARGA)'!D12</f>
        <v>6.172169653471577</v>
      </c>
      <c r="E26" s="43">
        <f>'ANUAL (Acum. S.LARGA)'!E12</f>
        <v>7.137981705641302</v>
      </c>
      <c r="F26" s="43">
        <f>'ANUAL (Acum. S.LARGA)'!F12</f>
        <v>7.005801457822907</v>
      </c>
      <c r="G26" s="43">
        <f>'ANUAL (Acum. S.LARGA)'!G12</f>
        <v>6.509238435343914</v>
      </c>
      <c r="H26" s="43">
        <f>'ANUAL (Acum. S.LARGA)'!H12</f>
        <v>3.2647981967498647</v>
      </c>
      <c r="I26" s="43">
        <f>'ANUAL (Acum. S.LARGA)'!I12</f>
        <v>2.9993048250108414</v>
      </c>
      <c r="J26" s="43">
        <f>'ANUAL (Acum. S.LARGA)'!J12</f>
        <v>1.6618755666618368</v>
      </c>
      <c r="K26" s="43">
        <f>'ANUAL (Acum. S.LARGA)'!K12</f>
        <v>0.8708076669241589</v>
      </c>
      <c r="L26" s="43">
        <f>'ANUAL (Acum. S.LARGA)'!L12</f>
        <v>0.5922636674220794</v>
      </c>
      <c r="M26" s="43">
        <f>'ANUAL (Acum. S.LARGA)'!M12</f>
        <v>0.7461379100982479</v>
      </c>
      <c r="N26" s="43">
        <f>'ANUAL (Acum. S.LARGA)'!N12</f>
        <v>26.486460634424656</v>
      </c>
    </row>
    <row r="27" spans="1:14" ht="12.75">
      <c r="A27" s="13" t="s">
        <v>109</v>
      </c>
      <c r="B27" s="43">
        <f>'ANUAL (Acum. S.CORTA)'!B12</f>
        <v>2.07364257880074</v>
      </c>
      <c r="C27" s="43">
        <f>'ANUAL (Acum. S.CORTA)'!C12</f>
        <v>4.496553453650747</v>
      </c>
      <c r="D27" s="43">
        <f>'ANUAL (Acum. S.CORTA)'!D12</f>
        <v>7.291690118315402</v>
      </c>
      <c r="E27" s="43">
        <f>'ANUAL (Acum. S.CORTA)'!E12</f>
        <v>6.5337013074814365</v>
      </c>
      <c r="F27" s="43">
        <f>'ANUAL (Acum. S.CORTA)'!F12</f>
        <v>3.4380076215962405</v>
      </c>
      <c r="G27" s="43">
        <f>'ANUAL (Acum. S.CORTA)'!G12</f>
        <v>5.14377387587692</v>
      </c>
      <c r="H27" s="43">
        <f>'ANUAL (Acum. S.CORTA)'!H12</f>
        <v>3.4610448044573943</v>
      </c>
      <c r="I27" s="43">
        <f>'ANUAL (Acum. S.CORTA)'!I12</f>
        <v>2.000996136543381</v>
      </c>
      <c r="J27" s="43">
        <f>'ANUAL (Acum. S.CORTA)'!J12</f>
        <v>1.6890429078668732</v>
      </c>
      <c r="K27" s="43">
        <f>'ANUAL (Acum. S.CORTA)'!K12</f>
        <v>0.8742637737856037</v>
      </c>
      <c r="L27" s="43">
        <f>'ANUAL (Acum. S.CORTA)'!L12</f>
        <v>0.7492980674245432</v>
      </c>
      <c r="M27" s="43">
        <f>'ANUAL (Acum. S.CORTA)'!M12</f>
        <v>0.5774485738008321</v>
      </c>
      <c r="N27" s="43">
        <f>'ANUAL (Acum. S.CORTA)'!N12</f>
        <v>24.435315304005275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0.99</v>
      </c>
      <c r="C30" s="43">
        <f>'ANUAL (Acum. S.LARGA)'!C13</f>
        <v>0.97</v>
      </c>
      <c r="D30" s="43">
        <f>'ANUAL (Acum. S.LARGA)'!D13</f>
        <v>1.01</v>
      </c>
      <c r="E30" s="43">
        <f>'ANUAL (Acum. S.LARGA)'!E13</f>
        <v>1.09</v>
      </c>
      <c r="F30" s="43">
        <f>'ANUAL (Acum. S.LARGA)'!F13</f>
        <v>1.05</v>
      </c>
      <c r="G30" s="43">
        <f>'ANUAL (Acum. S.LARGA)'!G13</f>
        <v>0.85</v>
      </c>
      <c r="H30" s="43">
        <f>'ANUAL (Acum. S.LARGA)'!H13</f>
        <v>0.56</v>
      </c>
      <c r="I30" s="43">
        <f>'ANUAL (Acum. S.LARGA)'!I13</f>
        <v>0.57</v>
      </c>
      <c r="J30" s="43">
        <f>'ANUAL (Acum. S.LARGA)'!J13</f>
        <v>0.5</v>
      </c>
      <c r="K30" s="43">
        <f>'ANUAL (Acum. S.LARGA)'!K13</f>
        <v>0.43</v>
      </c>
      <c r="L30" s="43">
        <f>'ANUAL (Acum. S.LARGA)'!L13</f>
        <v>0.45</v>
      </c>
      <c r="M30" s="43">
        <f>'ANUAL (Acum. S.LARGA)'!M13</f>
        <v>0.59</v>
      </c>
      <c r="N30" s="43">
        <f>'ANUAL (Acum. S.LARGA)'!N13</f>
        <v>0.5</v>
      </c>
    </row>
    <row r="31" spans="1:14" ht="12.75">
      <c r="A31" s="13" t="s">
        <v>109</v>
      </c>
      <c r="B31" s="43">
        <f>'ANUAL (Acum. S.CORTA)'!B13</f>
        <v>0.82</v>
      </c>
      <c r="C31" s="43">
        <f>'ANUAL (Acum. S.CORTA)'!C13</f>
        <v>1.05</v>
      </c>
      <c r="D31" s="43">
        <f>'ANUAL (Acum. S.CORTA)'!D13</f>
        <v>1.04</v>
      </c>
      <c r="E31" s="43">
        <f>'ANUAL (Acum. S.CORTA)'!E13</f>
        <v>1.14</v>
      </c>
      <c r="F31" s="43">
        <f>'ANUAL (Acum. S.CORTA)'!F13</f>
        <v>0.79</v>
      </c>
      <c r="G31" s="43">
        <f>'ANUAL (Acum. S.CORTA)'!G13</f>
        <v>0.95</v>
      </c>
      <c r="H31" s="43">
        <f>'ANUAL (Acum. S.CORTA)'!H13</f>
        <v>0.63</v>
      </c>
      <c r="I31" s="43">
        <f>'ANUAL (Acum. S.CORTA)'!I13</f>
        <v>0.46</v>
      </c>
      <c r="J31" s="43">
        <f>'ANUAL (Acum. S.CORTA)'!J13</f>
        <v>0.59</v>
      </c>
      <c r="K31" s="43">
        <f>'ANUAL (Acum. S.CORTA)'!K13</f>
        <v>0.48</v>
      </c>
      <c r="L31" s="43">
        <f>'ANUAL (Acum. S.CORTA)'!L13</f>
        <v>0.6</v>
      </c>
      <c r="M31" s="43">
        <f>'ANUAL (Acum. S.CORTA)'!M13</f>
        <v>0.54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2.8092007802463552</v>
      </c>
      <c r="C34" s="43">
        <f>'ANUAL (Acum. S.LARGA)'!C14</f>
        <v>1.6405919336587496</v>
      </c>
      <c r="D34" s="43">
        <f>'ANUAL (Acum. S.LARGA)'!D14</f>
        <v>1.7424971348984382</v>
      </c>
      <c r="E34" s="43">
        <f>'ANUAL (Acum. S.LARGA)'!E14</f>
        <v>1.9345761701714457</v>
      </c>
      <c r="F34" s="43">
        <f>'ANUAL (Acum. S.LARGA)'!F14</f>
        <v>1.8527160664635032</v>
      </c>
      <c r="G34" s="43">
        <f>'ANUAL (Acum. S.LARGA)'!G14</f>
        <v>1.5000864710693964</v>
      </c>
      <c r="H34" s="43">
        <f>'ANUAL (Acum. S.LARGA)'!H14</f>
        <v>0.7466346196354073</v>
      </c>
      <c r="I34" s="43">
        <f>'ANUAL (Acum. S.LARGA)'!I14</f>
        <v>1.4855918685029263</v>
      </c>
      <c r="J34" s="43">
        <f>'ANUAL (Acum. S.LARGA)'!J14</f>
        <v>1.0858660067975991</v>
      </c>
      <c r="K34" s="43">
        <f>'ANUAL (Acum. S.LARGA)'!K14</f>
        <v>0.8470820583724543</v>
      </c>
      <c r="L34" s="43">
        <f>'ANUAL (Acum. S.LARGA)'!L14</f>
        <v>1.684981363948958</v>
      </c>
      <c r="M34" s="43">
        <f>'ANUAL (Acum. S.LARGA)'!M14</f>
        <v>1.6379081045989001</v>
      </c>
      <c r="N34" s="43">
        <f>'ANUAL (Acum. S.LARGA)'!N14</f>
        <v>0.771668477434055</v>
      </c>
    </row>
    <row r="35" spans="1:14" ht="12.75">
      <c r="A35" s="13" t="s">
        <v>109</v>
      </c>
      <c r="B35" s="43">
        <f>'ANUAL (Acum. S.CORTA)'!B14</f>
        <v>1.421221082763279</v>
      </c>
      <c r="C35" s="43">
        <f>'ANUAL (Acum. S.CORTA)'!C14</f>
        <v>2.1545314249039467</v>
      </c>
      <c r="D35" s="43">
        <f>'ANUAL (Acum. S.CORTA)'!D14</f>
        <v>1.6132447379061263</v>
      </c>
      <c r="E35" s="43">
        <f>'ANUAL (Acum. S.CORTA)'!E14</f>
        <v>2.261335888609981</v>
      </c>
      <c r="F35" s="43">
        <f>'ANUAL (Acum. S.CORTA)'!F14</f>
        <v>1.5947462001140937</v>
      </c>
      <c r="G35" s="43">
        <f>'ANUAL (Acum. S.CORTA)'!G14</f>
        <v>2.3774704154835336</v>
      </c>
      <c r="H35" s="43">
        <f>'ANUAL (Acum. S.CORTA)'!H14</f>
        <v>0.4960096162939642</v>
      </c>
      <c r="I35" s="43">
        <f>'ANUAL (Acum. S.CORTA)'!I14</f>
        <v>0.14415044780260855</v>
      </c>
      <c r="J35" s="43">
        <f>'ANUAL (Acum. S.CORTA)'!J14</f>
        <v>1.8525923113069003</v>
      </c>
      <c r="K35" s="43">
        <f>'ANUAL (Acum. S.CORTA)'!K14</f>
        <v>0.9516945998077049</v>
      </c>
      <c r="L35" s="43">
        <f>'ANUAL (Acum. S.CORTA)'!L14</f>
        <v>2.1575151516743003</v>
      </c>
      <c r="M35" s="43">
        <f>'ANUAL (Acum. S.CORTA)'!M14</f>
        <v>1.4270223797587636</v>
      </c>
      <c r="N35" s="43">
        <f>'ANUAL (Acum. S.CORTA)'!N14</f>
        <v>1.0621387496366352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0.48983288817781456</v>
      </c>
      <c r="C38" s="52">
        <f>'ANUAL (Acum. S.LARGA)'!N15</f>
        <v>0.00526090040842241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0.46370341068793636</v>
      </c>
      <c r="C39" s="52">
        <f>'ANUAL (Acum. S.CORTA)'!N15</f>
        <v>-0.22972232013761557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228 - Río Arlanza desde confluencia con río Zumel hasta confluencia con río Abejón, y río Bañuelos.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0.12</v>
      </c>
      <c r="C4" s="1">
        <f t="shared" si="0"/>
        <v>0.141</v>
      </c>
      <c r="D4" s="1">
        <f t="shared" si="0"/>
        <v>0.223</v>
      </c>
      <c r="E4" s="1">
        <f t="shared" si="0"/>
        <v>0.191</v>
      </c>
      <c r="F4" s="1">
        <f>MIN(F18:F83)</f>
        <v>0.239</v>
      </c>
      <c r="G4" s="1">
        <f t="shared" si="0"/>
        <v>0.411</v>
      </c>
      <c r="H4" s="1">
        <f t="shared" si="0"/>
        <v>0.499</v>
      </c>
      <c r="I4" s="1">
        <f t="shared" si="0"/>
        <v>0.436</v>
      </c>
      <c r="J4" s="1">
        <f t="shared" si="0"/>
        <v>0.288</v>
      </c>
      <c r="K4" s="1">
        <f t="shared" si="0"/>
        <v>0.188</v>
      </c>
      <c r="L4" s="1">
        <f t="shared" si="0"/>
        <v>0.13</v>
      </c>
      <c r="M4" s="1">
        <f t="shared" si="0"/>
        <v>0.092</v>
      </c>
      <c r="N4" s="1">
        <f t="shared" si="0"/>
        <v>5.018999999999999</v>
      </c>
    </row>
    <row r="5" spans="1:14" ht="12.75">
      <c r="A5" s="13" t="s">
        <v>92</v>
      </c>
      <c r="B5" s="1">
        <f aca="true" t="shared" si="1" ref="B5:N5">MAX(B18:B83)</f>
        <v>5.574</v>
      </c>
      <c r="C5" s="1">
        <f t="shared" si="1"/>
        <v>7.803</v>
      </c>
      <c r="D5" s="1">
        <f t="shared" si="1"/>
        <v>9.79</v>
      </c>
      <c r="E5" s="1">
        <f t="shared" si="1"/>
        <v>13.033</v>
      </c>
      <c r="F5" s="1">
        <f>MAX(F18:F83)</f>
        <v>10.923</v>
      </c>
      <c r="G5" s="1">
        <f t="shared" si="1"/>
        <v>11.445</v>
      </c>
      <c r="H5" s="1">
        <f t="shared" si="1"/>
        <v>6.292</v>
      </c>
      <c r="I5" s="1">
        <f t="shared" si="1"/>
        <v>6.926</v>
      </c>
      <c r="J5" s="1">
        <f t="shared" si="1"/>
        <v>3.118</v>
      </c>
      <c r="K5" s="1">
        <f t="shared" si="1"/>
        <v>1.89</v>
      </c>
      <c r="L5" s="1">
        <f t="shared" si="1"/>
        <v>1.33</v>
      </c>
      <c r="M5" s="1">
        <f t="shared" si="1"/>
        <v>1.59</v>
      </c>
      <c r="N5" s="1">
        <f t="shared" si="1"/>
        <v>45.233000000000004</v>
      </c>
    </row>
    <row r="6" spans="1:14" ht="12.75">
      <c r="A6" s="13" t="s">
        <v>14</v>
      </c>
      <c r="B6" s="1">
        <f aca="true" t="shared" si="2" ref="B6:M6">AVERAGE(B18:B83)</f>
        <v>0.9053787878787879</v>
      </c>
      <c r="C6" s="1">
        <f t="shared" si="2"/>
        <v>1.8142575757575758</v>
      </c>
      <c r="D6" s="1">
        <f t="shared" si="2"/>
        <v>2.405954545454546</v>
      </c>
      <c r="E6" s="1">
        <f t="shared" si="2"/>
        <v>2.5363939393939394</v>
      </c>
      <c r="F6" s="1">
        <f>AVERAGE(F18:F83)</f>
        <v>2.5335454545454548</v>
      </c>
      <c r="G6" s="1">
        <f t="shared" si="2"/>
        <v>3.1180454545454555</v>
      </c>
      <c r="H6" s="1">
        <f t="shared" si="2"/>
        <v>2.2471363636363635</v>
      </c>
      <c r="I6" s="1">
        <f t="shared" si="2"/>
        <v>2.0907575757575763</v>
      </c>
      <c r="J6" s="1">
        <f t="shared" si="2"/>
        <v>1.2631060606060602</v>
      </c>
      <c r="K6" s="1">
        <f t="shared" si="2"/>
        <v>0.7907424242424242</v>
      </c>
      <c r="L6" s="1">
        <f t="shared" si="2"/>
        <v>0.5097424242424243</v>
      </c>
      <c r="M6" s="1">
        <f t="shared" si="2"/>
        <v>0.5027575757575757</v>
      </c>
      <c r="N6" s="1">
        <f>SUM(B6:M6)</f>
        <v>20.71781818181818</v>
      </c>
    </row>
    <row r="7" spans="1:14" ht="12.75">
      <c r="A7" s="13" t="s">
        <v>15</v>
      </c>
      <c r="B7" s="1">
        <f aca="true" t="shared" si="3" ref="B7:M7">PERCENTILE(B18:B83,0.1)</f>
        <v>0.236</v>
      </c>
      <c r="C7" s="1">
        <f t="shared" si="3"/>
        <v>0.357</v>
      </c>
      <c r="D7" s="1">
        <f t="shared" si="3"/>
        <v>0.3945</v>
      </c>
      <c r="E7" s="1">
        <f t="shared" si="3"/>
        <v>0.4335</v>
      </c>
      <c r="F7" s="1">
        <f>PERCENTILE(F18:F83,0.1)</f>
        <v>0.523</v>
      </c>
      <c r="G7" s="1">
        <f t="shared" si="3"/>
        <v>0.8305</v>
      </c>
      <c r="H7" s="1">
        <f t="shared" si="3"/>
        <v>0.752</v>
      </c>
      <c r="I7" s="1">
        <f t="shared" si="3"/>
        <v>0.732</v>
      </c>
      <c r="J7" s="1">
        <f t="shared" si="3"/>
        <v>0.587</v>
      </c>
      <c r="K7" s="1">
        <f t="shared" si="3"/>
        <v>0.3975</v>
      </c>
      <c r="L7" s="1">
        <f t="shared" si="3"/>
        <v>0.29000000000000004</v>
      </c>
      <c r="M7" s="1">
        <f t="shared" si="3"/>
        <v>0.2465</v>
      </c>
      <c r="N7" s="1">
        <f>PERCENTILE(N18:N83,0.1)</f>
        <v>8.75</v>
      </c>
    </row>
    <row r="8" spans="1:14" ht="12.75">
      <c r="A8" s="13" t="s">
        <v>16</v>
      </c>
      <c r="B8" s="1">
        <f aca="true" t="shared" si="4" ref="B8:M8">PERCENTILE(B18:B83,0.25)</f>
        <v>0.3435</v>
      </c>
      <c r="C8" s="1">
        <f t="shared" si="4"/>
        <v>0.65325</v>
      </c>
      <c r="D8" s="1">
        <f t="shared" si="4"/>
        <v>0.65425</v>
      </c>
      <c r="E8" s="1">
        <f t="shared" si="4"/>
        <v>0.75525</v>
      </c>
      <c r="F8" s="1">
        <f>PERCENTILE(F18:F83,0.25)</f>
        <v>0.878</v>
      </c>
      <c r="G8" s="1">
        <f t="shared" si="4"/>
        <v>1.19525</v>
      </c>
      <c r="H8" s="1">
        <f t="shared" si="4"/>
        <v>1.258</v>
      </c>
      <c r="I8" s="1">
        <f t="shared" si="4"/>
        <v>1.2349999999999999</v>
      </c>
      <c r="J8" s="1">
        <f t="shared" si="4"/>
        <v>0.802</v>
      </c>
      <c r="K8" s="1">
        <f t="shared" si="4"/>
        <v>0.571</v>
      </c>
      <c r="L8" s="1">
        <f t="shared" si="4"/>
        <v>0.36824999999999997</v>
      </c>
      <c r="M8" s="1">
        <f t="shared" si="4"/>
        <v>0.31375</v>
      </c>
      <c r="N8" s="1">
        <f>PERCENTILE(N18:N83,0.25)</f>
        <v>13.251750000000001</v>
      </c>
    </row>
    <row r="9" spans="1:14" ht="12.75">
      <c r="A9" s="13" t="s">
        <v>17</v>
      </c>
      <c r="B9" s="1">
        <f aca="true" t="shared" si="5" ref="B9:M9">PERCENTILE(B18:B83,0.5)</f>
        <v>0.635</v>
      </c>
      <c r="C9" s="1">
        <f t="shared" si="5"/>
        <v>1.113</v>
      </c>
      <c r="D9" s="1">
        <f t="shared" si="5"/>
        <v>1.604</v>
      </c>
      <c r="E9" s="1">
        <f t="shared" si="5"/>
        <v>1.4535</v>
      </c>
      <c r="F9" s="1">
        <f>PERCENTILE(F18:F83,0.5)</f>
        <v>1.5859999999999999</v>
      </c>
      <c r="G9" s="1">
        <f t="shared" si="5"/>
        <v>2.2039999999999997</v>
      </c>
      <c r="H9" s="1">
        <f t="shared" si="5"/>
        <v>2.0919999999999996</v>
      </c>
      <c r="I9" s="1">
        <f t="shared" si="5"/>
        <v>1.929</v>
      </c>
      <c r="J9" s="1">
        <f t="shared" si="5"/>
        <v>1.1105</v>
      </c>
      <c r="K9" s="1">
        <f t="shared" si="5"/>
        <v>0.709</v>
      </c>
      <c r="L9" s="1">
        <f t="shared" si="5"/>
        <v>0.4555</v>
      </c>
      <c r="M9" s="1">
        <f t="shared" si="5"/>
        <v>0.42</v>
      </c>
      <c r="N9" s="1">
        <f>PERCENTILE(N18:N83,0.5)</f>
        <v>18.4125</v>
      </c>
    </row>
    <row r="10" spans="1:14" ht="12.75">
      <c r="A10" s="13" t="s">
        <v>18</v>
      </c>
      <c r="B10" s="1">
        <f aca="true" t="shared" si="6" ref="B10:M10">PERCENTILE(B18:B83,0.75)</f>
        <v>1.16625</v>
      </c>
      <c r="C10" s="1">
        <f t="shared" si="6"/>
        <v>2.29</v>
      </c>
      <c r="D10" s="1">
        <f t="shared" si="6"/>
        <v>2.8345</v>
      </c>
      <c r="E10" s="1">
        <f t="shared" si="6"/>
        <v>2.963</v>
      </c>
      <c r="F10" s="1">
        <f>PERCENTILE(F18:F83,0.75)</f>
        <v>3.09725</v>
      </c>
      <c r="G10" s="1">
        <f t="shared" si="6"/>
        <v>4.063</v>
      </c>
      <c r="H10" s="1">
        <f t="shared" si="6"/>
        <v>3.0775</v>
      </c>
      <c r="I10" s="1">
        <f t="shared" si="6"/>
        <v>2.7707499999999996</v>
      </c>
      <c r="J10" s="1">
        <f t="shared" si="6"/>
        <v>1.65225</v>
      </c>
      <c r="K10" s="1">
        <f t="shared" si="6"/>
        <v>0.9964999999999999</v>
      </c>
      <c r="L10" s="1">
        <f t="shared" si="6"/>
        <v>0.61675</v>
      </c>
      <c r="M10" s="1">
        <f t="shared" si="6"/>
        <v>0.599</v>
      </c>
      <c r="N10" s="1">
        <f>PERCENTILE(N18:N83,0.75)</f>
        <v>27.759999999999998</v>
      </c>
    </row>
    <row r="11" spans="1:14" ht="12.75">
      <c r="A11" s="13" t="s">
        <v>19</v>
      </c>
      <c r="B11" s="1">
        <f aca="true" t="shared" si="7" ref="B11:M11">PERCENTILE(B18:B83,0.9)</f>
        <v>1.842</v>
      </c>
      <c r="C11" s="1">
        <f t="shared" si="7"/>
        <v>4.538</v>
      </c>
      <c r="D11" s="1">
        <f t="shared" si="7"/>
        <v>6.199</v>
      </c>
      <c r="E11" s="1">
        <f t="shared" si="7"/>
        <v>6.059</v>
      </c>
      <c r="F11" s="1">
        <f>PERCENTILE(F18:F83,0.9)</f>
        <v>6.322</v>
      </c>
      <c r="G11" s="1">
        <f t="shared" si="7"/>
        <v>6.855</v>
      </c>
      <c r="H11" s="1">
        <f t="shared" si="7"/>
        <v>3.746</v>
      </c>
      <c r="I11" s="1">
        <f t="shared" si="7"/>
        <v>3.303</v>
      </c>
      <c r="J11" s="1">
        <f t="shared" si="7"/>
        <v>2.1665</v>
      </c>
      <c r="K11" s="1">
        <f t="shared" si="7"/>
        <v>1.285</v>
      </c>
      <c r="L11" s="1">
        <f t="shared" si="7"/>
        <v>0.7555</v>
      </c>
      <c r="M11" s="1">
        <f t="shared" si="7"/>
        <v>0.8785000000000001</v>
      </c>
      <c r="N11" s="1">
        <f>PERCENTILE(N18:N83,0.9)</f>
        <v>35.294</v>
      </c>
    </row>
    <row r="12" spans="1:14" ht="12.75">
      <c r="A12" s="13" t="s">
        <v>23</v>
      </c>
      <c r="B12" s="1">
        <f aca="true" t="shared" si="8" ref="B12:M12">STDEV(B18:B83)</f>
        <v>0.8828586743798464</v>
      </c>
      <c r="C12" s="1">
        <f t="shared" si="8"/>
        <v>1.780657962324005</v>
      </c>
      <c r="D12" s="1">
        <f t="shared" si="8"/>
        <v>2.3691823025080776</v>
      </c>
      <c r="E12" s="1">
        <f t="shared" si="8"/>
        <v>2.7392755801420745</v>
      </c>
      <c r="F12" s="1">
        <f>STDEV(F18:F83)</f>
        <v>2.5877837573539977</v>
      </c>
      <c r="G12" s="1">
        <f t="shared" si="8"/>
        <v>2.5757951329895903</v>
      </c>
      <c r="H12" s="1">
        <f t="shared" si="8"/>
        <v>1.2438793892355628</v>
      </c>
      <c r="I12" s="1">
        <f t="shared" si="8"/>
        <v>1.2217777849146525</v>
      </c>
      <c r="J12" s="1">
        <f t="shared" si="8"/>
        <v>0.6228650953775038</v>
      </c>
      <c r="K12" s="1">
        <f t="shared" si="8"/>
        <v>0.34705265885546543</v>
      </c>
      <c r="L12" s="1">
        <f t="shared" si="8"/>
        <v>0.2202690879255889</v>
      </c>
      <c r="M12" s="1">
        <f t="shared" si="8"/>
        <v>0.2968909699176581</v>
      </c>
      <c r="N12" s="1">
        <f>STDEV(N18:N83)</f>
        <v>10.260297396963013</v>
      </c>
    </row>
    <row r="13" spans="1:14" ht="12.75">
      <c r="A13" s="13" t="s">
        <v>125</v>
      </c>
      <c r="B13" s="1">
        <f>ROUND(B12/B6,2)</f>
        <v>0.98</v>
      </c>
      <c r="C13" s="1">
        <f aca="true" t="shared" si="9" ref="C13:N13">ROUND(C12/C6,2)</f>
        <v>0.98</v>
      </c>
      <c r="D13" s="1">
        <f t="shared" si="9"/>
        <v>0.98</v>
      </c>
      <c r="E13" s="1">
        <f t="shared" si="9"/>
        <v>1.08</v>
      </c>
      <c r="F13" s="1">
        <f t="shared" si="9"/>
        <v>1.02</v>
      </c>
      <c r="G13" s="1">
        <f t="shared" si="9"/>
        <v>0.83</v>
      </c>
      <c r="H13" s="1">
        <f t="shared" si="9"/>
        <v>0.55</v>
      </c>
      <c r="I13" s="1">
        <f t="shared" si="9"/>
        <v>0.58</v>
      </c>
      <c r="J13" s="1">
        <f t="shared" si="9"/>
        <v>0.49</v>
      </c>
      <c r="K13" s="1">
        <f t="shared" si="9"/>
        <v>0.44</v>
      </c>
      <c r="L13" s="1">
        <f t="shared" si="9"/>
        <v>0.43</v>
      </c>
      <c r="M13" s="1">
        <f t="shared" si="9"/>
        <v>0.59</v>
      </c>
      <c r="N13" s="1">
        <f t="shared" si="9"/>
        <v>0.5</v>
      </c>
    </row>
    <row r="14" spans="1:14" ht="12.75">
      <c r="A14" s="13" t="s">
        <v>124</v>
      </c>
      <c r="B14" s="53">
        <f aca="true" t="shared" si="10" ref="B14:N14">66*P84/(65*64*B12^3)</f>
        <v>2.826770114257727</v>
      </c>
      <c r="C14" s="53">
        <f t="shared" si="10"/>
        <v>1.6340568276428424</v>
      </c>
      <c r="D14" s="53">
        <f t="shared" si="10"/>
        <v>1.4854615591318943</v>
      </c>
      <c r="E14" s="53">
        <f t="shared" si="10"/>
        <v>1.9206455782386296</v>
      </c>
      <c r="F14" s="53">
        <f t="shared" si="10"/>
        <v>1.8106056303210258</v>
      </c>
      <c r="G14" s="53">
        <f t="shared" si="10"/>
        <v>1.4412998932489667</v>
      </c>
      <c r="H14" s="53">
        <f t="shared" si="10"/>
        <v>0.7249554443190236</v>
      </c>
      <c r="I14" s="53">
        <f t="shared" si="10"/>
        <v>1.5302889282304297</v>
      </c>
      <c r="J14" s="53">
        <f t="shared" si="10"/>
        <v>0.9372516324342793</v>
      </c>
      <c r="K14" s="53">
        <f t="shared" si="10"/>
        <v>0.9122716718563624</v>
      </c>
      <c r="L14" s="53">
        <f t="shared" si="10"/>
        <v>1.3457839630715935</v>
      </c>
      <c r="M14" s="53">
        <f t="shared" si="10"/>
        <v>1.7788968528887152</v>
      </c>
      <c r="N14" s="53">
        <f t="shared" si="10"/>
        <v>0.7135226457440976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0.029452777221563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2.015</v>
      </c>
      <c r="C18" s="1">
        <f>'DATOS MENSUALES'!E7</f>
        <v>2.846</v>
      </c>
      <c r="D18" s="1">
        <f>'DATOS MENSUALES'!E8</f>
        <v>1.155</v>
      </c>
      <c r="E18" s="1">
        <f>'DATOS MENSUALES'!E9</f>
        <v>1.048</v>
      </c>
      <c r="F18" s="1">
        <f>'DATOS MENSUALES'!E10</f>
        <v>9.847</v>
      </c>
      <c r="G18" s="1">
        <f>'DATOS MENSUALES'!E11</f>
        <v>8.833</v>
      </c>
      <c r="H18" s="1">
        <f>'DATOS MENSUALES'!E12</f>
        <v>4.912</v>
      </c>
      <c r="I18" s="1">
        <f>'DATOS MENSUALES'!E13</f>
        <v>6.926</v>
      </c>
      <c r="J18" s="1">
        <f>'DATOS MENSUALES'!E14</f>
        <v>3.118</v>
      </c>
      <c r="K18" s="1">
        <f>'DATOS MENSUALES'!E15</f>
        <v>1.89</v>
      </c>
      <c r="L18" s="1">
        <f>'DATOS MENSUALES'!E16</f>
        <v>1.06</v>
      </c>
      <c r="M18" s="1">
        <f>'DATOS MENSUALES'!E17</f>
        <v>0.824</v>
      </c>
      <c r="N18" s="1">
        <f aca="true" t="shared" si="11" ref="N18:N49">SUM(B18:M18)</f>
        <v>44.474000000000004</v>
      </c>
      <c r="O18" s="1"/>
      <c r="P18" s="60">
        <f aca="true" t="shared" si="12" ref="P18:P49">(B18-B$6)^3</f>
        <v>1.3662313640985448</v>
      </c>
      <c r="Q18" s="60">
        <f aca="true" t="shared" si="13" ref="Q18:Q49">(C18-C$6)^3</f>
        <v>1.0982820002969607</v>
      </c>
      <c r="R18" s="60">
        <f aca="true" t="shared" si="14" ref="R18:AB33">(D18-D$6)^3</f>
        <v>-1.9576028495267677</v>
      </c>
      <c r="S18" s="60">
        <f t="shared" si="14"/>
        <v>-3.297263680457829</v>
      </c>
      <c r="T18" s="60">
        <f t="shared" si="14"/>
        <v>391.1719450603996</v>
      </c>
      <c r="U18" s="60">
        <f t="shared" si="14"/>
        <v>186.65444710701428</v>
      </c>
      <c r="V18" s="60">
        <f t="shared" si="14"/>
        <v>18.924524317983003</v>
      </c>
      <c r="W18" s="60">
        <f t="shared" si="14"/>
        <v>113.0458853456478</v>
      </c>
      <c r="X18" s="60">
        <f t="shared" si="14"/>
        <v>6.382006566007763</v>
      </c>
      <c r="Y18" s="60">
        <f t="shared" si="14"/>
        <v>1.3283068185301734</v>
      </c>
      <c r="Z18" s="60">
        <f t="shared" si="14"/>
        <v>0.16660885948678586</v>
      </c>
      <c r="AA18" s="60">
        <f t="shared" si="14"/>
        <v>0.033151156518379375</v>
      </c>
      <c r="AB18" s="60">
        <f t="shared" si="14"/>
        <v>13406.947893500708</v>
      </c>
    </row>
    <row r="19" spans="1:28" ht="12.75">
      <c r="A19" s="12" t="s">
        <v>27</v>
      </c>
      <c r="B19" s="1">
        <f>'DATOS MENSUALES'!E18</f>
        <v>0.466</v>
      </c>
      <c r="C19" s="1">
        <f>'DATOS MENSUALES'!E19</f>
        <v>1.448</v>
      </c>
      <c r="D19" s="1">
        <f>'DATOS MENSUALES'!E20</f>
        <v>0.479</v>
      </c>
      <c r="E19" s="1">
        <f>'DATOS MENSUALES'!E21</f>
        <v>0.845</v>
      </c>
      <c r="F19" s="1">
        <f>'DATOS MENSUALES'!E22</f>
        <v>0.611</v>
      </c>
      <c r="G19" s="1">
        <f>'DATOS MENSUALES'!E23</f>
        <v>2.089</v>
      </c>
      <c r="H19" s="1">
        <f>'DATOS MENSUALES'!E24</f>
        <v>3.131</v>
      </c>
      <c r="I19" s="1">
        <f>'DATOS MENSUALES'!E25</f>
        <v>1.308</v>
      </c>
      <c r="J19" s="1">
        <f>'DATOS MENSUALES'!E26</f>
        <v>1.29</v>
      </c>
      <c r="K19" s="1">
        <f>'DATOS MENSUALES'!E27</f>
        <v>0.759</v>
      </c>
      <c r="L19" s="1">
        <f>'DATOS MENSUALES'!E28</f>
        <v>0.652</v>
      </c>
      <c r="M19" s="1">
        <f>'DATOS MENSUALES'!E29</f>
        <v>0.885</v>
      </c>
      <c r="N19" s="1">
        <f t="shared" si="11"/>
        <v>13.962999999999997</v>
      </c>
      <c r="O19" s="10"/>
      <c r="P19" s="60">
        <f t="shared" si="12"/>
        <v>-0.08482370915421084</v>
      </c>
      <c r="Q19" s="60">
        <f t="shared" si="13"/>
        <v>-0.04913148031874188</v>
      </c>
      <c r="R19" s="60">
        <f t="shared" si="14"/>
        <v>-7.15507863189867</v>
      </c>
      <c r="S19" s="60">
        <f t="shared" si="14"/>
        <v>-4.838762544967471</v>
      </c>
      <c r="T19" s="60">
        <f t="shared" si="14"/>
        <v>-7.106076028393692</v>
      </c>
      <c r="U19" s="60">
        <f t="shared" si="14"/>
        <v>-1.089691782787287</v>
      </c>
      <c r="V19" s="60">
        <f t="shared" si="14"/>
        <v>0.6904874667660591</v>
      </c>
      <c r="W19" s="60">
        <f t="shared" si="14"/>
        <v>-0.47960294212624954</v>
      </c>
      <c r="X19" s="60">
        <f t="shared" si="14"/>
        <v>1.945195541851106E-05</v>
      </c>
      <c r="Y19" s="60">
        <f t="shared" si="14"/>
        <v>-3.198307932979936E-05</v>
      </c>
      <c r="Z19" s="60">
        <f t="shared" si="14"/>
        <v>0.0028788975529016017</v>
      </c>
      <c r="AA19" s="60">
        <f t="shared" si="14"/>
        <v>0.05584916190956397</v>
      </c>
      <c r="AB19" s="60">
        <f t="shared" si="14"/>
        <v>-308.20593044036616</v>
      </c>
    </row>
    <row r="20" spans="1:28" ht="12.75">
      <c r="A20" s="12" t="s">
        <v>28</v>
      </c>
      <c r="B20" s="1">
        <f>'DATOS MENSUALES'!E30</f>
        <v>1.035</v>
      </c>
      <c r="C20" s="1">
        <f>'DATOS MENSUALES'!E31</f>
        <v>0.768</v>
      </c>
      <c r="D20" s="1">
        <f>'DATOS MENSUALES'!E32</f>
        <v>1.95</v>
      </c>
      <c r="E20" s="1">
        <f>'DATOS MENSUALES'!E33</f>
        <v>4.708</v>
      </c>
      <c r="F20" s="1">
        <f>'DATOS MENSUALES'!E34</f>
        <v>1.667</v>
      </c>
      <c r="G20" s="1">
        <f>'DATOS MENSUALES'!E35</f>
        <v>1.499</v>
      </c>
      <c r="H20" s="1">
        <f>'DATOS MENSUALES'!E36</f>
        <v>2.033</v>
      </c>
      <c r="I20" s="1">
        <f>'DATOS MENSUALES'!E37</f>
        <v>1.175</v>
      </c>
      <c r="J20" s="1">
        <f>'DATOS MENSUALES'!E38</f>
        <v>0.699</v>
      </c>
      <c r="K20" s="1">
        <f>'DATOS MENSUALES'!E39</f>
        <v>0.6</v>
      </c>
      <c r="L20" s="1">
        <f>'DATOS MENSUALES'!E40</f>
        <v>0.368</v>
      </c>
      <c r="M20" s="1">
        <f>'DATOS MENSUALES'!E41</f>
        <v>0.402</v>
      </c>
      <c r="N20" s="1">
        <f t="shared" si="11"/>
        <v>16.904</v>
      </c>
      <c r="O20" s="10"/>
      <c r="P20" s="60">
        <f t="shared" si="12"/>
        <v>0.0021778513574971427</v>
      </c>
      <c r="Q20" s="60">
        <f t="shared" si="13"/>
        <v>-1.1452909974812764</v>
      </c>
      <c r="R20" s="60">
        <f t="shared" si="14"/>
        <v>-0.09479046391726177</v>
      </c>
      <c r="S20" s="60">
        <f t="shared" si="14"/>
        <v>10.241018132600024</v>
      </c>
      <c r="T20" s="60">
        <f t="shared" si="14"/>
        <v>-0.6506898698482348</v>
      </c>
      <c r="U20" s="60">
        <f t="shared" si="14"/>
        <v>-4.244017100080679</v>
      </c>
      <c r="V20" s="60">
        <f t="shared" si="14"/>
        <v>-0.009819090667824935</v>
      </c>
      <c r="W20" s="60">
        <f t="shared" si="14"/>
        <v>-0.767965234938922</v>
      </c>
      <c r="X20" s="60">
        <f t="shared" si="14"/>
        <v>-0.17950737539788697</v>
      </c>
      <c r="Y20" s="60">
        <f t="shared" si="14"/>
        <v>-0.006939719135114927</v>
      </c>
      <c r="Z20" s="60">
        <f t="shared" si="14"/>
        <v>-0.002847734973269199</v>
      </c>
      <c r="AA20" s="60">
        <f t="shared" si="14"/>
        <v>-0.0010228998838244692</v>
      </c>
      <c r="AB20" s="60">
        <f t="shared" si="14"/>
        <v>-55.47278301533281</v>
      </c>
    </row>
    <row r="21" spans="1:28" ht="12.75">
      <c r="A21" s="12" t="s">
        <v>29</v>
      </c>
      <c r="B21" s="1">
        <f>'DATOS MENSUALES'!E42</f>
        <v>0.482</v>
      </c>
      <c r="C21" s="1">
        <f>'DATOS MENSUALES'!E43</f>
        <v>1.062</v>
      </c>
      <c r="D21" s="1">
        <f>'DATOS MENSUALES'!E44</f>
        <v>1.004</v>
      </c>
      <c r="E21" s="1">
        <f>'DATOS MENSUALES'!E45</f>
        <v>0.563</v>
      </c>
      <c r="F21" s="1">
        <f>'DATOS MENSUALES'!E46</f>
        <v>0.401</v>
      </c>
      <c r="G21" s="1">
        <f>'DATOS MENSUALES'!E47</f>
        <v>1.046</v>
      </c>
      <c r="H21" s="1">
        <f>'DATOS MENSUALES'!E48</f>
        <v>2.158</v>
      </c>
      <c r="I21" s="1">
        <f>'DATOS MENSUALES'!E49</f>
        <v>1.132</v>
      </c>
      <c r="J21" s="1">
        <f>'DATOS MENSUALES'!E50</f>
        <v>0.722</v>
      </c>
      <c r="K21" s="1">
        <f>'DATOS MENSUALES'!E51</f>
        <v>0.481</v>
      </c>
      <c r="L21" s="1">
        <f>'DATOS MENSUALES'!E52</f>
        <v>0.321</v>
      </c>
      <c r="M21" s="1">
        <f>'DATOS MENSUALES'!E53</f>
        <v>0.423</v>
      </c>
      <c r="N21" s="1">
        <f t="shared" si="11"/>
        <v>9.794999999999998</v>
      </c>
      <c r="O21" s="10"/>
      <c r="P21" s="60">
        <f t="shared" si="12"/>
        <v>-0.07589047753988579</v>
      </c>
      <c r="Q21" s="60">
        <f t="shared" si="13"/>
        <v>-0.4256961380556565</v>
      </c>
      <c r="R21" s="60">
        <f t="shared" si="14"/>
        <v>-2.7555087797809006</v>
      </c>
      <c r="S21" s="60">
        <f t="shared" si="14"/>
        <v>-7.684955733529455</v>
      </c>
      <c r="T21" s="60">
        <f t="shared" si="14"/>
        <v>-9.698283837649893</v>
      </c>
      <c r="U21" s="60">
        <f t="shared" si="14"/>
        <v>-8.896062695024902</v>
      </c>
      <c r="V21" s="60">
        <f t="shared" si="14"/>
        <v>-0.0007082143765026281</v>
      </c>
      <c r="W21" s="60">
        <f t="shared" si="14"/>
        <v>-0.8813053891565534</v>
      </c>
      <c r="X21" s="60">
        <f t="shared" si="14"/>
        <v>-0.15843356503080708</v>
      </c>
      <c r="Y21" s="60">
        <f t="shared" si="14"/>
        <v>-0.02971680259310391</v>
      </c>
      <c r="Z21" s="60">
        <f t="shared" si="14"/>
        <v>-0.00672370400977058</v>
      </c>
      <c r="AA21" s="60">
        <f t="shared" si="14"/>
        <v>-0.0005073595449814952</v>
      </c>
      <c r="AB21" s="60">
        <f t="shared" si="14"/>
        <v>-1303.179122316267</v>
      </c>
    </row>
    <row r="22" spans="1:28" ht="12.75">
      <c r="A22" s="12" t="s">
        <v>30</v>
      </c>
      <c r="B22" s="1">
        <f>'DATOS MENSUALES'!E54</f>
        <v>0.701</v>
      </c>
      <c r="C22" s="1">
        <f>'DATOS MENSUALES'!E55</f>
        <v>0.818</v>
      </c>
      <c r="D22" s="1">
        <f>'DATOS MENSUALES'!E56</f>
        <v>1.154</v>
      </c>
      <c r="E22" s="1">
        <f>'DATOS MENSUALES'!E57</f>
        <v>0.481</v>
      </c>
      <c r="F22" s="1">
        <f>'DATOS MENSUALES'!E58</f>
        <v>1.804</v>
      </c>
      <c r="G22" s="1">
        <f>'DATOS MENSUALES'!E59</f>
        <v>2.051</v>
      </c>
      <c r="H22" s="1">
        <f>'DATOS MENSUALES'!E60</f>
        <v>1.126</v>
      </c>
      <c r="I22" s="1">
        <f>'DATOS MENSUALES'!E61</f>
        <v>0.796</v>
      </c>
      <c r="J22" s="1">
        <f>'DATOS MENSUALES'!E62</f>
        <v>0.639</v>
      </c>
      <c r="K22" s="1">
        <f>'DATOS MENSUALES'!E63</f>
        <v>0.396</v>
      </c>
      <c r="L22" s="1">
        <f>'DATOS MENSUALES'!E64</f>
        <v>0.562</v>
      </c>
      <c r="M22" s="1">
        <f>'DATOS MENSUALES'!E65</f>
        <v>0.266</v>
      </c>
      <c r="N22" s="1">
        <f t="shared" si="11"/>
        <v>10.793999999999999</v>
      </c>
      <c r="O22" s="10"/>
      <c r="P22" s="60">
        <f t="shared" si="12"/>
        <v>-0.008537042773356854</v>
      </c>
      <c r="Q22" s="60">
        <f t="shared" si="13"/>
        <v>-0.9888146920749405</v>
      </c>
      <c r="R22" s="60">
        <f t="shared" si="14"/>
        <v>-1.9623012652147847</v>
      </c>
      <c r="S22" s="60">
        <f t="shared" si="14"/>
        <v>-8.683308179523946</v>
      </c>
      <c r="T22" s="60">
        <f t="shared" si="14"/>
        <v>-0.3882907705672429</v>
      </c>
      <c r="U22" s="60">
        <f t="shared" si="14"/>
        <v>-1.214923018113733</v>
      </c>
      <c r="V22" s="60">
        <f t="shared" si="14"/>
        <v>-1.4092087039467505</v>
      </c>
      <c r="W22" s="60">
        <f t="shared" si="14"/>
        <v>-2.17052794875986</v>
      </c>
      <c r="X22" s="60">
        <f t="shared" si="14"/>
        <v>-0.24309453742268022</v>
      </c>
      <c r="Y22" s="60">
        <f t="shared" si="14"/>
        <v>-0.0615093888293298</v>
      </c>
      <c r="Z22" s="60">
        <f t="shared" si="14"/>
        <v>0.00014270782149664664</v>
      </c>
      <c r="AA22" s="60">
        <f t="shared" si="14"/>
        <v>-0.013271244589058625</v>
      </c>
      <c r="AB22" s="60">
        <f t="shared" si="14"/>
        <v>-977.3191224940108</v>
      </c>
    </row>
    <row r="23" spans="1:28" ht="12.75">
      <c r="A23" s="12" t="s">
        <v>32</v>
      </c>
      <c r="B23" s="11">
        <f>'DATOS MENSUALES'!E66</f>
        <v>0.316</v>
      </c>
      <c r="C23" s="1">
        <f>'DATOS MENSUALES'!E67</f>
        <v>0.807</v>
      </c>
      <c r="D23" s="1">
        <f>'DATOS MENSUALES'!E68</f>
        <v>5.575</v>
      </c>
      <c r="E23" s="1">
        <f>'DATOS MENSUALES'!E69</f>
        <v>1.019</v>
      </c>
      <c r="F23" s="1">
        <f>'DATOS MENSUALES'!E70</f>
        <v>0.908</v>
      </c>
      <c r="G23" s="1">
        <f>'DATOS MENSUALES'!E71</f>
        <v>2.117</v>
      </c>
      <c r="H23" s="1">
        <f>'DATOS MENSUALES'!E72</f>
        <v>2.93</v>
      </c>
      <c r="I23" s="1">
        <f>'DATOS MENSUALES'!E73</f>
        <v>5.388</v>
      </c>
      <c r="J23" s="1">
        <f>'DATOS MENSUALES'!E74</f>
        <v>1.681</v>
      </c>
      <c r="K23" s="1">
        <f>'DATOS MENSUALES'!E75</f>
        <v>0.958</v>
      </c>
      <c r="L23" s="1">
        <f>'DATOS MENSUALES'!E76</f>
        <v>0.581</v>
      </c>
      <c r="M23" s="1">
        <f>'DATOS MENSUALES'!E77</f>
        <v>0.382</v>
      </c>
      <c r="N23" s="1">
        <f t="shared" si="11"/>
        <v>22.662000000000003</v>
      </c>
      <c r="O23" s="10"/>
      <c r="P23" s="60">
        <f t="shared" si="12"/>
        <v>-0.20473095099305388</v>
      </c>
      <c r="Q23" s="60">
        <f t="shared" si="13"/>
        <v>-1.0219311267643345</v>
      </c>
      <c r="R23" s="60">
        <f t="shared" si="14"/>
        <v>31.82624526877901</v>
      </c>
      <c r="S23" s="60">
        <f t="shared" si="14"/>
        <v>-3.4937758245046617</v>
      </c>
      <c r="T23" s="60">
        <f t="shared" si="14"/>
        <v>-4.295338098302783</v>
      </c>
      <c r="U23" s="60">
        <f t="shared" si="14"/>
        <v>-1.003139643704642</v>
      </c>
      <c r="V23" s="60">
        <f t="shared" si="14"/>
        <v>0.3184211886896135</v>
      </c>
      <c r="W23" s="60">
        <f t="shared" si="14"/>
        <v>35.84698526084894</v>
      </c>
      <c r="X23" s="60">
        <f t="shared" si="14"/>
        <v>0.07297905210486777</v>
      </c>
      <c r="Y23" s="60">
        <f t="shared" si="14"/>
        <v>0.004679046846978737</v>
      </c>
      <c r="Z23" s="60">
        <f t="shared" si="14"/>
        <v>0.0003618204668134494</v>
      </c>
      <c r="AA23" s="60">
        <f t="shared" si="14"/>
        <v>-0.0017609343190861774</v>
      </c>
      <c r="AB23" s="60">
        <f t="shared" si="14"/>
        <v>7.348701923708526</v>
      </c>
    </row>
    <row r="24" spans="1:28" ht="12.75">
      <c r="A24" s="12" t="s">
        <v>31</v>
      </c>
      <c r="B24" s="1">
        <f>'DATOS MENSUALES'!E78</f>
        <v>0.285</v>
      </c>
      <c r="C24" s="1">
        <f>'DATOS MENSUALES'!E79</f>
        <v>0.801</v>
      </c>
      <c r="D24" s="1">
        <f>'DATOS MENSUALES'!E80</f>
        <v>0.793</v>
      </c>
      <c r="E24" s="1">
        <f>'DATOS MENSUALES'!E81</f>
        <v>1.266</v>
      </c>
      <c r="F24" s="1">
        <f>'DATOS MENSUALES'!E82</f>
        <v>9.049</v>
      </c>
      <c r="G24" s="1">
        <f>'DATOS MENSUALES'!E83</f>
        <v>11.445</v>
      </c>
      <c r="H24" s="1">
        <f>'DATOS MENSUALES'!E84</f>
        <v>3.345</v>
      </c>
      <c r="I24" s="1">
        <f>'DATOS MENSUALES'!E85</f>
        <v>3.381</v>
      </c>
      <c r="J24" s="1">
        <f>'DATOS MENSUALES'!E86</f>
        <v>1.691</v>
      </c>
      <c r="K24" s="1">
        <f>'DATOS MENSUALES'!E87</f>
        <v>0.986</v>
      </c>
      <c r="L24" s="1">
        <f>'DATOS MENSUALES'!E88</f>
        <v>0.652</v>
      </c>
      <c r="M24" s="1">
        <f>'DATOS MENSUALES'!E89</f>
        <v>0.926</v>
      </c>
      <c r="N24" s="1">
        <f t="shared" si="11"/>
        <v>34.62</v>
      </c>
      <c r="O24" s="10"/>
      <c r="P24" s="60">
        <f t="shared" si="12"/>
        <v>-0.238765085109445</v>
      </c>
      <c r="Q24" s="60">
        <f t="shared" si="13"/>
        <v>-1.0403023474130944</v>
      </c>
      <c r="R24" s="60">
        <f t="shared" si="14"/>
        <v>-4.196298620316024</v>
      </c>
      <c r="S24" s="60">
        <f t="shared" si="14"/>
        <v>-2.050289745873807</v>
      </c>
      <c r="T24" s="60">
        <f t="shared" si="14"/>
        <v>276.5885247655897</v>
      </c>
      <c r="U24" s="60">
        <f t="shared" si="14"/>
        <v>577.3758065261134</v>
      </c>
      <c r="V24" s="60">
        <f t="shared" si="14"/>
        <v>1.323260051613168</v>
      </c>
      <c r="W24" s="60">
        <f t="shared" si="14"/>
        <v>2.147899481997715</v>
      </c>
      <c r="X24" s="60">
        <f t="shared" si="14"/>
        <v>0.07834448062415153</v>
      </c>
      <c r="Y24" s="60">
        <f t="shared" si="14"/>
        <v>0.007444296783617857</v>
      </c>
      <c r="Z24" s="60">
        <f t="shared" si="14"/>
        <v>0.0028788975529016017</v>
      </c>
      <c r="AA24" s="60">
        <f t="shared" si="14"/>
        <v>0.07581717177457777</v>
      </c>
      <c r="AB24" s="60">
        <f t="shared" si="14"/>
        <v>2686.8838457888974</v>
      </c>
    </row>
    <row r="25" spans="1:28" ht="12.75">
      <c r="A25" s="12" t="s">
        <v>33</v>
      </c>
      <c r="B25" s="1">
        <f>'DATOS MENSUALES'!E90</f>
        <v>0.496</v>
      </c>
      <c r="C25" s="1">
        <f>'DATOS MENSUALES'!E91</f>
        <v>0.713</v>
      </c>
      <c r="D25" s="1">
        <f>'DATOS MENSUALES'!E92</f>
        <v>1.892</v>
      </c>
      <c r="E25" s="1">
        <f>'DATOS MENSUALES'!E93</f>
        <v>13.033</v>
      </c>
      <c r="F25" s="1">
        <f>'DATOS MENSUALES'!E94</f>
        <v>2.258</v>
      </c>
      <c r="G25" s="1">
        <f>'DATOS MENSUALES'!E95</f>
        <v>2.274</v>
      </c>
      <c r="H25" s="1">
        <f>'DATOS MENSUALES'!E96</f>
        <v>2.383</v>
      </c>
      <c r="I25" s="1">
        <f>'DATOS MENSUALES'!E97</f>
        <v>3.173</v>
      </c>
      <c r="J25" s="1">
        <f>'DATOS MENSUALES'!E98</f>
        <v>1.115</v>
      </c>
      <c r="K25" s="1">
        <f>'DATOS MENSUALES'!E99</f>
        <v>0.687</v>
      </c>
      <c r="L25" s="1">
        <f>'DATOS MENSUALES'!E100</f>
        <v>0.435</v>
      </c>
      <c r="M25" s="1">
        <f>'DATOS MENSUALES'!E101</f>
        <v>0.28</v>
      </c>
      <c r="N25" s="1">
        <f t="shared" si="11"/>
        <v>28.739</v>
      </c>
      <c r="O25" s="10"/>
      <c r="P25" s="60">
        <f t="shared" si="12"/>
        <v>-0.06860819715007863</v>
      </c>
      <c r="Q25" s="60">
        <f t="shared" si="13"/>
        <v>-1.335570220928246</v>
      </c>
      <c r="R25" s="60">
        <f t="shared" si="14"/>
        <v>-0.1357607204585842</v>
      </c>
      <c r="S25" s="60">
        <f t="shared" si="14"/>
        <v>1156.5028173493356</v>
      </c>
      <c r="T25" s="60">
        <f t="shared" si="14"/>
        <v>-0.020920870616829502</v>
      </c>
      <c r="U25" s="60">
        <f t="shared" si="14"/>
        <v>-0.6013087259587735</v>
      </c>
      <c r="V25" s="60">
        <f t="shared" si="14"/>
        <v>0.002507897038786635</v>
      </c>
      <c r="W25" s="60">
        <f t="shared" si="14"/>
        <v>1.2675749944164494</v>
      </c>
      <c r="X25" s="60">
        <f t="shared" si="14"/>
        <v>-0.0032487664502288487</v>
      </c>
      <c r="Y25" s="60">
        <f t="shared" si="14"/>
        <v>-0.0011165268644537647</v>
      </c>
      <c r="Z25" s="60">
        <f t="shared" si="14"/>
        <v>-0.0004175433196879276</v>
      </c>
      <c r="AA25" s="60">
        <f t="shared" si="14"/>
        <v>-0.0110534397571027</v>
      </c>
      <c r="AB25" s="60">
        <f t="shared" si="14"/>
        <v>516.0776866606592</v>
      </c>
    </row>
    <row r="26" spans="1:28" ht="12.75">
      <c r="A26" s="12" t="s">
        <v>34</v>
      </c>
      <c r="B26" s="1">
        <f>'DATOS MENSUALES'!E102</f>
        <v>0.326</v>
      </c>
      <c r="C26" s="1">
        <f>'DATOS MENSUALES'!E103</f>
        <v>0.245</v>
      </c>
      <c r="D26" s="1">
        <f>'DATOS MENSUALES'!E104</f>
        <v>1.104</v>
      </c>
      <c r="E26" s="1">
        <f>'DATOS MENSUALES'!E105</f>
        <v>0.432</v>
      </c>
      <c r="F26" s="1">
        <f>'DATOS MENSUALES'!E106</f>
        <v>0.347</v>
      </c>
      <c r="G26" s="1">
        <f>'DATOS MENSUALES'!E107</f>
        <v>0.734</v>
      </c>
      <c r="H26" s="1">
        <f>'DATOS MENSUALES'!E108</f>
        <v>0.499</v>
      </c>
      <c r="I26" s="1">
        <f>'DATOS MENSUALES'!E109</f>
        <v>0.555</v>
      </c>
      <c r="J26" s="1">
        <f>'DATOS MENSUALES'!E110</f>
        <v>0.511</v>
      </c>
      <c r="K26" s="1">
        <f>'DATOS MENSUALES'!E111</f>
        <v>0.378</v>
      </c>
      <c r="L26" s="1">
        <f>'DATOS MENSUALES'!E112</f>
        <v>0.232</v>
      </c>
      <c r="M26" s="1">
        <f>'DATOS MENSUALES'!E113</f>
        <v>1.59</v>
      </c>
      <c r="N26" s="1">
        <f t="shared" si="11"/>
        <v>6.953</v>
      </c>
      <c r="O26" s="10"/>
      <c r="P26" s="60">
        <f t="shared" si="12"/>
        <v>-0.19448574396137341</v>
      </c>
      <c r="Q26" s="60">
        <f t="shared" si="13"/>
        <v>-3.864405591167915</v>
      </c>
      <c r="R26" s="60">
        <f t="shared" si="14"/>
        <v>-2.2069244518883377</v>
      </c>
      <c r="S26" s="60">
        <f t="shared" si="14"/>
        <v>-9.319253535245709</v>
      </c>
      <c r="T26" s="60">
        <f t="shared" si="14"/>
        <v>-10.453832328030055</v>
      </c>
      <c r="U26" s="60">
        <f t="shared" si="14"/>
        <v>-13.550134135504242</v>
      </c>
      <c r="V26" s="60">
        <f t="shared" si="14"/>
        <v>-5.34227106842402</v>
      </c>
      <c r="W26" s="60">
        <f t="shared" si="14"/>
        <v>-3.622163075159309</v>
      </c>
      <c r="X26" s="60">
        <f t="shared" si="14"/>
        <v>-0.425438966469512</v>
      </c>
      <c r="Y26" s="60">
        <f t="shared" si="14"/>
        <v>-0.07031327586651989</v>
      </c>
      <c r="Z26" s="60">
        <f t="shared" si="14"/>
        <v>-0.021425287860321558</v>
      </c>
      <c r="AA26" s="60">
        <f t="shared" si="14"/>
        <v>1.2852250175707214</v>
      </c>
      <c r="AB26" s="60">
        <f t="shared" si="14"/>
        <v>-2608.023123367391</v>
      </c>
    </row>
    <row r="27" spans="1:28" ht="12.75">
      <c r="A27" s="12" t="s">
        <v>35</v>
      </c>
      <c r="B27" s="1">
        <f>'DATOS MENSUALES'!E114</f>
        <v>0.686</v>
      </c>
      <c r="C27" s="1">
        <f>'DATOS MENSUALES'!E115</f>
        <v>3.102</v>
      </c>
      <c r="D27" s="1">
        <f>'DATOS MENSUALES'!E116</f>
        <v>0.898</v>
      </c>
      <c r="E27" s="1">
        <f>'DATOS MENSUALES'!E117</f>
        <v>0.542</v>
      </c>
      <c r="F27" s="1">
        <f>'DATOS MENSUALES'!E118</f>
        <v>1.802</v>
      </c>
      <c r="G27" s="1">
        <f>'DATOS MENSUALES'!E119</f>
        <v>1.17</v>
      </c>
      <c r="H27" s="1">
        <f>'DATOS MENSUALES'!E120</f>
        <v>0.95</v>
      </c>
      <c r="I27" s="1">
        <f>'DATOS MENSUALES'!E121</f>
        <v>2.398</v>
      </c>
      <c r="J27" s="1">
        <f>'DATOS MENSUALES'!E122</f>
        <v>0.833</v>
      </c>
      <c r="K27" s="1">
        <f>'DATOS MENSUALES'!E123</f>
        <v>0.569</v>
      </c>
      <c r="L27" s="1">
        <f>'DATOS MENSUALES'!E124</f>
        <v>0.339</v>
      </c>
      <c r="M27" s="1">
        <f>'DATOS MENSUALES'!E125</f>
        <v>0.253</v>
      </c>
      <c r="N27" s="1">
        <f t="shared" si="11"/>
        <v>13.542</v>
      </c>
      <c r="O27" s="10"/>
      <c r="P27" s="60">
        <f t="shared" si="12"/>
        <v>-0.010558054457241138</v>
      </c>
      <c r="Q27" s="60">
        <f t="shared" si="13"/>
        <v>2.1354382170683097</v>
      </c>
      <c r="R27" s="60">
        <f t="shared" si="14"/>
        <v>-3.428978421710652</v>
      </c>
      <c r="S27" s="60">
        <f t="shared" si="14"/>
        <v>-7.932915664033587</v>
      </c>
      <c r="T27" s="60">
        <f t="shared" si="14"/>
        <v>-0.3914929525341851</v>
      </c>
      <c r="U27" s="60">
        <f t="shared" si="14"/>
        <v>-7.3926008637108485</v>
      </c>
      <c r="V27" s="60">
        <f t="shared" si="14"/>
        <v>-2.1825133217649317</v>
      </c>
      <c r="W27" s="60">
        <f t="shared" si="14"/>
        <v>0.02900304186824154</v>
      </c>
      <c r="X27" s="60">
        <f t="shared" si="14"/>
        <v>-0.07956584633039397</v>
      </c>
      <c r="Y27" s="60">
        <f t="shared" si="14"/>
        <v>-0.010903009077952396</v>
      </c>
      <c r="Z27" s="60">
        <f t="shared" si="14"/>
        <v>-0.004977649699853221</v>
      </c>
      <c r="AA27" s="60">
        <f t="shared" si="14"/>
        <v>-0.015579589517433282</v>
      </c>
      <c r="AB27" s="60">
        <f t="shared" si="14"/>
        <v>-369.49986031893604</v>
      </c>
    </row>
    <row r="28" spans="1:28" ht="12.75">
      <c r="A28" s="12" t="s">
        <v>36</v>
      </c>
      <c r="B28" s="1">
        <f>'DATOS MENSUALES'!E126</f>
        <v>0.242</v>
      </c>
      <c r="C28" s="1">
        <f>'DATOS MENSUALES'!E127</f>
        <v>1.356</v>
      </c>
      <c r="D28" s="1">
        <f>'DATOS MENSUALES'!E128</f>
        <v>1.3</v>
      </c>
      <c r="E28" s="1">
        <f>'DATOS MENSUALES'!E129</f>
        <v>2.79</v>
      </c>
      <c r="F28" s="1">
        <f>'DATOS MENSUALES'!E130</f>
        <v>5.141</v>
      </c>
      <c r="G28" s="1">
        <f>'DATOS MENSUALES'!E131</f>
        <v>7.585</v>
      </c>
      <c r="H28" s="1">
        <f>'DATOS MENSUALES'!E132</f>
        <v>2.754</v>
      </c>
      <c r="I28" s="1">
        <f>'DATOS MENSUALES'!E133</f>
        <v>2.93</v>
      </c>
      <c r="J28" s="1">
        <f>'DATOS MENSUALES'!E134</f>
        <v>1.871</v>
      </c>
      <c r="K28" s="1">
        <f>'DATOS MENSUALES'!E135</f>
        <v>1.131</v>
      </c>
      <c r="L28" s="1">
        <f>'DATOS MENSUALES'!E136</f>
        <v>0.684</v>
      </c>
      <c r="M28" s="1">
        <f>'DATOS MENSUALES'!E137</f>
        <v>0.469</v>
      </c>
      <c r="N28" s="1">
        <f t="shared" si="11"/>
        <v>28.253000000000004</v>
      </c>
      <c r="O28" s="10"/>
      <c r="P28" s="60">
        <f t="shared" si="12"/>
        <v>-0.29193404266385276</v>
      </c>
      <c r="Q28" s="60">
        <f t="shared" si="13"/>
        <v>-0.0962340935391275</v>
      </c>
      <c r="R28" s="60">
        <f t="shared" si="14"/>
        <v>-1.3527322179461885</v>
      </c>
      <c r="S28" s="60">
        <f t="shared" si="14"/>
        <v>0.016310936010490582</v>
      </c>
      <c r="T28" s="60">
        <f t="shared" si="14"/>
        <v>17.727612044003003</v>
      </c>
      <c r="U28" s="60">
        <f t="shared" si="14"/>
        <v>89.13219457855153</v>
      </c>
      <c r="V28" s="60">
        <f t="shared" si="14"/>
        <v>0.13021871487143136</v>
      </c>
      <c r="W28" s="60">
        <f t="shared" si="14"/>
        <v>0.591101809482566</v>
      </c>
      <c r="X28" s="60">
        <f t="shared" si="14"/>
        <v>0.22463811215307733</v>
      </c>
      <c r="Y28" s="60">
        <f t="shared" si="14"/>
        <v>0.03939339496199251</v>
      </c>
      <c r="Z28" s="60">
        <f t="shared" si="14"/>
        <v>0.005291453740229426</v>
      </c>
      <c r="AA28" s="60">
        <f t="shared" si="14"/>
        <v>-3.846925297047613E-05</v>
      </c>
      <c r="AB28" s="60">
        <f t="shared" si="14"/>
        <v>427.8398249722795</v>
      </c>
    </row>
    <row r="29" spans="1:28" ht="12.75">
      <c r="A29" s="12" t="s">
        <v>37</v>
      </c>
      <c r="B29" s="1">
        <f>'DATOS MENSUALES'!E138</f>
        <v>0.414</v>
      </c>
      <c r="C29" s="1">
        <f>'DATOS MENSUALES'!E139</f>
        <v>2.378</v>
      </c>
      <c r="D29" s="1">
        <f>'DATOS MENSUALES'!E140</f>
        <v>1.122</v>
      </c>
      <c r="E29" s="1">
        <f>'DATOS MENSUALES'!E141</f>
        <v>0.775</v>
      </c>
      <c r="F29" s="1">
        <f>'DATOS MENSUALES'!E142</f>
        <v>0.972</v>
      </c>
      <c r="G29" s="1">
        <f>'DATOS MENSUALES'!E143</f>
        <v>5.022</v>
      </c>
      <c r="H29" s="1">
        <f>'DATOS MENSUALES'!E144</f>
        <v>1.833</v>
      </c>
      <c r="I29" s="1">
        <f>'DATOS MENSUALES'!E145</f>
        <v>2.033</v>
      </c>
      <c r="J29" s="1">
        <f>'DATOS MENSUALES'!E146</f>
        <v>1.078</v>
      </c>
      <c r="K29" s="1">
        <f>'DATOS MENSUALES'!E147</f>
        <v>1.4</v>
      </c>
      <c r="L29" s="1">
        <f>'DATOS MENSUALES'!E148</f>
        <v>0.845</v>
      </c>
      <c r="M29" s="1">
        <f>'DATOS MENSUALES'!E149</f>
        <v>0.648</v>
      </c>
      <c r="N29" s="1">
        <f t="shared" si="11"/>
        <v>18.52</v>
      </c>
      <c r="O29" s="10"/>
      <c r="P29" s="60">
        <f t="shared" si="12"/>
        <v>-0.11864493808258551</v>
      </c>
      <c r="Q29" s="60">
        <f t="shared" si="13"/>
        <v>0.17916045478456397</v>
      </c>
      <c r="R29" s="60">
        <f t="shared" si="14"/>
        <v>-2.1166494952313126</v>
      </c>
      <c r="S29" s="60">
        <f t="shared" si="14"/>
        <v>-5.4647398621024585</v>
      </c>
      <c r="T29" s="60">
        <f t="shared" si="14"/>
        <v>-3.8077102360879054</v>
      </c>
      <c r="U29" s="60">
        <f t="shared" si="14"/>
        <v>6.901916928165188</v>
      </c>
      <c r="V29" s="60">
        <f t="shared" si="14"/>
        <v>-0.0710280836430315</v>
      </c>
      <c r="W29" s="60">
        <f t="shared" si="14"/>
        <v>-0.00019267566619362246</v>
      </c>
      <c r="X29" s="60">
        <f t="shared" si="14"/>
        <v>-0.0063425210170332345</v>
      </c>
      <c r="Y29" s="60">
        <f t="shared" si="14"/>
        <v>0.22615324009353513</v>
      </c>
      <c r="Z29" s="60">
        <f t="shared" si="14"/>
        <v>0.037682161012267956</v>
      </c>
      <c r="AA29" s="60">
        <f t="shared" si="14"/>
        <v>0.0030639414880763586</v>
      </c>
      <c r="AB29" s="60">
        <f t="shared" si="14"/>
        <v>-10.61635140779564</v>
      </c>
    </row>
    <row r="30" spans="1:28" ht="12.75">
      <c r="A30" s="12" t="s">
        <v>38</v>
      </c>
      <c r="B30" s="1">
        <f>'DATOS MENSUALES'!E150</f>
        <v>0.781</v>
      </c>
      <c r="C30" s="1">
        <f>'DATOS MENSUALES'!E151</f>
        <v>1.069</v>
      </c>
      <c r="D30" s="1">
        <f>'DATOS MENSUALES'!E152</f>
        <v>2.566</v>
      </c>
      <c r="E30" s="1">
        <f>'DATOS MENSUALES'!E153</f>
        <v>0.85</v>
      </c>
      <c r="F30" s="1">
        <f>'DATOS MENSUALES'!E154</f>
        <v>0.851</v>
      </c>
      <c r="G30" s="1">
        <f>'DATOS MENSUALES'!E155</f>
        <v>1.113</v>
      </c>
      <c r="H30" s="1">
        <f>'DATOS MENSUALES'!E156</f>
        <v>1.83</v>
      </c>
      <c r="I30" s="1">
        <f>'DATOS MENSUALES'!E157</f>
        <v>0.871</v>
      </c>
      <c r="J30" s="1">
        <f>'DATOS MENSUALES'!E158</f>
        <v>0.98</v>
      </c>
      <c r="K30" s="1">
        <f>'DATOS MENSUALES'!E159</f>
        <v>0.619</v>
      </c>
      <c r="L30" s="1">
        <f>'DATOS MENSUALES'!E160</f>
        <v>0.376</v>
      </c>
      <c r="M30" s="1">
        <f>'DATOS MENSUALES'!E161</f>
        <v>0.247</v>
      </c>
      <c r="N30" s="1">
        <f t="shared" si="11"/>
        <v>12.153</v>
      </c>
      <c r="O30" s="10"/>
      <c r="P30" s="60">
        <f t="shared" si="12"/>
        <v>-0.0019241501562769563</v>
      </c>
      <c r="Q30" s="60">
        <f t="shared" si="13"/>
        <v>-0.41392265625331504</v>
      </c>
      <c r="R30" s="60">
        <f t="shared" si="14"/>
        <v>0.004099491900920313</v>
      </c>
      <c r="S30" s="60">
        <f t="shared" si="14"/>
        <v>-4.795977072639646</v>
      </c>
      <c r="T30" s="60">
        <f t="shared" si="14"/>
        <v>-4.7632175450879055</v>
      </c>
      <c r="U30" s="60">
        <f t="shared" si="14"/>
        <v>-8.060698322655062</v>
      </c>
      <c r="V30" s="60">
        <f t="shared" si="14"/>
        <v>-0.07258287267402318</v>
      </c>
      <c r="W30" s="60">
        <f t="shared" si="14"/>
        <v>-1.814765742354901</v>
      </c>
      <c r="X30" s="60">
        <f t="shared" si="14"/>
        <v>-0.022690679415104824</v>
      </c>
      <c r="Y30" s="60">
        <f t="shared" si="14"/>
        <v>-0.005065621853434484</v>
      </c>
      <c r="Z30" s="60">
        <f t="shared" si="14"/>
        <v>-0.0023922555628008786</v>
      </c>
      <c r="AA30" s="60">
        <f t="shared" si="14"/>
        <v>-0.016729598575284523</v>
      </c>
      <c r="AB30" s="60">
        <f t="shared" si="14"/>
        <v>-628.281748851688</v>
      </c>
    </row>
    <row r="31" spans="1:28" ht="12.75">
      <c r="A31" s="12" t="s">
        <v>39</v>
      </c>
      <c r="B31" s="1">
        <f>'DATOS MENSUALES'!E162</f>
        <v>0.857</v>
      </c>
      <c r="C31" s="1">
        <f>'DATOS MENSUALES'!E163</f>
        <v>0.492</v>
      </c>
      <c r="D31" s="1">
        <f>'DATOS MENSUALES'!E164</f>
        <v>0.641</v>
      </c>
      <c r="E31" s="1">
        <f>'DATOS MENSUALES'!E165</f>
        <v>0.435</v>
      </c>
      <c r="F31" s="1">
        <f>'DATOS MENSUALES'!E166</f>
        <v>2.117</v>
      </c>
      <c r="G31" s="1">
        <f>'DATOS MENSUALES'!E167</f>
        <v>4.517</v>
      </c>
      <c r="H31" s="1">
        <f>'DATOS MENSUALES'!E168</f>
        <v>1.332</v>
      </c>
      <c r="I31" s="1">
        <f>'DATOS MENSUALES'!E169</f>
        <v>2</v>
      </c>
      <c r="J31" s="1">
        <f>'DATOS MENSUALES'!E170</f>
        <v>1.419</v>
      </c>
      <c r="K31" s="1">
        <f>'DATOS MENSUALES'!E171</f>
        <v>0.869</v>
      </c>
      <c r="L31" s="1">
        <f>'DATOS MENSUALES'!E172</f>
        <v>0.535</v>
      </c>
      <c r="M31" s="1">
        <f>'DATOS MENSUALES'!E173</f>
        <v>0.345</v>
      </c>
      <c r="N31" s="1">
        <f t="shared" si="11"/>
        <v>15.559000000000003</v>
      </c>
      <c r="O31" s="10"/>
      <c r="P31" s="60">
        <f t="shared" si="12"/>
        <v>-0.00011323089732378907</v>
      </c>
      <c r="Q31" s="60">
        <f t="shared" si="13"/>
        <v>-2.311788994233343</v>
      </c>
      <c r="R31" s="60">
        <f t="shared" si="14"/>
        <v>-5.497947332530902</v>
      </c>
      <c r="S31" s="60">
        <f t="shared" si="14"/>
        <v>-9.27945406221265</v>
      </c>
      <c r="T31" s="60">
        <f t="shared" si="14"/>
        <v>-0.0722748500135238</v>
      </c>
      <c r="U31" s="60">
        <f t="shared" si="14"/>
        <v>2.7378573166259357</v>
      </c>
      <c r="V31" s="60">
        <f t="shared" si="14"/>
        <v>-0.7664034271822873</v>
      </c>
      <c r="W31" s="60">
        <f t="shared" si="14"/>
        <v>-0.0007475644843754472</v>
      </c>
      <c r="X31" s="60">
        <f t="shared" si="14"/>
        <v>0.0037886779905425072</v>
      </c>
      <c r="Y31" s="60">
        <f t="shared" si="14"/>
        <v>0.0004792688146095944</v>
      </c>
      <c r="Z31" s="60">
        <f t="shared" si="14"/>
        <v>1.6112947529704652E-05</v>
      </c>
      <c r="AA31" s="60">
        <f t="shared" si="14"/>
        <v>-0.00392618420613852</v>
      </c>
      <c r="AB31" s="60">
        <f t="shared" si="14"/>
        <v>-137.2937177646301</v>
      </c>
    </row>
    <row r="32" spans="1:28" ht="12.75">
      <c r="A32" s="12" t="s">
        <v>40</v>
      </c>
      <c r="B32" s="1">
        <f>'DATOS MENSUALES'!E174</f>
        <v>0.485</v>
      </c>
      <c r="C32" s="1">
        <f>'DATOS MENSUALES'!E175</f>
        <v>3.296</v>
      </c>
      <c r="D32" s="1">
        <f>'DATOS MENSUALES'!E176</f>
        <v>0.781</v>
      </c>
      <c r="E32" s="1">
        <f>'DATOS MENSUALES'!E177</f>
        <v>7.722</v>
      </c>
      <c r="F32" s="1">
        <f>'DATOS MENSUALES'!E178</f>
        <v>4.118</v>
      </c>
      <c r="G32" s="1">
        <f>'DATOS MENSUALES'!E179</f>
        <v>2.198</v>
      </c>
      <c r="H32" s="1">
        <f>'DATOS MENSUALES'!E180</f>
        <v>1.623</v>
      </c>
      <c r="I32" s="1">
        <f>'DATOS MENSUALES'!E181</f>
        <v>1.215</v>
      </c>
      <c r="J32" s="1">
        <f>'DATOS MENSUALES'!E182</f>
        <v>1.397</v>
      </c>
      <c r="K32" s="1">
        <f>'DATOS MENSUALES'!E183</f>
        <v>0.897</v>
      </c>
      <c r="L32" s="1">
        <f>'DATOS MENSUALES'!E184</f>
        <v>0.524</v>
      </c>
      <c r="M32" s="1">
        <f>'DATOS MENSUALES'!E185</f>
        <v>0.373</v>
      </c>
      <c r="N32" s="1">
        <f t="shared" si="11"/>
        <v>24.629</v>
      </c>
      <c r="O32" s="10"/>
      <c r="P32" s="60">
        <f t="shared" si="12"/>
        <v>-0.07428863538492711</v>
      </c>
      <c r="Q32" s="60">
        <f t="shared" si="13"/>
        <v>3.2532553034994383</v>
      </c>
      <c r="R32" s="60">
        <f t="shared" si="14"/>
        <v>-4.29065554984495</v>
      </c>
      <c r="S32" s="60">
        <f t="shared" si="14"/>
        <v>139.44359274781215</v>
      </c>
      <c r="T32" s="60">
        <f t="shared" si="14"/>
        <v>3.9777671259120972</v>
      </c>
      <c r="U32" s="60">
        <f t="shared" si="14"/>
        <v>-0.7788034238843938</v>
      </c>
      <c r="V32" s="60">
        <f t="shared" si="14"/>
        <v>-0.24312994899427107</v>
      </c>
      <c r="W32" s="60">
        <f t="shared" si="14"/>
        <v>-0.6716634387956711</v>
      </c>
      <c r="X32" s="60">
        <f t="shared" si="14"/>
        <v>0.0024003952481182556</v>
      </c>
      <c r="Y32" s="60">
        <f t="shared" si="14"/>
        <v>0.001199719478521441</v>
      </c>
      <c r="Z32" s="60">
        <f t="shared" si="14"/>
        <v>2.898258135765327E-06</v>
      </c>
      <c r="AA32" s="60">
        <f t="shared" si="14"/>
        <v>-0.002184731996772128</v>
      </c>
      <c r="AB32" s="60">
        <f t="shared" si="14"/>
        <v>59.83069064851023</v>
      </c>
    </row>
    <row r="33" spans="1:28" ht="12.75">
      <c r="A33" s="12" t="s">
        <v>41</v>
      </c>
      <c r="B33" s="1">
        <f>'DATOS MENSUALES'!E186</f>
        <v>0.436</v>
      </c>
      <c r="C33" s="1">
        <f>'DATOS MENSUALES'!E187</f>
        <v>1.065</v>
      </c>
      <c r="D33" s="1">
        <f>'DATOS MENSUALES'!E188</f>
        <v>6.123</v>
      </c>
      <c r="E33" s="1">
        <f>'DATOS MENSUALES'!E189</f>
        <v>3.978</v>
      </c>
      <c r="F33" s="1">
        <f>'DATOS MENSUALES'!E190</f>
        <v>1.304</v>
      </c>
      <c r="G33" s="1">
        <f>'DATOS MENSUALES'!E191</f>
        <v>7.293</v>
      </c>
      <c r="H33" s="1">
        <f>'DATOS MENSUALES'!E192</f>
        <v>3.45</v>
      </c>
      <c r="I33" s="1">
        <f>'DATOS MENSUALES'!E193</f>
        <v>3.503</v>
      </c>
      <c r="J33" s="1">
        <f>'DATOS MENSUALES'!E194</f>
        <v>1.93</v>
      </c>
      <c r="K33" s="1">
        <f>'DATOS MENSUALES'!E195</f>
        <v>1.089</v>
      </c>
      <c r="L33" s="1">
        <f>'DATOS MENSUALES'!E196</f>
        <v>0.676</v>
      </c>
      <c r="M33" s="1">
        <f>'DATOS MENSUALES'!E197</f>
        <v>0.725</v>
      </c>
      <c r="N33" s="1">
        <f t="shared" si="11"/>
        <v>31.572</v>
      </c>
      <c r="O33" s="10"/>
      <c r="P33" s="60">
        <f t="shared" si="12"/>
        <v>-0.10341186661288854</v>
      </c>
      <c r="Q33" s="60">
        <f t="shared" si="13"/>
        <v>-0.42062339886764016</v>
      </c>
      <c r="R33" s="60">
        <f t="shared" si="14"/>
        <v>51.356286848175706</v>
      </c>
      <c r="S33" s="60">
        <f t="shared" si="14"/>
        <v>2.9959861291014005</v>
      </c>
      <c r="T33" s="60">
        <f t="shared" si="14"/>
        <v>-1.8588047168482351</v>
      </c>
      <c r="U33" s="60">
        <f t="shared" si="14"/>
        <v>72.7704824974689</v>
      </c>
      <c r="V33" s="60">
        <f t="shared" si="14"/>
        <v>1.7404004540615152</v>
      </c>
      <c r="W33" s="60">
        <f t="shared" si="14"/>
        <v>2.816616772598267</v>
      </c>
      <c r="X33" s="60">
        <f t="shared" si="14"/>
        <v>0.29659942991685145</v>
      </c>
      <c r="Y33" s="60">
        <f t="shared" si="14"/>
        <v>0.026532272602488374</v>
      </c>
      <c r="Z33" s="60">
        <f t="shared" si="14"/>
        <v>0.004595622329761106</v>
      </c>
      <c r="AA33" s="60">
        <f t="shared" si="14"/>
        <v>0.010976930063833932</v>
      </c>
      <c r="AB33" s="60">
        <f t="shared" si="14"/>
        <v>1278.7665765673448</v>
      </c>
    </row>
    <row r="34" spans="1:28" ht="12.75">
      <c r="A34" s="12" t="s">
        <v>42</v>
      </c>
      <c r="B34" s="1">
        <f>'DATOS MENSUALES'!E198</f>
        <v>0.406</v>
      </c>
      <c r="C34" s="1">
        <f>'DATOS MENSUALES'!E199</f>
        <v>0.345</v>
      </c>
      <c r="D34" s="1">
        <f>'DATOS MENSUALES'!E200</f>
        <v>0.319</v>
      </c>
      <c r="E34" s="1">
        <f>'DATOS MENSUALES'!E201</f>
        <v>0.198</v>
      </c>
      <c r="F34" s="1">
        <f>'DATOS MENSUALES'!E202</f>
        <v>1.939</v>
      </c>
      <c r="G34" s="1">
        <f>'DATOS MENSUALES'!E203</f>
        <v>1.236</v>
      </c>
      <c r="H34" s="1">
        <f>'DATOS MENSUALES'!E204</f>
        <v>0.663</v>
      </c>
      <c r="I34" s="1">
        <f>'DATOS MENSUALES'!E205</f>
        <v>1.446</v>
      </c>
      <c r="J34" s="1">
        <f>'DATOS MENSUALES'!E206</f>
        <v>0.806</v>
      </c>
      <c r="K34" s="1">
        <f>'DATOS MENSUALES'!E207</f>
        <v>0.532</v>
      </c>
      <c r="L34" s="1">
        <f>'DATOS MENSUALES'!E208</f>
        <v>0.356</v>
      </c>
      <c r="M34" s="1">
        <f>'DATOS MENSUALES'!E209</f>
        <v>0.243</v>
      </c>
      <c r="N34" s="1">
        <f t="shared" si="11"/>
        <v>8.489</v>
      </c>
      <c r="O34" s="10"/>
      <c r="P34" s="60">
        <f t="shared" si="12"/>
        <v>-0.12453466952611167</v>
      </c>
      <c r="Q34" s="60">
        <f t="shared" si="13"/>
        <v>-3.1717125167188804</v>
      </c>
      <c r="R34" s="60">
        <f aca="true" t="shared" si="15" ref="R34:R50">(D34-D$6)^3</f>
        <v>-9.089478574708592</v>
      </c>
      <c r="S34" s="60">
        <f aca="true" t="shared" si="16" ref="S34:S50">(E34-E$6)^3</f>
        <v>-12.78653966709695</v>
      </c>
      <c r="T34" s="60">
        <f aca="true" t="shared" si="17" ref="T34:T50">(F34-F$6)^3</f>
        <v>-0.21016248234410234</v>
      </c>
      <c r="U34" s="60">
        <f aca="true" t="shared" si="18" ref="U34:U50">(G34-G$6)^3</f>
        <v>-6.666383969301757</v>
      </c>
      <c r="V34" s="60">
        <f aca="true" t="shared" si="19" ref="V34:V50">(H34-H$6)^3</f>
        <v>-3.9753712243661705</v>
      </c>
      <c r="W34" s="60">
        <f aca="true" t="shared" si="20" ref="W34:W50">(I34-I$6)^3</f>
        <v>-0.26803367506839815</v>
      </c>
      <c r="X34" s="60">
        <f aca="true" t="shared" si="21" ref="X34:X50">(J34-J$6)^3</f>
        <v>-0.09551046037791457</v>
      </c>
      <c r="Y34" s="60">
        <f aca="true" t="shared" si="22" ref="Y34:Y50">(K34-K$6)^3</f>
        <v>-0.017322195215004724</v>
      </c>
      <c r="Z34" s="60">
        <f aca="true" t="shared" si="23" ref="Z34:Z50">(L34-L$6)^3</f>
        <v>-0.0036339686344262255</v>
      </c>
      <c r="AA34" s="60">
        <f aca="true" t="shared" si="24" ref="AA34:AA50">(M34-M$6)^3</f>
        <v>-0.017526882189609592</v>
      </c>
      <c r="AB34" s="60">
        <f aca="true" t="shared" si="25" ref="AB34:AB50">(N34-N$6)^3</f>
        <v>-1828.7463143248776</v>
      </c>
    </row>
    <row r="35" spans="1:28" ht="12.75">
      <c r="A35" s="12" t="s">
        <v>43</v>
      </c>
      <c r="B35" s="1">
        <f>'DATOS MENSUALES'!E210</f>
        <v>0.248</v>
      </c>
      <c r="C35" s="1">
        <f>'DATOS MENSUALES'!E211</f>
        <v>0.341</v>
      </c>
      <c r="D35" s="1">
        <f>'DATOS MENSUALES'!E212</f>
        <v>0.223</v>
      </c>
      <c r="E35" s="1">
        <f>'DATOS MENSUALES'!E213</f>
        <v>0.75</v>
      </c>
      <c r="F35" s="1">
        <f>'DATOS MENSUALES'!E214</f>
        <v>1.286</v>
      </c>
      <c r="G35" s="1">
        <f>'DATOS MENSUALES'!E215</f>
        <v>3.783</v>
      </c>
      <c r="H35" s="1">
        <f>'DATOS MENSUALES'!E216</f>
        <v>1.256</v>
      </c>
      <c r="I35" s="1">
        <f>'DATOS MENSUALES'!E217</f>
        <v>1.332</v>
      </c>
      <c r="J35" s="1">
        <f>'DATOS MENSUALES'!E218</f>
        <v>1.334</v>
      </c>
      <c r="K35" s="1">
        <f>'DATOS MENSUALES'!E219</f>
        <v>0.81</v>
      </c>
      <c r="L35" s="1">
        <f>'DATOS MENSUALES'!E220</f>
        <v>0.539</v>
      </c>
      <c r="M35" s="1">
        <f>'DATOS MENSUALES'!E221</f>
        <v>0.609</v>
      </c>
      <c r="N35" s="1">
        <f t="shared" si="11"/>
        <v>12.511000000000001</v>
      </c>
      <c r="O35" s="10"/>
      <c r="P35" s="60">
        <f t="shared" si="12"/>
        <v>-0.2840841860812081</v>
      </c>
      <c r="Q35" s="60">
        <f t="shared" si="13"/>
        <v>-3.197687718969569</v>
      </c>
      <c r="R35" s="60">
        <f t="shared" si="15"/>
        <v>-10.402412661121815</v>
      </c>
      <c r="S35" s="60">
        <f t="shared" si="16"/>
        <v>-5.7007462464688485</v>
      </c>
      <c r="T35" s="60">
        <f t="shared" si="17"/>
        <v>-1.9416418963688964</v>
      </c>
      <c r="U35" s="60">
        <f t="shared" si="18"/>
        <v>0.2940193257127147</v>
      </c>
      <c r="V35" s="60">
        <f t="shared" si="19"/>
        <v>-0.9736440866946839</v>
      </c>
      <c r="W35" s="60">
        <f t="shared" si="20"/>
        <v>-0.4368266448039354</v>
      </c>
      <c r="X35" s="60">
        <f t="shared" si="21"/>
        <v>0.0003563094402670018</v>
      </c>
      <c r="Y35" s="60">
        <f t="shared" si="22"/>
        <v>7.1417533148287834E-06</v>
      </c>
      <c r="Z35" s="60">
        <f t="shared" si="23"/>
        <v>2.5044652763864405E-05</v>
      </c>
      <c r="AA35" s="60">
        <f t="shared" si="24"/>
        <v>0.0011992063393160256</v>
      </c>
      <c r="AB35" s="60">
        <f t="shared" si="25"/>
        <v>-552.7445075483655</v>
      </c>
    </row>
    <row r="36" spans="1:28" ht="12.75">
      <c r="A36" s="12" t="s">
        <v>44</v>
      </c>
      <c r="B36" s="1">
        <f>'DATOS MENSUALES'!E222</f>
        <v>0.531</v>
      </c>
      <c r="C36" s="1">
        <f>'DATOS MENSUALES'!E223</f>
        <v>0.282</v>
      </c>
      <c r="D36" s="1">
        <f>'DATOS MENSUALES'!E224</f>
        <v>4.604</v>
      </c>
      <c r="E36" s="1">
        <f>'DATOS MENSUALES'!E225</f>
        <v>2.139</v>
      </c>
      <c r="F36" s="1">
        <f>'DATOS MENSUALES'!E226</f>
        <v>0.853</v>
      </c>
      <c r="G36" s="1">
        <f>'DATOS MENSUALES'!E227</f>
        <v>3.843</v>
      </c>
      <c r="H36" s="1">
        <f>'DATOS MENSUALES'!E228</f>
        <v>2.151</v>
      </c>
      <c r="I36" s="1">
        <f>'DATOS MENSUALES'!E229</f>
        <v>1.929</v>
      </c>
      <c r="J36" s="1">
        <f>'DATOS MENSUALES'!E230</f>
        <v>1.106</v>
      </c>
      <c r="K36" s="1">
        <f>'DATOS MENSUALES'!E231</f>
        <v>0.775</v>
      </c>
      <c r="L36" s="1">
        <f>'DATOS MENSUALES'!E232</f>
        <v>0.501</v>
      </c>
      <c r="M36" s="1">
        <f>'DATOS MENSUALES'!E233</f>
        <v>1.096</v>
      </c>
      <c r="N36" s="1">
        <f t="shared" si="11"/>
        <v>19.81</v>
      </c>
      <c r="O36" s="10"/>
      <c r="P36" s="60">
        <f t="shared" si="12"/>
        <v>-0.05247273503919707</v>
      </c>
      <c r="Q36" s="60">
        <f t="shared" si="13"/>
        <v>-3.5974546823945</v>
      </c>
      <c r="R36" s="60">
        <f t="shared" si="15"/>
        <v>10.61964520616951</v>
      </c>
      <c r="S36" s="60">
        <f t="shared" si="16"/>
        <v>-0.06275722307215416</v>
      </c>
      <c r="T36" s="60">
        <f t="shared" si="17"/>
        <v>-4.746251972393691</v>
      </c>
      <c r="U36" s="60">
        <f t="shared" si="18"/>
        <v>0.38100645335734257</v>
      </c>
      <c r="V36" s="60">
        <f t="shared" si="19"/>
        <v>-0.0008885115397257716</v>
      </c>
      <c r="W36" s="60">
        <f t="shared" si="20"/>
        <v>-0.004232470002281807</v>
      </c>
      <c r="X36" s="60">
        <f t="shared" si="21"/>
        <v>-0.0038777411630387553</v>
      </c>
      <c r="Y36" s="60">
        <f t="shared" si="22"/>
        <v>-3.901349302251148E-06</v>
      </c>
      <c r="Z36" s="60">
        <f t="shared" si="23"/>
        <v>-6.681833242897492E-07</v>
      </c>
      <c r="AA36" s="60">
        <f t="shared" si="24"/>
        <v>0.2087837062924842</v>
      </c>
      <c r="AB36" s="60">
        <f t="shared" si="25"/>
        <v>-0.7481636944072144</v>
      </c>
    </row>
    <row r="37" spans="1:28" ht="12.75">
      <c r="A37" s="12" t="s">
        <v>45</v>
      </c>
      <c r="B37" s="1">
        <f>'DATOS MENSUALES'!E234</f>
        <v>1.741</v>
      </c>
      <c r="C37" s="1">
        <f>'DATOS MENSUALES'!E235</f>
        <v>4.404</v>
      </c>
      <c r="D37" s="1">
        <f>'DATOS MENSUALES'!E236</f>
        <v>8.687</v>
      </c>
      <c r="E37" s="1">
        <f>'DATOS MENSUALES'!E237</f>
        <v>4.153</v>
      </c>
      <c r="F37" s="1">
        <f>'DATOS MENSUALES'!E238</f>
        <v>7.234</v>
      </c>
      <c r="G37" s="1">
        <f>'DATOS MENSUALES'!E239</f>
        <v>8.634</v>
      </c>
      <c r="H37" s="1">
        <f>'DATOS MENSUALES'!E240</f>
        <v>3.067</v>
      </c>
      <c r="I37" s="1">
        <f>'DATOS MENSUALES'!E241</f>
        <v>2.791</v>
      </c>
      <c r="J37" s="1">
        <f>'DATOS MENSUALES'!E242</f>
        <v>1.298</v>
      </c>
      <c r="K37" s="1">
        <f>'DATOS MENSUALES'!E243</f>
        <v>0.755</v>
      </c>
      <c r="L37" s="1">
        <f>'DATOS MENSUALES'!E244</f>
        <v>0.45</v>
      </c>
      <c r="M37" s="1">
        <f>'DATOS MENSUALES'!E245</f>
        <v>0.493</v>
      </c>
      <c r="N37" s="1">
        <f t="shared" si="11"/>
        <v>43.70700000000001</v>
      </c>
      <c r="O37" s="10"/>
      <c r="P37" s="60">
        <f t="shared" si="12"/>
        <v>0.5834832157941364</v>
      </c>
      <c r="Q37" s="60">
        <f t="shared" si="13"/>
        <v>17.36879598366748</v>
      </c>
      <c r="R37" s="60">
        <f t="shared" si="15"/>
        <v>247.7968657564318</v>
      </c>
      <c r="S37" s="60">
        <f t="shared" si="16"/>
        <v>4.224862778757044</v>
      </c>
      <c r="T37" s="60">
        <f t="shared" si="17"/>
        <v>103.85312564058977</v>
      </c>
      <c r="U37" s="60">
        <f t="shared" si="18"/>
        <v>167.82707909528082</v>
      </c>
      <c r="V37" s="60">
        <f t="shared" si="19"/>
        <v>0.551092973013994</v>
      </c>
      <c r="W37" s="60">
        <f t="shared" si="20"/>
        <v>0.3433564870665879</v>
      </c>
      <c r="X37" s="60">
        <f t="shared" si="21"/>
        <v>4.24864072091453E-05</v>
      </c>
      <c r="Y37" s="60">
        <f t="shared" si="22"/>
        <v>-4.566169365486824E-05</v>
      </c>
      <c r="Z37" s="60">
        <f t="shared" si="23"/>
        <v>-0.00021323010687800955</v>
      </c>
      <c r="AA37" s="60">
        <f t="shared" si="24"/>
        <v>-9.29021565517429E-07</v>
      </c>
      <c r="AB37" s="60">
        <f t="shared" si="25"/>
        <v>12149.839619469465</v>
      </c>
    </row>
    <row r="38" spans="1:28" ht="12.75">
      <c r="A38" s="12" t="s">
        <v>46</v>
      </c>
      <c r="B38" s="1">
        <f>'DATOS MENSUALES'!E246</f>
        <v>5.574</v>
      </c>
      <c r="C38" s="1">
        <f>'DATOS MENSUALES'!E247</f>
        <v>5.198</v>
      </c>
      <c r="D38" s="1">
        <f>'DATOS MENSUALES'!E248</f>
        <v>4.079</v>
      </c>
      <c r="E38" s="1">
        <f>'DATOS MENSUALES'!E249</f>
        <v>3.935</v>
      </c>
      <c r="F38" s="1">
        <f>'DATOS MENSUALES'!E250</f>
        <v>3.812</v>
      </c>
      <c r="G38" s="1">
        <f>'DATOS MENSUALES'!E251</f>
        <v>2.021</v>
      </c>
      <c r="H38" s="1">
        <f>'DATOS MENSUALES'!E252</f>
        <v>2.381</v>
      </c>
      <c r="I38" s="1">
        <f>'DATOS MENSUALES'!E253</f>
        <v>1.957</v>
      </c>
      <c r="J38" s="1">
        <f>'DATOS MENSUALES'!E254</f>
        <v>1.022</v>
      </c>
      <c r="K38" s="1">
        <f>'DATOS MENSUALES'!E255</f>
        <v>0.623</v>
      </c>
      <c r="L38" s="1">
        <f>'DATOS MENSUALES'!E256</f>
        <v>0.389</v>
      </c>
      <c r="M38" s="1">
        <f>'DATOS MENSUALES'!E257</f>
        <v>0.695</v>
      </c>
      <c r="N38" s="1">
        <f t="shared" si="11"/>
        <v>31.686</v>
      </c>
      <c r="O38" s="10"/>
      <c r="P38" s="60">
        <f t="shared" si="12"/>
        <v>101.75738009026452</v>
      </c>
      <c r="Q38" s="60">
        <f t="shared" si="13"/>
        <v>38.742878925156475</v>
      </c>
      <c r="R38" s="60">
        <f t="shared" si="15"/>
        <v>4.682989899506286</v>
      </c>
      <c r="S38" s="60">
        <f t="shared" si="16"/>
        <v>2.735811794536662</v>
      </c>
      <c r="T38" s="60">
        <f t="shared" si="17"/>
        <v>2.0895649496972184</v>
      </c>
      <c r="U38" s="60">
        <f t="shared" si="18"/>
        <v>-1.320303781026957</v>
      </c>
      <c r="V38" s="60">
        <f t="shared" si="19"/>
        <v>0.002398765836307284</v>
      </c>
      <c r="W38" s="60">
        <f t="shared" si="20"/>
        <v>-0.002393068702006312</v>
      </c>
      <c r="X38" s="60">
        <f t="shared" si="21"/>
        <v>-0.01401600945229492</v>
      </c>
      <c r="Y38" s="60">
        <f t="shared" si="22"/>
        <v>-0.004719855966382141</v>
      </c>
      <c r="Z38" s="60">
        <f t="shared" si="23"/>
        <v>-0.0017602715662444032</v>
      </c>
      <c r="AA38" s="60">
        <f t="shared" si="24"/>
        <v>0.0071047320473050036</v>
      </c>
      <c r="AB38" s="60">
        <f t="shared" si="25"/>
        <v>1319.4833768782873</v>
      </c>
    </row>
    <row r="39" spans="1:28" ht="12.75">
      <c r="A39" s="12" t="s">
        <v>47</v>
      </c>
      <c r="B39" s="1">
        <f>'DATOS MENSUALES'!E258</f>
        <v>1.192</v>
      </c>
      <c r="C39" s="1">
        <f>'DATOS MENSUALES'!E259</f>
        <v>5.95</v>
      </c>
      <c r="D39" s="1">
        <f>'DATOS MENSUALES'!E260</f>
        <v>6.275</v>
      </c>
      <c r="E39" s="1">
        <f>'DATOS MENSUALES'!E261</f>
        <v>4.848</v>
      </c>
      <c r="F39" s="1">
        <f>'DATOS MENSUALES'!E262</f>
        <v>2.394</v>
      </c>
      <c r="G39" s="1">
        <f>'DATOS MENSUALES'!E263</f>
        <v>5.92</v>
      </c>
      <c r="H39" s="1">
        <f>'DATOS MENSUALES'!E264</f>
        <v>3.591</v>
      </c>
      <c r="I39" s="1">
        <f>'DATOS MENSUALES'!E265</f>
        <v>2.44</v>
      </c>
      <c r="J39" s="1">
        <f>'DATOS MENSUALES'!E266</f>
        <v>1.566</v>
      </c>
      <c r="K39" s="1">
        <f>'DATOS MENSUALES'!E267</f>
        <v>0.854</v>
      </c>
      <c r="L39" s="1">
        <f>'DATOS MENSUALES'!E268</f>
        <v>0.506</v>
      </c>
      <c r="M39" s="1">
        <f>'DATOS MENSUALES'!E269</f>
        <v>0.432</v>
      </c>
      <c r="N39" s="1">
        <f t="shared" si="11"/>
        <v>35.968</v>
      </c>
      <c r="O39" s="10"/>
      <c r="P39" s="60">
        <f t="shared" si="12"/>
        <v>0.023546425345789143</v>
      </c>
      <c r="Q39" s="60">
        <f t="shared" si="13"/>
        <v>70.73924962319506</v>
      </c>
      <c r="R39" s="60">
        <f t="shared" si="15"/>
        <v>57.91772518220876</v>
      </c>
      <c r="S39" s="60">
        <f t="shared" si="16"/>
        <v>12.352119179597265</v>
      </c>
      <c r="T39" s="60">
        <f t="shared" si="17"/>
        <v>-0.0027173594102178865</v>
      </c>
      <c r="U39" s="60">
        <f t="shared" si="18"/>
        <v>21.998003006640378</v>
      </c>
      <c r="V39" s="60">
        <f t="shared" si="19"/>
        <v>2.426976703336309</v>
      </c>
      <c r="W39" s="60">
        <f t="shared" si="20"/>
        <v>0.04259719309138194</v>
      </c>
      <c r="X39" s="60">
        <f t="shared" si="21"/>
        <v>0.027788925269468214</v>
      </c>
      <c r="Y39" s="60">
        <f t="shared" si="22"/>
        <v>0.000253126510890586</v>
      </c>
      <c r="Z39" s="60">
        <f t="shared" si="23"/>
        <v>-5.241541795364455E-08</v>
      </c>
      <c r="AA39" s="60">
        <f t="shared" si="24"/>
        <v>-0.0003542573218409993</v>
      </c>
      <c r="AB39" s="60">
        <f t="shared" si="25"/>
        <v>3546.704978785133</v>
      </c>
    </row>
    <row r="40" spans="1:28" ht="12.75">
      <c r="A40" s="12" t="s">
        <v>48</v>
      </c>
      <c r="B40" s="1">
        <f>'DATOS MENSUALES'!E270</f>
        <v>0.272</v>
      </c>
      <c r="C40" s="1">
        <f>'DATOS MENSUALES'!E271</f>
        <v>0.62</v>
      </c>
      <c r="D40" s="1">
        <f>'DATOS MENSUALES'!E272</f>
        <v>0.3</v>
      </c>
      <c r="E40" s="1">
        <f>'DATOS MENSUALES'!E273</f>
        <v>2.818</v>
      </c>
      <c r="F40" s="1">
        <f>'DATOS MENSUALES'!E274</f>
        <v>0.835</v>
      </c>
      <c r="G40" s="1">
        <f>'DATOS MENSUALES'!E275</f>
        <v>4.474</v>
      </c>
      <c r="H40" s="1">
        <f>'DATOS MENSUALES'!E276</f>
        <v>3.842</v>
      </c>
      <c r="I40" s="1">
        <f>'DATOS MENSUALES'!E277</f>
        <v>2.027</v>
      </c>
      <c r="J40" s="1">
        <f>'DATOS MENSUALES'!E278</f>
        <v>2.566</v>
      </c>
      <c r="K40" s="1">
        <f>'DATOS MENSUALES'!E279</f>
        <v>1.157</v>
      </c>
      <c r="L40" s="1">
        <f>'DATOS MENSUALES'!E280</f>
        <v>0.681</v>
      </c>
      <c r="M40" s="1">
        <f>'DATOS MENSUALES'!E281</f>
        <v>0.442</v>
      </c>
      <c r="N40" s="1">
        <f t="shared" si="11"/>
        <v>20.034</v>
      </c>
      <c r="O40" s="10"/>
      <c r="P40" s="60">
        <f t="shared" si="12"/>
        <v>-0.25409173793244777</v>
      </c>
      <c r="Q40" s="60">
        <f t="shared" si="13"/>
        <v>-1.703311249484031</v>
      </c>
      <c r="R40" s="60">
        <f t="shared" si="15"/>
        <v>-9.340002224144543</v>
      </c>
      <c r="S40" s="60">
        <f t="shared" si="16"/>
        <v>0.02233191631903053</v>
      </c>
      <c r="T40" s="60">
        <f t="shared" si="17"/>
        <v>-4.900399877914352</v>
      </c>
      <c r="U40" s="60">
        <f t="shared" si="18"/>
        <v>2.493075287677588</v>
      </c>
      <c r="V40" s="60">
        <f t="shared" si="19"/>
        <v>4.056679226474738</v>
      </c>
      <c r="W40" s="60">
        <f t="shared" si="20"/>
        <v>-0.0002591763604084971</v>
      </c>
      <c r="X40" s="60">
        <f t="shared" si="21"/>
        <v>2.2117049590160254</v>
      </c>
      <c r="Y40" s="60">
        <f t="shared" si="22"/>
        <v>0.049131480318741844</v>
      </c>
      <c r="Z40" s="60">
        <f t="shared" si="23"/>
        <v>0.0050228403703947155</v>
      </c>
      <c r="AA40" s="60">
        <f t="shared" si="24"/>
        <v>-0.0002242855587555998</v>
      </c>
      <c r="AB40" s="60">
        <f t="shared" si="25"/>
        <v>-0.31975837764688275</v>
      </c>
    </row>
    <row r="41" spans="1:28" ht="12.75">
      <c r="A41" s="12" t="s">
        <v>49</v>
      </c>
      <c r="B41" s="1">
        <f>'DATOS MENSUALES'!E282</f>
        <v>0.338</v>
      </c>
      <c r="C41" s="1">
        <f>'DATOS MENSUALES'!E283</f>
        <v>5.688</v>
      </c>
      <c r="D41" s="1">
        <f>'DATOS MENSUALES'!E284</f>
        <v>2.476</v>
      </c>
      <c r="E41" s="1">
        <f>'DATOS MENSUALES'!E285</f>
        <v>0.731</v>
      </c>
      <c r="F41" s="1">
        <f>'DATOS MENSUALES'!E286</f>
        <v>4.087</v>
      </c>
      <c r="G41" s="1">
        <f>'DATOS MENSUALES'!E287</f>
        <v>4.924</v>
      </c>
      <c r="H41" s="1">
        <f>'DATOS MENSUALES'!E288</f>
        <v>3.569</v>
      </c>
      <c r="I41" s="1">
        <f>'DATOS MENSUALES'!E289</f>
        <v>1.869</v>
      </c>
      <c r="J41" s="1">
        <f>'DATOS MENSUALES'!E290</f>
        <v>1.433</v>
      </c>
      <c r="K41" s="1">
        <f>'DATOS MENSUALES'!E291</f>
        <v>0.798</v>
      </c>
      <c r="L41" s="1">
        <f>'DATOS MENSUALES'!E292</f>
        <v>0.462</v>
      </c>
      <c r="M41" s="1">
        <f>'DATOS MENSUALES'!E293</f>
        <v>0.527</v>
      </c>
      <c r="N41" s="1">
        <f t="shared" si="11"/>
        <v>26.901999999999997</v>
      </c>
      <c r="O41" s="10"/>
      <c r="P41" s="60">
        <f t="shared" si="12"/>
        <v>-0.1826498355233569</v>
      </c>
      <c r="Q41" s="60">
        <f t="shared" si="13"/>
        <v>58.128915399956725</v>
      </c>
      <c r="R41" s="60">
        <f t="shared" si="15"/>
        <v>0.00034366861579638685</v>
      </c>
      <c r="S41" s="60">
        <f t="shared" si="16"/>
        <v>-5.884586358587307</v>
      </c>
      <c r="T41" s="60">
        <f t="shared" si="17"/>
        <v>3.748829170151762</v>
      </c>
      <c r="U41" s="60">
        <f t="shared" si="18"/>
        <v>5.890069858648661</v>
      </c>
      <c r="V41" s="60">
        <f t="shared" si="19"/>
        <v>2.309723360109035</v>
      </c>
      <c r="W41" s="60">
        <f t="shared" si="20"/>
        <v>-0.010905244217157878</v>
      </c>
      <c r="X41" s="60">
        <f t="shared" si="21"/>
        <v>0.004903810281176123</v>
      </c>
      <c r="Y41" s="60">
        <f t="shared" si="22"/>
        <v>3.822739759857589E-07</v>
      </c>
      <c r="Z41" s="60">
        <f t="shared" si="23"/>
        <v>-0.00010882117299371168</v>
      </c>
      <c r="AA41" s="60">
        <f t="shared" si="24"/>
        <v>1.424715474302259E-05</v>
      </c>
      <c r="AB41" s="60">
        <f t="shared" si="25"/>
        <v>236.50849731147687</v>
      </c>
    </row>
    <row r="42" spans="1:28" ht="12.75">
      <c r="A42" s="12" t="s">
        <v>50</v>
      </c>
      <c r="B42" s="1">
        <f>'DATOS MENSUALES'!E294</f>
        <v>0.757</v>
      </c>
      <c r="C42" s="1">
        <f>'DATOS MENSUALES'!E295</f>
        <v>0.578</v>
      </c>
      <c r="D42" s="1">
        <f>'DATOS MENSUALES'!E296</f>
        <v>0.387</v>
      </c>
      <c r="E42" s="1">
        <f>'DATOS MENSUALES'!E297</f>
        <v>0.918</v>
      </c>
      <c r="F42" s="1">
        <f>'DATOS MENSUALES'!E298</f>
        <v>0.537</v>
      </c>
      <c r="G42" s="1">
        <f>'DATOS MENSUALES'!E299</f>
        <v>5.8</v>
      </c>
      <c r="H42" s="1">
        <f>'DATOS MENSUALES'!E300</f>
        <v>1.835</v>
      </c>
      <c r="I42" s="1">
        <f>'DATOS MENSUALES'!E301</f>
        <v>1.158</v>
      </c>
      <c r="J42" s="1">
        <f>'DATOS MENSUALES'!E302</f>
        <v>0.688</v>
      </c>
      <c r="K42" s="1">
        <f>'DATOS MENSUALES'!E303</f>
        <v>0.421</v>
      </c>
      <c r="L42" s="1">
        <f>'DATOS MENSUALES'!E304</f>
        <v>0.26</v>
      </c>
      <c r="M42" s="1">
        <f>'DATOS MENSUALES'!E305</f>
        <v>1.111</v>
      </c>
      <c r="N42" s="1">
        <f t="shared" si="11"/>
        <v>14.450000000000001</v>
      </c>
      <c r="O42" s="10"/>
      <c r="P42" s="60">
        <f t="shared" si="12"/>
        <v>-0.0032667466686736517</v>
      </c>
      <c r="Q42" s="60">
        <f t="shared" si="13"/>
        <v>-1.8894129943889908</v>
      </c>
      <c r="R42" s="60">
        <f t="shared" si="15"/>
        <v>-8.229617004105283</v>
      </c>
      <c r="S42" s="60">
        <f t="shared" si="16"/>
        <v>-4.238895695526699</v>
      </c>
      <c r="T42" s="60">
        <f t="shared" si="17"/>
        <v>-7.958617016625098</v>
      </c>
      <c r="U42" s="60">
        <f t="shared" si="18"/>
        <v>19.290977704078394</v>
      </c>
      <c r="V42" s="60">
        <f t="shared" si="19"/>
        <v>-0.07000399171327944</v>
      </c>
      <c r="W42" s="60">
        <f t="shared" si="20"/>
        <v>-0.8115333185725312</v>
      </c>
      <c r="X42" s="60">
        <f t="shared" si="21"/>
        <v>-0.1902145932690991</v>
      </c>
      <c r="Y42" s="60">
        <f t="shared" si="22"/>
        <v>-0.0505472872625254</v>
      </c>
      <c r="Z42" s="60">
        <f t="shared" si="23"/>
        <v>-0.015576754287318794</v>
      </c>
      <c r="AA42" s="60">
        <f t="shared" si="24"/>
        <v>0.22502466575529398</v>
      </c>
      <c r="AB42" s="60">
        <f t="shared" si="25"/>
        <v>-246.23465173143182</v>
      </c>
    </row>
    <row r="43" spans="1:28" ht="12.75">
      <c r="A43" s="12" t="s">
        <v>51</v>
      </c>
      <c r="B43" s="1">
        <f>'DATOS MENSUALES'!E306</f>
        <v>1.318</v>
      </c>
      <c r="C43" s="1">
        <f>'DATOS MENSUALES'!E307</f>
        <v>4.32</v>
      </c>
      <c r="D43" s="1">
        <f>'DATOS MENSUALES'!E308</f>
        <v>4.643</v>
      </c>
      <c r="E43" s="1">
        <f>'DATOS MENSUALES'!E309</f>
        <v>8.231</v>
      </c>
      <c r="F43" s="1">
        <f>'DATOS MENSUALES'!E310</f>
        <v>10.923</v>
      </c>
      <c r="G43" s="1">
        <f>'DATOS MENSUALES'!E311</f>
        <v>2.63</v>
      </c>
      <c r="H43" s="1">
        <f>'DATOS MENSUALES'!E312</f>
        <v>6.292</v>
      </c>
      <c r="I43" s="1">
        <f>'DATOS MENSUALES'!E313</f>
        <v>2.731</v>
      </c>
      <c r="J43" s="1">
        <f>'DATOS MENSUALES'!E314</f>
        <v>1.769</v>
      </c>
      <c r="K43" s="1">
        <f>'DATOS MENSUALES'!E315</f>
        <v>1.043</v>
      </c>
      <c r="L43" s="1">
        <f>'DATOS MENSUALES'!E316</f>
        <v>0.618</v>
      </c>
      <c r="M43" s="1">
        <f>'DATOS MENSUALES'!E317</f>
        <v>0.406</v>
      </c>
      <c r="N43" s="1">
        <f t="shared" si="11"/>
        <v>44.92400000000001</v>
      </c>
      <c r="O43" s="10"/>
      <c r="P43" s="60">
        <f t="shared" si="12"/>
        <v>0.0702513463085991</v>
      </c>
      <c r="Q43" s="60">
        <f t="shared" si="13"/>
        <v>15.732917959675753</v>
      </c>
      <c r="R43" s="60">
        <f t="shared" si="15"/>
        <v>11.195008453547604</v>
      </c>
      <c r="S43" s="60">
        <f t="shared" si="16"/>
        <v>184.6677500876937</v>
      </c>
      <c r="T43" s="60">
        <f t="shared" si="17"/>
        <v>590.4745394157053</v>
      </c>
      <c r="U43" s="60">
        <f t="shared" si="18"/>
        <v>-0.11624674920670622</v>
      </c>
      <c r="V43" s="60">
        <f t="shared" si="19"/>
        <v>66.17769779496649</v>
      </c>
      <c r="W43" s="60">
        <f t="shared" si="20"/>
        <v>0.26244200376080284</v>
      </c>
      <c r="X43" s="60">
        <f t="shared" si="21"/>
        <v>0.12947276707456473</v>
      </c>
      <c r="Y43" s="60">
        <f t="shared" si="22"/>
        <v>0.016052129446840983</v>
      </c>
      <c r="Z43" s="60">
        <f t="shared" si="23"/>
        <v>0.0012687466038657895</v>
      </c>
      <c r="AA43" s="60">
        <f t="shared" si="24"/>
        <v>-0.0009058471785903095</v>
      </c>
      <c r="AB43" s="60">
        <f t="shared" si="25"/>
        <v>14183.35173463625</v>
      </c>
    </row>
    <row r="44" spans="1:28" ht="12.75">
      <c r="A44" s="12" t="s">
        <v>52</v>
      </c>
      <c r="B44" s="1">
        <f>'DATOS MENSUALES'!E318</f>
        <v>2.468</v>
      </c>
      <c r="C44" s="1">
        <f>'DATOS MENSUALES'!E319</f>
        <v>4.374</v>
      </c>
      <c r="D44" s="1">
        <f>'DATOS MENSUALES'!E320</f>
        <v>1.688</v>
      </c>
      <c r="E44" s="1">
        <f>'DATOS MENSUALES'!E321</f>
        <v>2.93</v>
      </c>
      <c r="F44" s="1">
        <f>'DATOS MENSUALES'!E322</f>
        <v>2.103</v>
      </c>
      <c r="G44" s="1">
        <f>'DATOS MENSUALES'!E323</f>
        <v>2.861</v>
      </c>
      <c r="H44" s="1">
        <f>'DATOS MENSUALES'!E324</f>
        <v>1.537</v>
      </c>
      <c r="I44" s="1">
        <f>'DATOS MENSUALES'!E325</f>
        <v>2.13</v>
      </c>
      <c r="J44" s="1">
        <f>'DATOS MENSUALES'!E326</f>
        <v>0.893</v>
      </c>
      <c r="K44" s="1">
        <f>'DATOS MENSUALES'!E327</f>
        <v>0.564</v>
      </c>
      <c r="L44" s="1">
        <f>'DATOS MENSUALES'!E328</f>
        <v>0.362</v>
      </c>
      <c r="M44" s="1">
        <f>'DATOS MENSUALES'!E329</f>
        <v>0.262</v>
      </c>
      <c r="N44" s="1">
        <f t="shared" si="11"/>
        <v>22.171999999999997</v>
      </c>
      <c r="O44" s="10"/>
      <c r="P44" s="60">
        <f t="shared" si="12"/>
        <v>3.815585118588214</v>
      </c>
      <c r="Q44" s="60">
        <f t="shared" si="13"/>
        <v>16.772152364060037</v>
      </c>
      <c r="R44" s="60">
        <f t="shared" si="15"/>
        <v>-0.37007593772304737</v>
      </c>
      <c r="S44" s="60">
        <f t="shared" si="16"/>
        <v>0.060979706644099456</v>
      </c>
      <c r="T44" s="60">
        <f t="shared" si="17"/>
        <v>-0.07980994760030054</v>
      </c>
      <c r="U44" s="60">
        <f t="shared" si="18"/>
        <v>-0.01698360127488744</v>
      </c>
      <c r="V44" s="60">
        <f t="shared" si="19"/>
        <v>-0.35811726233724633</v>
      </c>
      <c r="W44" s="60">
        <f t="shared" si="20"/>
        <v>6.04320720983916E-05</v>
      </c>
      <c r="X44" s="60">
        <f t="shared" si="21"/>
        <v>-0.05069657157832789</v>
      </c>
      <c r="Y44" s="60">
        <f t="shared" si="22"/>
        <v>-0.011657310300404188</v>
      </c>
      <c r="Z44" s="60">
        <f t="shared" si="23"/>
        <v>-0.0032248956220295305</v>
      </c>
      <c r="AA44" s="60">
        <f t="shared" si="24"/>
        <v>-0.013955322748838239</v>
      </c>
      <c r="AB44" s="60">
        <f t="shared" si="25"/>
        <v>3.075077962386161</v>
      </c>
    </row>
    <row r="45" spans="1:28" ht="12.75">
      <c r="A45" s="12" t="s">
        <v>53</v>
      </c>
      <c r="B45" s="1">
        <f>'DATOS MENSUALES'!E330</f>
        <v>0.851</v>
      </c>
      <c r="C45" s="1">
        <f>'DATOS MENSUALES'!E331</f>
        <v>6.619</v>
      </c>
      <c r="D45" s="1">
        <f>'DATOS MENSUALES'!E332</f>
        <v>1.4</v>
      </c>
      <c r="E45" s="1">
        <f>'DATOS MENSUALES'!E333</f>
        <v>1.233</v>
      </c>
      <c r="F45" s="1">
        <f>'DATOS MENSUALES'!E334</f>
        <v>3.731</v>
      </c>
      <c r="G45" s="1">
        <f>'DATOS MENSUALES'!E335</f>
        <v>2.216</v>
      </c>
      <c r="H45" s="1">
        <f>'DATOS MENSUALES'!E336</f>
        <v>2.728</v>
      </c>
      <c r="I45" s="1">
        <f>'DATOS MENSUALES'!E337</f>
        <v>2.19</v>
      </c>
      <c r="J45" s="1">
        <f>'DATOS MENSUALES'!E338</f>
        <v>1.067</v>
      </c>
      <c r="K45" s="1">
        <f>'DATOS MENSUALES'!E339</f>
        <v>0.63</v>
      </c>
      <c r="L45" s="1">
        <f>'DATOS MENSUALES'!E340</f>
        <v>0.384</v>
      </c>
      <c r="M45" s="1">
        <f>'DATOS MENSUALES'!E341</f>
        <v>0.325</v>
      </c>
      <c r="N45" s="1">
        <f t="shared" si="11"/>
        <v>23.374000000000002</v>
      </c>
      <c r="O45" s="10"/>
      <c r="P45" s="60">
        <f t="shared" si="12"/>
        <v>-0.0001608009345138718</v>
      </c>
      <c r="Q45" s="60">
        <f t="shared" si="13"/>
        <v>110.92012033475903</v>
      </c>
      <c r="R45" s="60">
        <f t="shared" si="15"/>
        <v>-1.017970217326354</v>
      </c>
      <c r="S45" s="60">
        <f t="shared" si="16"/>
        <v>-2.214252235237443</v>
      </c>
      <c r="T45" s="60">
        <f t="shared" si="17"/>
        <v>1.717026945490607</v>
      </c>
      <c r="U45" s="60">
        <f t="shared" si="18"/>
        <v>-0.7339817595910048</v>
      </c>
      <c r="V45" s="60">
        <f t="shared" si="19"/>
        <v>0.111190020148291</v>
      </c>
      <c r="W45" s="60">
        <f t="shared" si="20"/>
        <v>0.000977444468792593</v>
      </c>
      <c r="X45" s="60">
        <f t="shared" si="21"/>
        <v>-0.007541765888245365</v>
      </c>
      <c r="Y45" s="60">
        <f t="shared" si="22"/>
        <v>-0.004153283164040543</v>
      </c>
      <c r="Z45" s="60">
        <f t="shared" si="23"/>
        <v>-0.0019881332432416486</v>
      </c>
      <c r="AA45" s="60">
        <f t="shared" si="24"/>
        <v>-0.005616740459582044</v>
      </c>
      <c r="AB45" s="60">
        <f t="shared" si="25"/>
        <v>18.740164499047395</v>
      </c>
    </row>
    <row r="46" spans="1:28" ht="12.75">
      <c r="A46" s="12" t="s">
        <v>54</v>
      </c>
      <c r="B46" s="1">
        <f>'DATOS MENSUALES'!E342</f>
        <v>0.234</v>
      </c>
      <c r="C46" s="1">
        <f>'DATOS MENSUALES'!E343</f>
        <v>1.113</v>
      </c>
      <c r="D46" s="1">
        <f>'DATOS MENSUALES'!E344</f>
        <v>2.462</v>
      </c>
      <c r="E46" s="1">
        <f>'DATOS MENSUALES'!E345</f>
        <v>2.523</v>
      </c>
      <c r="F46" s="1">
        <f>'DATOS MENSUALES'!E346</f>
        <v>0.988</v>
      </c>
      <c r="G46" s="1">
        <f>'DATOS MENSUALES'!E347</f>
        <v>9.475</v>
      </c>
      <c r="H46" s="1">
        <f>'DATOS MENSUALES'!E348</f>
        <v>3.786</v>
      </c>
      <c r="I46" s="1">
        <f>'DATOS MENSUALES'!E349</f>
        <v>4.689</v>
      </c>
      <c r="J46" s="1">
        <f>'DATOS MENSUALES'!E350</f>
        <v>1.891</v>
      </c>
      <c r="K46" s="1">
        <f>'DATOS MENSUALES'!E351</f>
        <v>1.18</v>
      </c>
      <c r="L46" s="1">
        <f>'DATOS MENSUALES'!E352</f>
        <v>0.694</v>
      </c>
      <c r="M46" s="1">
        <f>'DATOS MENSUALES'!E353</f>
        <v>1.532</v>
      </c>
      <c r="N46" s="1">
        <f t="shared" si="11"/>
        <v>30.567</v>
      </c>
      <c r="O46" s="10"/>
      <c r="P46" s="60">
        <f t="shared" si="12"/>
        <v>-0.3026236373801062</v>
      </c>
      <c r="Q46" s="60">
        <f t="shared" si="13"/>
        <v>-0.3448519594957392</v>
      </c>
      <c r="R46" s="60">
        <f t="shared" si="15"/>
        <v>0.0001760439835649863</v>
      </c>
      <c r="S46" s="60">
        <f t="shared" si="16"/>
        <v>-2.402840749088628E-06</v>
      </c>
      <c r="T46" s="60">
        <f t="shared" si="17"/>
        <v>-3.691861045079641</v>
      </c>
      <c r="U46" s="60">
        <f t="shared" si="18"/>
        <v>256.8900706802662</v>
      </c>
      <c r="V46" s="60">
        <f t="shared" si="19"/>
        <v>3.6441849644416804</v>
      </c>
      <c r="W46" s="60">
        <f t="shared" si="20"/>
        <v>17.540380452972915</v>
      </c>
      <c r="X46" s="60">
        <f t="shared" si="21"/>
        <v>0.24754768737346305</v>
      </c>
      <c r="Y46" s="60">
        <f t="shared" si="22"/>
        <v>0.0589808763056564</v>
      </c>
      <c r="Z46" s="60">
        <f t="shared" si="23"/>
        <v>0.006255702094223906</v>
      </c>
      <c r="AA46" s="60">
        <f t="shared" si="24"/>
        <v>1.090317636617553</v>
      </c>
      <c r="AB46" s="60">
        <f t="shared" si="25"/>
        <v>955.4334986444939</v>
      </c>
    </row>
    <row r="47" spans="1:28" ht="12.75">
      <c r="A47" s="12" t="s">
        <v>55</v>
      </c>
      <c r="B47" s="1">
        <f>'DATOS MENSUALES'!E354</f>
        <v>0.594</v>
      </c>
      <c r="C47" s="1">
        <f>'DATOS MENSUALES'!E355</f>
        <v>1.707</v>
      </c>
      <c r="D47" s="1">
        <f>'DATOS MENSUALES'!E356</f>
        <v>1.2</v>
      </c>
      <c r="E47" s="1">
        <f>'DATOS MENSUALES'!E357</f>
        <v>10.024</v>
      </c>
      <c r="F47" s="1">
        <f>'DATOS MENSUALES'!E358</f>
        <v>1.887</v>
      </c>
      <c r="G47" s="1">
        <f>'DATOS MENSUALES'!E359</f>
        <v>1.635</v>
      </c>
      <c r="H47" s="1">
        <f>'DATOS MENSUALES'!E360</f>
        <v>1.264</v>
      </c>
      <c r="I47" s="1">
        <f>'DATOS MENSUALES'!E361</f>
        <v>1.246</v>
      </c>
      <c r="J47" s="1">
        <f>'DATOS MENSUALES'!E362</f>
        <v>0.656</v>
      </c>
      <c r="K47" s="1">
        <f>'DATOS MENSUALES'!E363</f>
        <v>0.399</v>
      </c>
      <c r="L47" s="1">
        <f>'DATOS MENSUALES'!E364</f>
        <v>0.301</v>
      </c>
      <c r="M47" s="1">
        <f>'DATOS MENSUALES'!E365</f>
        <v>0.181</v>
      </c>
      <c r="N47" s="1">
        <f t="shared" si="11"/>
        <v>21.093999999999998</v>
      </c>
      <c r="O47" s="10"/>
      <c r="P47" s="60">
        <f t="shared" si="12"/>
        <v>-0.030190275148701214</v>
      </c>
      <c r="Q47" s="60">
        <f t="shared" si="13"/>
        <v>-0.0012339112684663443</v>
      </c>
      <c r="R47" s="60">
        <f t="shared" si="15"/>
        <v>-1.7538514912932968</v>
      </c>
      <c r="S47" s="60">
        <f t="shared" si="16"/>
        <v>419.78697704245116</v>
      </c>
      <c r="T47" s="60">
        <f t="shared" si="17"/>
        <v>-0.27026959348459834</v>
      </c>
      <c r="U47" s="60">
        <f t="shared" si="18"/>
        <v>-3.2618454992377033</v>
      </c>
      <c r="V47" s="60">
        <f t="shared" si="19"/>
        <v>-0.9502574418847666</v>
      </c>
      <c r="W47" s="60">
        <f t="shared" si="20"/>
        <v>-0.6028319830573793</v>
      </c>
      <c r="X47" s="60">
        <f t="shared" si="21"/>
        <v>-0.22376579725807966</v>
      </c>
      <c r="Y47" s="60">
        <f t="shared" si="22"/>
        <v>-0.06011762564131327</v>
      </c>
      <c r="Z47" s="60">
        <f t="shared" si="23"/>
        <v>-0.009095617081395927</v>
      </c>
      <c r="AA47" s="60">
        <f t="shared" si="24"/>
        <v>-0.033310898211648156</v>
      </c>
      <c r="AB47" s="60">
        <f t="shared" si="25"/>
        <v>0.05323452747708414</v>
      </c>
    </row>
    <row r="48" spans="1:28" ht="12.75">
      <c r="A48" s="12" t="s">
        <v>56</v>
      </c>
      <c r="B48" s="1">
        <f>'DATOS MENSUALES'!E366</f>
        <v>0.12</v>
      </c>
      <c r="C48" s="1">
        <f>'DATOS MENSUALES'!E367</f>
        <v>1.113</v>
      </c>
      <c r="D48" s="1">
        <f>'DATOS MENSUALES'!E368</f>
        <v>0.328</v>
      </c>
      <c r="E48" s="1">
        <f>'DATOS MENSUALES'!E369</f>
        <v>1.478</v>
      </c>
      <c r="F48" s="1">
        <f>'DATOS MENSUALES'!E370</f>
        <v>1.1</v>
      </c>
      <c r="G48" s="1">
        <f>'DATOS MENSUALES'!E371</f>
        <v>1.269</v>
      </c>
      <c r="H48" s="1">
        <f>'DATOS MENSUALES'!E372</f>
        <v>2.175</v>
      </c>
      <c r="I48" s="1">
        <f>'DATOS MENSUALES'!E373</f>
        <v>5.266</v>
      </c>
      <c r="J48" s="1">
        <f>'DATOS MENSUALES'!E374</f>
        <v>2.433</v>
      </c>
      <c r="K48" s="1">
        <f>'DATOS MENSUALES'!E375</f>
        <v>1.467</v>
      </c>
      <c r="L48" s="1">
        <f>'DATOS MENSUALES'!E376</f>
        <v>0.92</v>
      </c>
      <c r="M48" s="1">
        <f>'DATOS MENSUALES'!E377</f>
        <v>0.636</v>
      </c>
      <c r="N48" s="1">
        <f t="shared" si="11"/>
        <v>18.305</v>
      </c>
      <c r="O48" s="10"/>
      <c r="P48" s="60">
        <f t="shared" si="12"/>
        <v>-0.48443721863217226</v>
      </c>
      <c r="Q48" s="60">
        <f t="shared" si="13"/>
        <v>-0.3448519594957392</v>
      </c>
      <c r="R48" s="60">
        <f t="shared" si="15"/>
        <v>-8.972389735243715</v>
      </c>
      <c r="S48" s="60">
        <f t="shared" si="16"/>
        <v>-1.1856104893559007</v>
      </c>
      <c r="T48" s="60">
        <f t="shared" si="17"/>
        <v>-2.9460112709308794</v>
      </c>
      <c r="U48" s="60">
        <f t="shared" si="18"/>
        <v>-6.3218292605972115</v>
      </c>
      <c r="V48" s="60">
        <f t="shared" si="19"/>
        <v>-0.00037537274633734084</v>
      </c>
      <c r="W48" s="60">
        <f t="shared" si="20"/>
        <v>32.01331629843021</v>
      </c>
      <c r="X48" s="60">
        <f t="shared" si="21"/>
        <v>1.6011774803913699</v>
      </c>
      <c r="Y48" s="60">
        <f t="shared" si="22"/>
        <v>0.3092690283834802</v>
      </c>
      <c r="Z48" s="60">
        <f t="shared" si="23"/>
        <v>0.06905097707631756</v>
      </c>
      <c r="AA48" s="60">
        <f t="shared" si="24"/>
        <v>0.002365525190555696</v>
      </c>
      <c r="AB48" s="60">
        <f t="shared" si="25"/>
        <v>-14.046683289572497</v>
      </c>
    </row>
    <row r="49" spans="1:28" ht="12.75">
      <c r="A49" s="12" t="s">
        <v>57</v>
      </c>
      <c r="B49" s="1">
        <f>'DATOS MENSUALES'!E378</f>
        <v>0.436</v>
      </c>
      <c r="C49" s="1">
        <f>'DATOS MENSUALES'!E379</f>
        <v>0.702</v>
      </c>
      <c r="D49" s="1">
        <f>'DATOS MENSUALES'!E380</f>
        <v>0.694</v>
      </c>
      <c r="E49" s="1">
        <f>'DATOS MENSUALES'!E381</f>
        <v>0.523</v>
      </c>
      <c r="F49" s="1">
        <f>'DATOS MENSUALES'!E382</f>
        <v>6.563</v>
      </c>
      <c r="G49" s="1">
        <f>'DATOS MENSUALES'!E383</f>
        <v>5.324</v>
      </c>
      <c r="H49" s="1">
        <f>'DATOS MENSUALES'!E384</f>
        <v>2.026</v>
      </c>
      <c r="I49" s="1">
        <f>'DATOS MENSUALES'!E385</f>
        <v>1.508</v>
      </c>
      <c r="J49" s="1">
        <f>'DATOS MENSUALES'!E386</f>
        <v>1.094</v>
      </c>
      <c r="K49" s="1">
        <f>'DATOS MENSUALES'!E387</f>
        <v>0.703</v>
      </c>
      <c r="L49" s="1">
        <f>'DATOS MENSUALES'!E388</f>
        <v>0.432</v>
      </c>
      <c r="M49" s="1">
        <f>'DATOS MENSUALES'!E389</f>
        <v>0.569</v>
      </c>
      <c r="N49" s="1">
        <f t="shared" si="11"/>
        <v>20.573999999999998</v>
      </c>
      <c r="O49" s="10"/>
      <c r="P49" s="60">
        <f t="shared" si="12"/>
        <v>-0.10341186661288854</v>
      </c>
      <c r="Q49" s="60">
        <f t="shared" si="13"/>
        <v>-1.3759926606176405</v>
      </c>
      <c r="R49" s="60">
        <f t="shared" si="15"/>
        <v>-5.017376464429662</v>
      </c>
      <c r="S49" s="60">
        <f t="shared" si="16"/>
        <v>-8.161806061242952</v>
      </c>
      <c r="T49" s="60">
        <f t="shared" si="17"/>
        <v>65.42425457868066</v>
      </c>
      <c r="U49" s="60">
        <f t="shared" si="18"/>
        <v>10.734694224764354</v>
      </c>
      <c r="V49" s="60">
        <f t="shared" si="19"/>
        <v>-0.010813853740139</v>
      </c>
      <c r="W49" s="60">
        <f t="shared" si="20"/>
        <v>-0.19790819777363214</v>
      </c>
      <c r="X49" s="60">
        <f t="shared" si="21"/>
        <v>-0.004835902295270156</v>
      </c>
      <c r="Y49" s="60">
        <f t="shared" si="22"/>
        <v>-0.0006755054980625828</v>
      </c>
      <c r="Z49" s="60">
        <f t="shared" si="23"/>
        <v>-0.00046986623497718397</v>
      </c>
      <c r="AA49" s="60">
        <f t="shared" si="24"/>
        <v>0.0002906756506107907</v>
      </c>
      <c r="AB49" s="60">
        <f t="shared" si="25"/>
        <v>-0.002974687729526756</v>
      </c>
    </row>
    <row r="50" spans="1:28" ht="12.75">
      <c r="A50" s="12" t="s">
        <v>58</v>
      </c>
      <c r="B50" s="1">
        <f>'DATOS MENSUALES'!E390</f>
        <v>0.884</v>
      </c>
      <c r="C50" s="1">
        <f>'DATOS MENSUALES'!E391</f>
        <v>2.333</v>
      </c>
      <c r="D50" s="1">
        <f>'DATOS MENSUALES'!E392</f>
        <v>2.371</v>
      </c>
      <c r="E50" s="1">
        <f>'DATOS MENSUALES'!E393</f>
        <v>2.1</v>
      </c>
      <c r="F50" s="1">
        <f>'DATOS MENSUALES'!E394</f>
        <v>1.194</v>
      </c>
      <c r="G50" s="1">
        <f>'DATOS MENSUALES'!E395</f>
        <v>1.186</v>
      </c>
      <c r="H50" s="1">
        <f>'DATOS MENSUALES'!E396</f>
        <v>0.741</v>
      </c>
      <c r="I50" s="1">
        <f>'DATOS MENSUALES'!E397</f>
        <v>1.715</v>
      </c>
      <c r="J50" s="1">
        <f>'DATOS MENSUALES'!E398</f>
        <v>0.936</v>
      </c>
      <c r="K50" s="1">
        <f>'DATOS MENSUALES'!E399</f>
        <v>0.694</v>
      </c>
      <c r="L50" s="1">
        <f>'DATOS MENSUALES'!E400</f>
        <v>0.504</v>
      </c>
      <c r="M50" s="1">
        <f>'DATOS MENSUALES'!E401</f>
        <v>0.31</v>
      </c>
      <c r="N50" s="1">
        <f aca="true" t="shared" si="26" ref="N50:N81">SUM(B50:M50)</f>
        <v>14.968</v>
      </c>
      <c r="O50" s="10"/>
      <c r="P50" s="60">
        <f aca="true" t="shared" si="27" ref="P50:P83">(B50-B$6)^3</f>
        <v>-9.771229968416963E-06</v>
      </c>
      <c r="Q50" s="60">
        <f aca="true" t="shared" si="28" ref="Q50:Q83">(C50-C$6)^3</f>
        <v>0.13959031969158883</v>
      </c>
      <c r="R50" s="60">
        <f t="shared" si="15"/>
        <v>-4.270817139369061E-05</v>
      </c>
      <c r="S50" s="60">
        <f t="shared" si="16"/>
        <v>-0.08310671795645154</v>
      </c>
      <c r="T50" s="60">
        <f t="shared" si="17"/>
        <v>-2.403656285030054</v>
      </c>
      <c r="U50" s="60">
        <f t="shared" si="18"/>
        <v>-7.211938574157129</v>
      </c>
      <c r="V50" s="60">
        <f t="shared" si="19"/>
        <v>-3.416590132924022</v>
      </c>
      <c r="W50" s="60">
        <f t="shared" si="20"/>
        <v>-0.053054623368673136</v>
      </c>
      <c r="X50" s="60">
        <f t="shared" si="21"/>
        <v>-0.034999816899953254</v>
      </c>
      <c r="Y50" s="60">
        <f t="shared" si="22"/>
        <v>-0.0009054216984758063</v>
      </c>
      <c r="Z50" s="60">
        <f t="shared" si="23"/>
        <v>-1.8935894412444833E-07</v>
      </c>
      <c r="AA50" s="60">
        <f t="shared" si="24"/>
        <v>-0.007162000831482871</v>
      </c>
      <c r="AB50" s="60">
        <f t="shared" si="25"/>
        <v>-190.09134147933278</v>
      </c>
    </row>
    <row r="51" spans="1:28" ht="12.75">
      <c r="A51" s="12" t="s">
        <v>59</v>
      </c>
      <c r="B51" s="1">
        <f>'DATOS MENSUALES'!E402</f>
        <v>0.508</v>
      </c>
      <c r="C51" s="1">
        <f>'DATOS MENSUALES'!E403</f>
        <v>0.344</v>
      </c>
      <c r="D51" s="1">
        <f>'DATOS MENSUALES'!E404</f>
        <v>0.472</v>
      </c>
      <c r="E51" s="1">
        <f>'DATOS MENSUALES'!E405</f>
        <v>2.717</v>
      </c>
      <c r="F51" s="1">
        <f>'DATOS MENSUALES'!E406</f>
        <v>1.595</v>
      </c>
      <c r="G51" s="1">
        <f>'DATOS MENSUALES'!E407</f>
        <v>2.807</v>
      </c>
      <c r="H51" s="1">
        <f>'DATOS MENSUALES'!E408</f>
        <v>1.251</v>
      </c>
      <c r="I51" s="1">
        <f>'DATOS MENSUALES'!E409</f>
        <v>1.19</v>
      </c>
      <c r="J51" s="1">
        <f>'DATOS MENSUALES'!E410</f>
        <v>2.108</v>
      </c>
      <c r="K51" s="1">
        <f>'DATOS MENSUALES'!E411</f>
        <v>0.896</v>
      </c>
      <c r="L51" s="1">
        <f>'DATOS MENSUALES'!E412</f>
        <v>0.558</v>
      </c>
      <c r="M51" s="1">
        <f>'DATOS MENSUALES'!E413</f>
        <v>0.382</v>
      </c>
      <c r="N51" s="1">
        <f t="shared" si="26"/>
        <v>14.828</v>
      </c>
      <c r="O51" s="10"/>
      <c r="P51" s="60">
        <f t="shared" si="27"/>
        <v>-0.06275004507569845</v>
      </c>
      <c r="Q51" s="60">
        <f t="shared" si="28"/>
        <v>-3.178193078963371</v>
      </c>
      <c r="R51" s="60">
        <f aca="true" t="shared" si="29" ref="R51:R83">(D51-D$6)^3</f>
        <v>-7.23333846744206</v>
      </c>
      <c r="S51" s="60">
        <f aca="true" t="shared" si="30" ref="S51:S83">(E51-E$6)^3</f>
        <v>0.005891107660628327</v>
      </c>
      <c r="T51" s="60">
        <f aca="true" t="shared" si="31" ref="T51:AB79">(F51-F$6)^3</f>
        <v>-0.8267342541126979</v>
      </c>
      <c r="U51" s="60">
        <f t="shared" si="31"/>
        <v>-0.03009342215505287</v>
      </c>
      <c r="V51" s="60">
        <f t="shared" si="31"/>
        <v>-0.9884538162917919</v>
      </c>
      <c r="W51" s="60">
        <f t="shared" si="31"/>
        <v>-0.730842459112476</v>
      </c>
      <c r="X51" s="60">
        <f t="shared" si="31"/>
        <v>0.6031239637419209</v>
      </c>
      <c r="Y51" s="60">
        <f t="shared" si="31"/>
        <v>0.0011661652340310827</v>
      </c>
      <c r="Z51" s="60">
        <f t="shared" si="31"/>
        <v>0.00011238193444430506</v>
      </c>
      <c r="AA51" s="60">
        <f t="shared" si="31"/>
        <v>-0.0017609343190861774</v>
      </c>
      <c r="AB51" s="60">
        <f t="shared" si="31"/>
        <v>-204.31754662048988</v>
      </c>
    </row>
    <row r="52" spans="1:28" ht="12.75">
      <c r="A52" s="12" t="s">
        <v>60</v>
      </c>
      <c r="B52" s="1">
        <f>'DATOS MENSUALES'!E414</f>
        <v>0.244</v>
      </c>
      <c r="C52" s="1">
        <f>'DATOS MENSUALES'!E415</f>
        <v>1.236</v>
      </c>
      <c r="D52" s="1">
        <f>'DATOS MENSUALES'!E416</f>
        <v>0.402</v>
      </c>
      <c r="E52" s="1">
        <f>'DATOS MENSUALES'!E417</f>
        <v>1.429</v>
      </c>
      <c r="F52" s="1">
        <f>'DATOS MENSUALES'!E418</f>
        <v>1.003</v>
      </c>
      <c r="G52" s="1">
        <f>'DATOS MENSUALES'!E419</f>
        <v>1.326</v>
      </c>
      <c r="H52" s="1">
        <f>'DATOS MENSUALES'!E420</f>
        <v>1.889</v>
      </c>
      <c r="I52" s="1">
        <f>'DATOS MENSUALES'!E421</f>
        <v>2.343</v>
      </c>
      <c r="J52" s="1">
        <f>'DATOS MENSUALES'!E422</f>
        <v>1.212</v>
      </c>
      <c r="K52" s="1">
        <f>'DATOS MENSUALES'!E423</f>
        <v>0.715</v>
      </c>
      <c r="L52" s="1">
        <f>'DATOS MENSUALES'!E424</f>
        <v>0.509</v>
      </c>
      <c r="M52" s="1">
        <f>'DATOS MENSUALES'!E425</f>
        <v>0.798</v>
      </c>
      <c r="N52" s="1">
        <f t="shared" si="26"/>
        <v>13.106</v>
      </c>
      <c r="O52" s="10"/>
      <c r="P52" s="60">
        <f t="shared" si="27"/>
        <v>-0.2893015667120621</v>
      </c>
      <c r="Q52" s="60">
        <f t="shared" si="28"/>
        <v>-0.1933588228779706</v>
      </c>
      <c r="R52" s="60">
        <f t="shared" si="29"/>
        <v>-8.047548437875943</v>
      </c>
      <c r="S52" s="60">
        <f t="shared" si="30"/>
        <v>-1.3580208163503908</v>
      </c>
      <c r="T52" s="60">
        <f t="shared" si="31"/>
        <v>-3.5854089294184845</v>
      </c>
      <c r="U52" s="60">
        <f t="shared" si="31"/>
        <v>-5.755022998743904</v>
      </c>
      <c r="V52" s="60">
        <f t="shared" si="31"/>
        <v>-0.04593516270088273</v>
      </c>
      <c r="W52" s="60">
        <f t="shared" si="31"/>
        <v>0.01604923717127185</v>
      </c>
      <c r="X52" s="60">
        <f t="shared" si="31"/>
        <v>-0.0001334803131765285</v>
      </c>
      <c r="Y52" s="60">
        <f t="shared" si="31"/>
        <v>-0.0004345278369055576</v>
      </c>
      <c r="Z52" s="60">
        <f t="shared" si="31"/>
        <v>-4.09219606533788E-10</v>
      </c>
      <c r="AA52" s="60">
        <f t="shared" si="31"/>
        <v>0.025735717934357364</v>
      </c>
      <c r="AB52" s="60">
        <f t="shared" si="31"/>
        <v>-441.027040658903</v>
      </c>
    </row>
    <row r="53" spans="1:28" ht="12.75">
      <c r="A53" s="12" t="s">
        <v>61</v>
      </c>
      <c r="B53" s="1">
        <f>'DATOS MENSUALES'!E426</f>
        <v>0.36</v>
      </c>
      <c r="C53" s="1">
        <f>'DATOS MENSUALES'!E427</f>
        <v>0.822</v>
      </c>
      <c r="D53" s="1">
        <f>'DATOS MENSUALES'!E428</f>
        <v>0.45</v>
      </c>
      <c r="E53" s="1">
        <f>'DATOS MENSUALES'!E429</f>
        <v>0.287</v>
      </c>
      <c r="F53" s="1">
        <f>'DATOS MENSUALES'!E430</f>
        <v>0.478</v>
      </c>
      <c r="G53" s="1">
        <f>'DATOS MENSUALES'!E431</f>
        <v>0.472</v>
      </c>
      <c r="H53" s="1">
        <f>'DATOS MENSUALES'!E432</f>
        <v>0.749</v>
      </c>
      <c r="I53" s="1">
        <f>'DATOS MENSUALES'!E433</f>
        <v>0.583</v>
      </c>
      <c r="J53" s="1">
        <f>'DATOS MENSUALES'!E434</f>
        <v>0.435</v>
      </c>
      <c r="K53" s="1">
        <f>'DATOS MENSUALES'!E435</f>
        <v>0.385</v>
      </c>
      <c r="L53" s="1">
        <f>'DATOS MENSUALES'!E436</f>
        <v>0.352</v>
      </c>
      <c r="M53" s="1">
        <f>'DATOS MENSUALES'!E437</f>
        <v>0.465</v>
      </c>
      <c r="N53" s="1">
        <f t="shared" si="26"/>
        <v>5.837999999999999</v>
      </c>
      <c r="O53" s="10"/>
      <c r="P53" s="60">
        <f t="shared" si="27"/>
        <v>-0.1622163880536599</v>
      </c>
      <c r="Q53" s="60">
        <f t="shared" si="28"/>
        <v>-0.9769520985515245</v>
      </c>
      <c r="R53" s="60">
        <f t="shared" si="29"/>
        <v>-7.483009109578424</v>
      </c>
      <c r="S53" s="60">
        <f t="shared" si="30"/>
        <v>-11.381422933661689</v>
      </c>
      <c r="T53" s="60">
        <f t="shared" si="31"/>
        <v>-8.68522861392262</v>
      </c>
      <c r="U53" s="60">
        <f t="shared" si="31"/>
        <v>-18.52643687731003</v>
      </c>
      <c r="V53" s="60">
        <f t="shared" si="31"/>
        <v>-3.3624360772050137</v>
      </c>
      <c r="W53" s="60">
        <f t="shared" si="31"/>
        <v>-3.427634913131762</v>
      </c>
      <c r="X53" s="60">
        <f t="shared" si="31"/>
        <v>-0.5678817203069774</v>
      </c>
      <c r="Y53" s="60">
        <f t="shared" si="31"/>
        <v>-0.06679612351872374</v>
      </c>
      <c r="Z53" s="60">
        <f t="shared" si="31"/>
        <v>-0.003925053066933113</v>
      </c>
      <c r="AA53" s="60">
        <f t="shared" si="31"/>
        <v>-5.382850365918115E-05</v>
      </c>
      <c r="AB53" s="60">
        <f t="shared" si="31"/>
        <v>-3294.5255019847878</v>
      </c>
    </row>
    <row r="54" spans="1:28" ht="12.75">
      <c r="A54" s="12" t="s">
        <v>62</v>
      </c>
      <c r="B54" s="1">
        <f>'DATOS MENSUALES'!E438</f>
        <v>1.707</v>
      </c>
      <c r="C54" s="1">
        <f>'DATOS MENSUALES'!E439</f>
        <v>2.137</v>
      </c>
      <c r="D54" s="1">
        <f>'DATOS MENSUALES'!E440</f>
        <v>3.784</v>
      </c>
      <c r="E54" s="1">
        <f>'DATOS MENSUALES'!E441</f>
        <v>6.192</v>
      </c>
      <c r="F54" s="1">
        <f>'DATOS MENSUALES'!E442</f>
        <v>8.749</v>
      </c>
      <c r="G54" s="1">
        <f>'DATOS MENSUALES'!E443</f>
        <v>3.323</v>
      </c>
      <c r="H54" s="1">
        <f>'DATOS MENSUALES'!E444</f>
        <v>2.174</v>
      </c>
      <c r="I54" s="1">
        <f>'DATOS MENSUALES'!E445</f>
        <v>3.049</v>
      </c>
      <c r="J54" s="1">
        <f>'DATOS MENSUALES'!E446</f>
        <v>2.347</v>
      </c>
      <c r="K54" s="1">
        <f>'DATOS MENSUALES'!E447</f>
        <v>1.402</v>
      </c>
      <c r="L54" s="1">
        <f>'DATOS MENSUALES'!E448</f>
        <v>0.821</v>
      </c>
      <c r="M54" s="1">
        <f>'DATOS MENSUALES'!E449</f>
        <v>0.489</v>
      </c>
      <c r="N54" s="1">
        <f t="shared" si="26"/>
        <v>36.174</v>
      </c>
      <c r="O54" s="10"/>
      <c r="P54" s="60">
        <f t="shared" si="27"/>
        <v>0.5151190395227865</v>
      </c>
      <c r="Q54" s="60">
        <f t="shared" si="28"/>
        <v>0.03361771340784217</v>
      </c>
      <c r="R54" s="60">
        <f t="shared" si="29"/>
        <v>2.6169210992686853</v>
      </c>
      <c r="S54" s="60">
        <f t="shared" si="30"/>
        <v>48.85152953913446</v>
      </c>
      <c r="T54" s="60">
        <f t="shared" si="31"/>
        <v>240.11466435236667</v>
      </c>
      <c r="U54" s="60">
        <f t="shared" si="31"/>
        <v>0.00860939558874894</v>
      </c>
      <c r="V54" s="60">
        <f t="shared" si="31"/>
        <v>-0.00039120112030428117</v>
      </c>
      <c r="W54" s="60">
        <f t="shared" si="31"/>
        <v>0.8798855456450996</v>
      </c>
      <c r="X54" s="60">
        <f t="shared" si="31"/>
        <v>1.27338685912553</v>
      </c>
      <c r="Y54" s="60">
        <f t="shared" si="31"/>
        <v>0.2283877279461522</v>
      </c>
      <c r="Z54" s="60">
        <f t="shared" si="31"/>
        <v>0.030155031871772087</v>
      </c>
      <c r="AA54" s="60">
        <f t="shared" si="31"/>
        <v>-2.6039086178590244E-06</v>
      </c>
      <c r="AB54" s="60">
        <f t="shared" si="31"/>
        <v>3692.382242859378</v>
      </c>
    </row>
    <row r="55" spans="1:28" ht="12.75">
      <c r="A55" s="12" t="s">
        <v>63</v>
      </c>
      <c r="B55" s="1">
        <f>'DATOS MENSUALES'!E450</f>
        <v>1.535</v>
      </c>
      <c r="C55" s="1">
        <f>'DATOS MENSUALES'!E451</f>
        <v>0.611</v>
      </c>
      <c r="D55" s="1">
        <f>'DATOS MENSUALES'!E452</f>
        <v>2.924</v>
      </c>
      <c r="E55" s="1">
        <f>'DATOS MENSUALES'!E453</f>
        <v>2.044</v>
      </c>
      <c r="F55" s="1">
        <f>'DATOS MENSUALES'!E454</f>
        <v>6.081</v>
      </c>
      <c r="G55" s="1">
        <f>'DATOS MENSUALES'!E455</f>
        <v>3.507</v>
      </c>
      <c r="H55" s="1">
        <f>'DATOS MENSUALES'!E456</f>
        <v>2.987</v>
      </c>
      <c r="I55" s="1">
        <f>'DATOS MENSUALES'!E457</f>
        <v>2.878</v>
      </c>
      <c r="J55" s="1">
        <f>'DATOS MENSUALES'!E458</f>
        <v>2.225</v>
      </c>
      <c r="K55" s="1">
        <f>'DATOS MENSUALES'!E459</f>
        <v>1.039</v>
      </c>
      <c r="L55" s="1">
        <f>'DATOS MENSUALES'!E460</f>
        <v>0.6</v>
      </c>
      <c r="M55" s="1">
        <f>'DATOS MENSUALES'!E461</f>
        <v>0.36</v>
      </c>
      <c r="N55" s="1">
        <f t="shared" si="26"/>
        <v>26.791000000000004</v>
      </c>
      <c r="O55" s="10"/>
      <c r="P55" s="60">
        <f t="shared" si="27"/>
        <v>0.24959624839606454</v>
      </c>
      <c r="Q55" s="60">
        <f t="shared" si="28"/>
        <v>-1.7421109643208084</v>
      </c>
      <c r="R55" s="60">
        <f t="shared" si="29"/>
        <v>0.13902842484720093</v>
      </c>
      <c r="S55" s="60">
        <f t="shared" si="30"/>
        <v>-0.11938179275534963</v>
      </c>
      <c r="T55" s="60">
        <f t="shared" si="31"/>
        <v>44.64270671573855</v>
      </c>
      <c r="U55" s="60">
        <f t="shared" si="31"/>
        <v>0.058843236729244575</v>
      </c>
      <c r="V55" s="60">
        <f t="shared" si="31"/>
        <v>0.4050000230966383</v>
      </c>
      <c r="W55" s="60">
        <f t="shared" si="31"/>
        <v>0.48789399195088556</v>
      </c>
      <c r="X55" s="60">
        <f t="shared" si="31"/>
        <v>0.8899827010084501</v>
      </c>
      <c r="Y55" s="60">
        <f t="shared" si="31"/>
        <v>0.01530056719615228</v>
      </c>
      <c r="Z55" s="60">
        <f t="shared" si="31"/>
        <v>0.0007352770212211621</v>
      </c>
      <c r="AA55" s="60">
        <f t="shared" si="31"/>
        <v>-0.0029093601978740567</v>
      </c>
      <c r="AB55" s="60">
        <f t="shared" si="31"/>
        <v>224.00042870783298</v>
      </c>
    </row>
    <row r="56" spans="1:28" ht="12.75">
      <c r="A56" s="12" t="s">
        <v>64</v>
      </c>
      <c r="B56" s="1">
        <f>'DATOS MENSUALES'!E462</f>
        <v>0.225</v>
      </c>
      <c r="C56" s="1">
        <f>'DATOS MENSUALES'!E463</f>
        <v>0.165</v>
      </c>
      <c r="D56" s="1">
        <f>'DATOS MENSUALES'!E464</f>
        <v>6.368</v>
      </c>
      <c r="E56" s="1">
        <f>'DATOS MENSUALES'!E465</f>
        <v>5.926</v>
      </c>
      <c r="F56" s="1">
        <f>'DATOS MENSUALES'!E466</f>
        <v>9.748</v>
      </c>
      <c r="G56" s="1">
        <f>'DATOS MENSUALES'!E467</f>
        <v>6.417</v>
      </c>
      <c r="H56" s="1">
        <f>'DATOS MENSUALES'!E468</f>
        <v>2.621</v>
      </c>
      <c r="I56" s="1">
        <f>'DATOS MENSUALES'!E469</f>
        <v>3.459</v>
      </c>
      <c r="J56" s="1">
        <f>'DATOS MENSUALES'!E470</f>
        <v>1.73</v>
      </c>
      <c r="K56" s="1">
        <f>'DATOS MENSUALES'!E471</f>
        <v>1.069</v>
      </c>
      <c r="L56" s="1">
        <f>'DATOS MENSUALES'!E472</f>
        <v>0.581</v>
      </c>
      <c r="M56" s="1">
        <f>'DATOS MENSUALES'!E473</f>
        <v>0.417</v>
      </c>
      <c r="N56" s="1">
        <f t="shared" si="26"/>
        <v>38.726000000000006</v>
      </c>
      <c r="O56" s="10"/>
      <c r="P56" s="60">
        <f t="shared" si="27"/>
        <v>-0.3149577472995277</v>
      </c>
      <c r="Q56" s="60">
        <f t="shared" si="28"/>
        <v>-4.486063977999872</v>
      </c>
      <c r="R56" s="60">
        <f t="shared" si="29"/>
        <v>62.19541371310339</v>
      </c>
      <c r="S56" s="60">
        <f t="shared" si="30"/>
        <v>38.944639005476056</v>
      </c>
      <c r="T56" s="60">
        <f t="shared" si="31"/>
        <v>375.5004869010359</v>
      </c>
      <c r="U56" s="60">
        <f t="shared" si="31"/>
        <v>35.90285581931185</v>
      </c>
      <c r="V56" s="60">
        <f t="shared" si="31"/>
        <v>0.052256422861100736</v>
      </c>
      <c r="W56" s="60">
        <f t="shared" si="31"/>
        <v>2.561469308840691</v>
      </c>
      <c r="X56" s="60">
        <f t="shared" si="31"/>
        <v>0.10177818680390359</v>
      </c>
      <c r="Y56" s="60">
        <f t="shared" si="31"/>
        <v>0.0215447268035903</v>
      </c>
      <c r="Z56" s="60">
        <f t="shared" si="31"/>
        <v>0.0003618204668134494</v>
      </c>
      <c r="AA56" s="60">
        <f t="shared" si="31"/>
        <v>-0.0006306922391963713</v>
      </c>
      <c r="AB56" s="60">
        <f t="shared" si="31"/>
        <v>5839.956342696475</v>
      </c>
    </row>
    <row r="57" spans="1:28" ht="12.75">
      <c r="A57" s="12" t="s">
        <v>65</v>
      </c>
      <c r="B57" s="1">
        <f>'DATOS MENSUALES'!E474</f>
        <v>1.561</v>
      </c>
      <c r="C57" s="1">
        <f>'DATOS MENSUALES'!E475</f>
        <v>1.375</v>
      </c>
      <c r="D57" s="1">
        <f>'DATOS MENSUALES'!E476</f>
        <v>2.505</v>
      </c>
      <c r="E57" s="1">
        <f>'DATOS MENSUALES'!E477</f>
        <v>1.321</v>
      </c>
      <c r="F57" s="1">
        <f>'DATOS MENSUALES'!E478</f>
        <v>1.381</v>
      </c>
      <c r="G57" s="1">
        <f>'DATOS MENSUALES'!E479</f>
        <v>2.747</v>
      </c>
      <c r="H57" s="1">
        <f>'DATOS MENSUALES'!E480</f>
        <v>1.467</v>
      </c>
      <c r="I57" s="1">
        <f>'DATOS MENSUALES'!E481</f>
        <v>2.974</v>
      </c>
      <c r="J57" s="1">
        <f>'DATOS MENSUALES'!E482</f>
        <v>1.741</v>
      </c>
      <c r="K57" s="1">
        <f>'DATOS MENSUALES'!E483</f>
        <v>1</v>
      </c>
      <c r="L57" s="1">
        <f>'DATOS MENSUALES'!E484</f>
        <v>0.654</v>
      </c>
      <c r="M57" s="1">
        <f>'DATOS MENSUALES'!E485</f>
        <v>0.425</v>
      </c>
      <c r="N57" s="1">
        <f t="shared" si="26"/>
        <v>19.151</v>
      </c>
      <c r="O57" s="10"/>
      <c r="P57" s="60">
        <f t="shared" si="27"/>
        <v>0.28181168013297914</v>
      </c>
      <c r="Q57" s="60">
        <f t="shared" si="28"/>
        <v>-0.08475352716653803</v>
      </c>
      <c r="R57" s="60">
        <f t="shared" si="29"/>
        <v>0.0009716361137302617</v>
      </c>
      <c r="S57" s="60">
        <f t="shared" si="30"/>
        <v>-1.7953585702677466</v>
      </c>
      <c r="T57" s="60">
        <f t="shared" si="31"/>
        <v>-1.5309964611209625</v>
      </c>
      <c r="U57" s="60">
        <f t="shared" si="31"/>
        <v>-0.05108358252695384</v>
      </c>
      <c r="V57" s="60">
        <f t="shared" si="31"/>
        <v>-0.4748009344240229</v>
      </c>
      <c r="W57" s="60">
        <f t="shared" si="31"/>
        <v>0.6890325892401418</v>
      </c>
      <c r="X57" s="60">
        <f t="shared" si="31"/>
        <v>0.1091426686751158</v>
      </c>
      <c r="Y57" s="60">
        <f t="shared" si="31"/>
        <v>0.009163124115573781</v>
      </c>
      <c r="Z57" s="60">
        <f t="shared" si="31"/>
        <v>0.0030020359509732274</v>
      </c>
      <c r="AA57" s="60">
        <f t="shared" si="31"/>
        <v>-0.0004701410105462335</v>
      </c>
      <c r="AB57" s="60">
        <f t="shared" si="31"/>
        <v>-3.846412060762582</v>
      </c>
    </row>
    <row r="58" spans="1:28" ht="12.75">
      <c r="A58" s="12" t="s">
        <v>66</v>
      </c>
      <c r="B58" s="1">
        <f>'DATOS MENSUALES'!E486</f>
        <v>0.612</v>
      </c>
      <c r="C58" s="1">
        <f>'DATOS MENSUALES'!E487</f>
        <v>0.972</v>
      </c>
      <c r="D58" s="1">
        <f>'DATOS MENSUALES'!E488</f>
        <v>0.54</v>
      </c>
      <c r="E58" s="1">
        <f>'DATOS MENSUALES'!E489</f>
        <v>0.436</v>
      </c>
      <c r="F58" s="1">
        <f>'DATOS MENSUALES'!E490</f>
        <v>0.639</v>
      </c>
      <c r="G58" s="1">
        <f>'DATOS MENSUALES'!E491</f>
        <v>1.997</v>
      </c>
      <c r="H58" s="1">
        <f>'DATOS MENSUALES'!E492</f>
        <v>1.645</v>
      </c>
      <c r="I58" s="1">
        <f>'DATOS MENSUALES'!E493</f>
        <v>1.345</v>
      </c>
      <c r="J58" s="1">
        <f>'DATOS MENSUALES'!E494</f>
        <v>0.73</v>
      </c>
      <c r="K58" s="1">
        <f>'DATOS MENSUALES'!E495</f>
        <v>0.49</v>
      </c>
      <c r="L58" s="1">
        <f>'DATOS MENSUALES'!E496</f>
        <v>0.325</v>
      </c>
      <c r="M58" s="1">
        <f>'DATOS MENSUALES'!E497</f>
        <v>0.373</v>
      </c>
      <c r="N58" s="1">
        <f t="shared" si="26"/>
        <v>10.104</v>
      </c>
      <c r="O58" s="10"/>
      <c r="P58" s="60">
        <f t="shared" si="27"/>
        <v>-0.025251438855312777</v>
      </c>
      <c r="Q58" s="60">
        <f t="shared" si="28"/>
        <v>-0.5974956914234253</v>
      </c>
      <c r="R58" s="60">
        <f t="shared" si="29"/>
        <v>-6.496855095384208</v>
      </c>
      <c r="S58" s="60">
        <f t="shared" si="30"/>
        <v>-9.266212795928904</v>
      </c>
      <c r="T58" s="60">
        <f t="shared" si="31"/>
        <v>-6.8000966972201375</v>
      </c>
      <c r="U58" s="60">
        <f t="shared" si="31"/>
        <v>-1.4088659280848077</v>
      </c>
      <c r="V58" s="60">
        <f t="shared" si="31"/>
        <v>-0.21831549776699832</v>
      </c>
      <c r="W58" s="60">
        <f t="shared" si="31"/>
        <v>-0.4147563286028336</v>
      </c>
      <c r="X58" s="60">
        <f t="shared" si="31"/>
        <v>-0.1515098469426528</v>
      </c>
      <c r="Y58" s="60">
        <f t="shared" si="31"/>
        <v>-0.02720095102905432</v>
      </c>
      <c r="Z58" s="60">
        <f t="shared" si="31"/>
        <v>-0.006305215213627327</v>
      </c>
      <c r="AA58" s="60">
        <f t="shared" si="31"/>
        <v>-0.002184731996772128</v>
      </c>
      <c r="AB58" s="60">
        <f t="shared" si="31"/>
        <v>-1195.6799073260768</v>
      </c>
    </row>
    <row r="59" spans="1:28" ht="12.75">
      <c r="A59" s="12" t="s">
        <v>67</v>
      </c>
      <c r="B59" s="1">
        <f>'DATOS MENSUALES'!E498</f>
        <v>0.219</v>
      </c>
      <c r="C59" s="1">
        <f>'DATOS MENSUALES'!E499</f>
        <v>0.141</v>
      </c>
      <c r="D59" s="1">
        <f>'DATOS MENSUALES'!E500</f>
        <v>9.79</v>
      </c>
      <c r="E59" s="1">
        <f>'DATOS MENSUALES'!E501</f>
        <v>1.876</v>
      </c>
      <c r="F59" s="1">
        <f>'DATOS MENSUALES'!E502</f>
        <v>1.399</v>
      </c>
      <c r="G59" s="1">
        <f>'DATOS MENSUALES'!E503</f>
        <v>0.927</v>
      </c>
      <c r="H59" s="1">
        <f>'DATOS MENSUALES'!E504</f>
        <v>0.843</v>
      </c>
      <c r="I59" s="1">
        <f>'DATOS MENSUALES'!E505</f>
        <v>0.668</v>
      </c>
      <c r="J59" s="1">
        <f>'DATOS MENSUALES'!E506</f>
        <v>0.477</v>
      </c>
      <c r="K59" s="1">
        <f>'DATOS MENSUALES'!E507</f>
        <v>0.317</v>
      </c>
      <c r="L59" s="1">
        <f>'DATOS MENSUALES'!E508</f>
        <v>0.201</v>
      </c>
      <c r="M59" s="1">
        <f>'DATOS MENSUALES'!E509</f>
        <v>0.453</v>
      </c>
      <c r="N59" s="1">
        <f t="shared" si="26"/>
        <v>17.310999999999996</v>
      </c>
      <c r="O59" s="10"/>
      <c r="P59" s="60">
        <f t="shared" si="27"/>
        <v>-0.323363919518536</v>
      </c>
      <c r="Q59" s="60">
        <f t="shared" si="28"/>
        <v>-4.6847713587767315</v>
      </c>
      <c r="R59" s="60">
        <f t="shared" si="29"/>
        <v>402.6086341664958</v>
      </c>
      <c r="S59" s="60">
        <f t="shared" si="30"/>
        <v>-0.2880111073338622</v>
      </c>
      <c r="T59" s="60">
        <f t="shared" si="31"/>
        <v>-1.4603794079639378</v>
      </c>
      <c r="U59" s="60">
        <f t="shared" si="31"/>
        <v>-10.51850849562614</v>
      </c>
      <c r="V59" s="60">
        <f t="shared" si="31"/>
        <v>-2.7683937488703037</v>
      </c>
      <c r="W59" s="60">
        <f t="shared" si="31"/>
        <v>-2.880001542236444</v>
      </c>
      <c r="X59" s="60">
        <f t="shared" si="31"/>
        <v>-0.48578425398053127</v>
      </c>
      <c r="Y59" s="60">
        <f t="shared" si="31"/>
        <v>-0.106322905053159</v>
      </c>
      <c r="Z59" s="60">
        <f t="shared" si="31"/>
        <v>-0.02942990971224993</v>
      </c>
      <c r="AA59" s="60">
        <f t="shared" si="31"/>
        <v>-0.00012319061936166045</v>
      </c>
      <c r="AB59" s="60">
        <f t="shared" si="31"/>
        <v>-39.540929035969306</v>
      </c>
    </row>
    <row r="60" spans="1:28" ht="12.75">
      <c r="A60" s="12" t="s">
        <v>68</v>
      </c>
      <c r="B60" s="1">
        <f>'DATOS MENSUALES'!E510</f>
        <v>0.671</v>
      </c>
      <c r="C60" s="1">
        <f>'DATOS MENSUALES'!E511</f>
        <v>2.099</v>
      </c>
      <c r="D60" s="1">
        <f>'DATOS MENSUALES'!E512</f>
        <v>2.214</v>
      </c>
      <c r="E60" s="1">
        <f>'DATOS MENSUALES'!E513</f>
        <v>0.684</v>
      </c>
      <c r="F60" s="1">
        <f>'DATOS MENSUALES'!E514</f>
        <v>0.825</v>
      </c>
      <c r="G60" s="1">
        <f>'DATOS MENSUALES'!E515</f>
        <v>1.111</v>
      </c>
      <c r="H60" s="1">
        <f>'DATOS MENSUALES'!E516</f>
        <v>3.425</v>
      </c>
      <c r="I60" s="1">
        <f>'DATOS MENSUALES'!E517</f>
        <v>1.538</v>
      </c>
      <c r="J60" s="1">
        <f>'DATOS MENSUALES'!E518</f>
        <v>0.805</v>
      </c>
      <c r="K60" s="1">
        <f>'DATOS MENSUALES'!E519</f>
        <v>0.577</v>
      </c>
      <c r="L60" s="1">
        <f>'DATOS MENSUALES'!E520</f>
        <v>1.33</v>
      </c>
      <c r="M60" s="1">
        <f>'DATOS MENSUALES'!E521</f>
        <v>0.447</v>
      </c>
      <c r="N60" s="1">
        <f t="shared" si="26"/>
        <v>15.725999999999999</v>
      </c>
      <c r="O60" s="10"/>
      <c r="P60" s="60">
        <f t="shared" si="27"/>
        <v>-0.012875227504761801</v>
      </c>
      <c r="Q60" s="60">
        <f t="shared" si="28"/>
        <v>0.02308641693539043</v>
      </c>
      <c r="R60" s="60">
        <f t="shared" si="29"/>
        <v>-0.0070728622808978745</v>
      </c>
      <c r="S60" s="60">
        <f t="shared" si="30"/>
        <v>-6.35623659319612</v>
      </c>
      <c r="T60" s="60">
        <f t="shared" si="31"/>
        <v>-4.987462141385427</v>
      </c>
      <c r="U60" s="60">
        <f t="shared" si="31"/>
        <v>-8.084843634849276</v>
      </c>
      <c r="V60" s="60">
        <f t="shared" si="31"/>
        <v>1.634124128803249</v>
      </c>
      <c r="W60" s="60">
        <f t="shared" si="31"/>
        <v>-0.16889006793892133</v>
      </c>
      <c r="X60" s="60">
        <f t="shared" si="31"/>
        <v>-0.09613867054802476</v>
      </c>
      <c r="Y60" s="60">
        <f t="shared" si="31"/>
        <v>-0.009764998758393166</v>
      </c>
      <c r="Z60" s="60">
        <f t="shared" si="31"/>
        <v>0.5518877450446371</v>
      </c>
      <c r="AA60" s="60">
        <f t="shared" si="31"/>
        <v>-0.00017334513175835462</v>
      </c>
      <c r="AB60" s="60">
        <f t="shared" si="31"/>
        <v>-124.38736722088657</v>
      </c>
    </row>
    <row r="61" spans="1:28" ht="12.75">
      <c r="A61" s="12" t="s">
        <v>69</v>
      </c>
      <c r="B61" s="1">
        <f>'DATOS MENSUALES'!E522</f>
        <v>0.262</v>
      </c>
      <c r="C61" s="1">
        <f>'DATOS MENSUALES'!E523</f>
        <v>0.687</v>
      </c>
      <c r="D61" s="1">
        <f>'DATOS MENSUALES'!E524</f>
        <v>2.013</v>
      </c>
      <c r="E61" s="1">
        <f>'DATOS MENSUALES'!E525</f>
        <v>2.671</v>
      </c>
      <c r="F61" s="1">
        <f>'DATOS MENSUALES'!E526</f>
        <v>1.281</v>
      </c>
      <c r="G61" s="1">
        <f>'DATOS MENSUALES'!E527</f>
        <v>3.842</v>
      </c>
      <c r="H61" s="1">
        <f>'DATOS MENSUALES'!E528</f>
        <v>1.893</v>
      </c>
      <c r="I61" s="1">
        <f>'DATOS MENSUALES'!E529</f>
        <v>2.946</v>
      </c>
      <c r="J61" s="1">
        <f>'DATOS MENSUALES'!E530</f>
        <v>2.578</v>
      </c>
      <c r="K61" s="1">
        <f>'DATOS MENSUALES'!E531</f>
        <v>1.174</v>
      </c>
      <c r="L61" s="1">
        <f>'DATOS MENSUALES'!E532</f>
        <v>0.676</v>
      </c>
      <c r="M61" s="1">
        <f>'DATOS MENSUALES'!E533</f>
        <v>0.398</v>
      </c>
      <c r="N61" s="1">
        <f t="shared" si="26"/>
        <v>20.420999999999996</v>
      </c>
      <c r="O61" s="10"/>
      <c r="P61" s="60">
        <f t="shared" si="27"/>
        <v>-0.26631781223685547</v>
      </c>
      <c r="Q61" s="60">
        <f t="shared" si="28"/>
        <v>-1.4324170706486319</v>
      </c>
      <c r="R61" s="60">
        <f t="shared" si="29"/>
        <v>-0.06067739820858403</v>
      </c>
      <c r="S61" s="60">
        <f t="shared" si="30"/>
        <v>0.002438899153741258</v>
      </c>
      <c r="T61" s="60">
        <f t="shared" si="31"/>
        <v>-1.9650811321953432</v>
      </c>
      <c r="U61" s="60">
        <f t="shared" si="31"/>
        <v>0.37943194994205354</v>
      </c>
      <c r="V61" s="60">
        <f t="shared" si="31"/>
        <v>-0.04441314938683315</v>
      </c>
      <c r="W61" s="60">
        <f t="shared" si="31"/>
        <v>0.6255581803035026</v>
      </c>
      <c r="X61" s="60">
        <f t="shared" si="31"/>
        <v>2.2733807114209847</v>
      </c>
      <c r="Y61" s="60">
        <f t="shared" si="31"/>
        <v>0.056295313838714243</v>
      </c>
      <c r="Z61" s="60">
        <f t="shared" si="31"/>
        <v>0.004595622329761106</v>
      </c>
      <c r="AA61" s="60">
        <f t="shared" si="31"/>
        <v>-0.0011496253163313563</v>
      </c>
      <c r="AB61" s="60">
        <f t="shared" si="31"/>
        <v>-0.02614998844853589</v>
      </c>
    </row>
    <row r="62" spans="1:28" ht="12.75">
      <c r="A62" s="12" t="s">
        <v>70</v>
      </c>
      <c r="B62" s="1">
        <f>'DATOS MENSUALES'!E534</f>
        <v>0.677</v>
      </c>
      <c r="C62" s="1">
        <f>'DATOS MENSUALES'!E535</f>
        <v>7.803</v>
      </c>
      <c r="D62" s="1">
        <f>'DATOS MENSUALES'!E536</f>
        <v>1.565</v>
      </c>
      <c r="E62" s="1">
        <f>'DATOS MENSUALES'!E537</f>
        <v>0.931</v>
      </c>
      <c r="F62" s="1">
        <f>'DATOS MENSUALES'!E538</f>
        <v>5.715</v>
      </c>
      <c r="G62" s="1">
        <f>'DATOS MENSUALES'!E539</f>
        <v>3.731</v>
      </c>
      <c r="H62" s="1">
        <f>'DATOS MENSUALES'!E540</f>
        <v>4.201</v>
      </c>
      <c r="I62" s="1">
        <f>'DATOS MENSUALES'!E541</f>
        <v>2.698</v>
      </c>
      <c r="J62" s="1">
        <f>'DATOS MENSUALES'!E542</f>
        <v>1.484</v>
      </c>
      <c r="K62" s="1">
        <f>'DATOS MENSUALES'!E543</f>
        <v>0.975</v>
      </c>
      <c r="L62" s="1">
        <f>'DATOS MENSUALES'!E544</f>
        <v>0.577</v>
      </c>
      <c r="M62" s="1">
        <f>'DATOS MENSUALES'!E545</f>
        <v>0.348</v>
      </c>
      <c r="N62" s="1">
        <f t="shared" si="26"/>
        <v>30.705</v>
      </c>
      <c r="O62" s="10"/>
      <c r="P62" s="60">
        <f t="shared" si="27"/>
        <v>-0.011911522922117173</v>
      </c>
      <c r="Q62" s="60">
        <f t="shared" si="28"/>
        <v>214.78646158569026</v>
      </c>
      <c r="R62" s="60">
        <f t="shared" si="29"/>
        <v>-0.5947268788036262</v>
      </c>
      <c r="S62" s="60">
        <f t="shared" si="30"/>
        <v>-4.1375652654743575</v>
      </c>
      <c r="T62" s="60">
        <f t="shared" si="31"/>
        <v>32.20157902324266</v>
      </c>
      <c r="U62" s="60">
        <f t="shared" si="31"/>
        <v>0.23029515957221897</v>
      </c>
      <c r="V62" s="60">
        <f t="shared" si="31"/>
        <v>7.459036816456139</v>
      </c>
      <c r="W62" s="60">
        <f t="shared" si="31"/>
        <v>0.22391661294262122</v>
      </c>
      <c r="X62" s="60">
        <f t="shared" si="31"/>
        <v>0.010778328138614155</v>
      </c>
      <c r="Y62" s="60">
        <f t="shared" si="31"/>
        <v>0.006255702094223917</v>
      </c>
      <c r="Z62" s="60">
        <f t="shared" si="31"/>
        <v>0.0003042451252156534</v>
      </c>
      <c r="AA62" s="60">
        <f t="shared" si="31"/>
        <v>-0.00370642958630381</v>
      </c>
      <c r="AB62" s="60">
        <f t="shared" si="31"/>
        <v>996.1594725219974</v>
      </c>
    </row>
    <row r="63" spans="1:28" ht="12.75">
      <c r="A63" s="12" t="s">
        <v>71</v>
      </c>
      <c r="B63" s="1">
        <f>'DATOS MENSUALES'!E546</f>
        <v>0.209</v>
      </c>
      <c r="C63" s="1">
        <f>'DATOS MENSUALES'!E547</f>
        <v>0.69</v>
      </c>
      <c r="D63" s="1">
        <f>'DATOS MENSUALES'!E548</f>
        <v>1.522</v>
      </c>
      <c r="E63" s="1">
        <f>'DATOS MENSUALES'!E549</f>
        <v>1.531</v>
      </c>
      <c r="F63" s="1">
        <f>'DATOS MENSUALES'!E550</f>
        <v>3.496</v>
      </c>
      <c r="G63" s="1">
        <f>'DATOS MENSUALES'!E551</f>
        <v>2.21</v>
      </c>
      <c r="H63" s="1">
        <f>'DATOS MENSUALES'!E552</f>
        <v>2.212</v>
      </c>
      <c r="I63" s="1">
        <f>'DATOS MENSUALES'!E553</f>
        <v>1.929</v>
      </c>
      <c r="J63" s="1">
        <f>'DATOS MENSUALES'!E554</f>
        <v>1.004</v>
      </c>
      <c r="K63" s="1">
        <f>'DATOS MENSUALES'!E555</f>
        <v>0.599</v>
      </c>
      <c r="L63" s="1">
        <f>'DATOS MENSUALES'!E556</f>
        <v>0.369</v>
      </c>
      <c r="M63" s="1">
        <f>'DATOS MENSUALES'!E557</f>
        <v>0.403</v>
      </c>
      <c r="N63" s="1">
        <f t="shared" si="26"/>
        <v>16.174</v>
      </c>
      <c r="O63" s="10"/>
      <c r="P63" s="60">
        <f t="shared" si="27"/>
        <v>-0.3377043083683982</v>
      </c>
      <c r="Q63" s="60">
        <f t="shared" si="28"/>
        <v>-1.421011092824252</v>
      </c>
      <c r="R63" s="60">
        <f t="shared" si="29"/>
        <v>-0.6907005472974277</v>
      </c>
      <c r="S63" s="60">
        <f t="shared" si="30"/>
        <v>-1.016269258862788</v>
      </c>
      <c r="T63" s="60">
        <f t="shared" si="31"/>
        <v>0.8915396934658145</v>
      </c>
      <c r="U63" s="60">
        <f t="shared" si="31"/>
        <v>-0.7487257445372864</v>
      </c>
      <c r="V63" s="60">
        <f t="shared" si="31"/>
        <v>-4.337809137866141E-05</v>
      </c>
      <c r="W63" s="60">
        <f t="shared" si="31"/>
        <v>-0.004232470002281807</v>
      </c>
      <c r="X63" s="60">
        <f t="shared" si="31"/>
        <v>-0.017395331696096566</v>
      </c>
      <c r="Y63" s="60">
        <f t="shared" si="31"/>
        <v>-0.007049440379605284</v>
      </c>
      <c r="Z63" s="60">
        <f t="shared" si="31"/>
        <v>-0.002787886456051568</v>
      </c>
      <c r="AA63" s="60">
        <f t="shared" si="31"/>
        <v>-0.000992744889334111</v>
      </c>
      <c r="AB63" s="60">
        <f t="shared" si="31"/>
        <v>-93.81295912409315</v>
      </c>
    </row>
    <row r="64" spans="1:28" ht="12.75">
      <c r="A64" s="12" t="s">
        <v>72</v>
      </c>
      <c r="B64" s="1">
        <f>'DATOS MENSUALES'!E558</f>
        <v>0.427</v>
      </c>
      <c r="C64" s="1">
        <f>'DATOS MENSUALES'!E559</f>
        <v>0.424</v>
      </c>
      <c r="D64" s="1">
        <f>'DATOS MENSUALES'!E560</f>
        <v>0.617</v>
      </c>
      <c r="E64" s="1">
        <f>'DATOS MENSUALES'!E561</f>
        <v>0.771</v>
      </c>
      <c r="F64" s="1">
        <f>'DATOS MENSUALES'!E562</f>
        <v>1.287</v>
      </c>
      <c r="G64" s="1">
        <f>'DATOS MENSUALES'!E563</f>
        <v>1.666</v>
      </c>
      <c r="H64" s="1">
        <f>'DATOS MENSUALES'!E564</f>
        <v>3.625</v>
      </c>
      <c r="I64" s="1">
        <f>'DATOS MENSUALES'!E565</f>
        <v>1.234</v>
      </c>
      <c r="J64" s="1">
        <f>'DATOS MENSUALES'!E566</f>
        <v>0.8</v>
      </c>
      <c r="K64" s="1">
        <f>'DATOS MENSUALES'!E567</f>
        <v>1.646</v>
      </c>
      <c r="L64" s="1">
        <f>'DATOS MENSUALES'!E568</f>
        <v>0.632</v>
      </c>
      <c r="M64" s="1">
        <f>'DATOS MENSUALES'!E569</f>
        <v>0.487</v>
      </c>
      <c r="N64" s="1">
        <f t="shared" si="26"/>
        <v>13.616</v>
      </c>
      <c r="O64" s="10"/>
      <c r="P64" s="60">
        <f t="shared" si="27"/>
        <v>-0.10947519871412821</v>
      </c>
      <c r="Q64" s="60">
        <f t="shared" si="28"/>
        <v>-2.6871122630405058</v>
      </c>
      <c r="R64" s="60">
        <f t="shared" si="29"/>
        <v>-5.725295645406935</v>
      </c>
      <c r="S64" s="60">
        <f t="shared" si="30"/>
        <v>-5.502054576328354</v>
      </c>
      <c r="T64" s="60">
        <f t="shared" si="31"/>
        <v>-1.9369765290217895</v>
      </c>
      <c r="U64" s="60">
        <f t="shared" si="31"/>
        <v>-3.0615449130001</v>
      </c>
      <c r="V64" s="60">
        <f t="shared" si="31"/>
        <v>2.615885412687548</v>
      </c>
      <c r="W64" s="60">
        <f t="shared" si="31"/>
        <v>-0.6288887993548999</v>
      </c>
      <c r="X64" s="60">
        <f t="shared" si="31"/>
        <v>-0.09932107094403025</v>
      </c>
      <c r="Y64" s="60">
        <f t="shared" si="31"/>
        <v>0.625591428147254</v>
      </c>
      <c r="Z64" s="60">
        <f t="shared" si="31"/>
        <v>0.0018273735721853486</v>
      </c>
      <c r="AA64" s="60">
        <f t="shared" si="31"/>
        <v>-3.9126248713025506E-06</v>
      </c>
      <c r="AB64" s="60">
        <f t="shared" si="31"/>
        <v>-358.1860340555973</v>
      </c>
    </row>
    <row r="65" spans="1:28" ht="12.75">
      <c r="A65" s="12" t="s">
        <v>73</v>
      </c>
      <c r="B65" s="1">
        <f>'DATOS MENSUALES'!E570</f>
        <v>1.476</v>
      </c>
      <c r="C65" s="1">
        <f>'DATOS MENSUALES'!E571</f>
        <v>0.996</v>
      </c>
      <c r="D65" s="1">
        <f>'DATOS MENSUALES'!E572</f>
        <v>1.748</v>
      </c>
      <c r="E65" s="1">
        <f>'DATOS MENSUALES'!E573</f>
        <v>5.235</v>
      </c>
      <c r="F65" s="1">
        <f>'DATOS MENSUALES'!E574</f>
        <v>2.034</v>
      </c>
      <c r="G65" s="1">
        <f>'DATOS MENSUALES'!E575</f>
        <v>1.223</v>
      </c>
      <c r="H65" s="1">
        <f>'DATOS MENSUALES'!E576</f>
        <v>4.756</v>
      </c>
      <c r="I65" s="1">
        <f>'DATOS MENSUALES'!E577</f>
        <v>2.247</v>
      </c>
      <c r="J65" s="1">
        <f>'DATOS MENSUALES'!E578</f>
        <v>2.738</v>
      </c>
      <c r="K65" s="1">
        <f>'DATOS MENSUALES'!E579</f>
        <v>1.406</v>
      </c>
      <c r="L65" s="1">
        <f>'DATOS MENSUALES'!E580</f>
        <v>0.817</v>
      </c>
      <c r="M65" s="1">
        <f>'DATOS MENSUALES'!E581</f>
        <v>0.477</v>
      </c>
      <c r="N65" s="1">
        <f t="shared" si="26"/>
        <v>25.153000000000002</v>
      </c>
      <c r="O65" s="10"/>
      <c r="P65" s="60">
        <f t="shared" si="27"/>
        <v>0.18579915559096818</v>
      </c>
      <c r="Q65" s="60">
        <f t="shared" si="28"/>
        <v>-0.5478606451920203</v>
      </c>
      <c r="R65" s="60">
        <f t="shared" si="29"/>
        <v>-0.28483127553296456</v>
      </c>
      <c r="S65" s="60">
        <f t="shared" si="30"/>
        <v>19.65253028158901</v>
      </c>
      <c r="T65" s="60">
        <f t="shared" si="31"/>
        <v>-0.12465940073253223</v>
      </c>
      <c r="U65" s="60">
        <f t="shared" si="31"/>
        <v>-6.805482071973243</v>
      </c>
      <c r="V65" s="60">
        <f t="shared" si="31"/>
        <v>15.791783108553256</v>
      </c>
      <c r="W65" s="60">
        <f t="shared" si="31"/>
        <v>0.00381414242747025</v>
      </c>
      <c r="X65" s="60">
        <f t="shared" si="31"/>
        <v>3.2083546804567984</v>
      </c>
      <c r="Y65" s="60">
        <f t="shared" si="31"/>
        <v>0.23290076219684092</v>
      </c>
      <c r="Z65" s="60">
        <f t="shared" si="31"/>
        <v>0.029007332893810658</v>
      </c>
      <c r="AA65" s="60">
        <f t="shared" si="31"/>
        <v>-1.708893341124746E-05</v>
      </c>
      <c r="AB65" s="60">
        <f t="shared" si="31"/>
        <v>87.2437419830227</v>
      </c>
    </row>
    <row r="66" spans="1:28" ht="12.75">
      <c r="A66" s="12" t="s">
        <v>74</v>
      </c>
      <c r="B66" s="1">
        <f>'DATOS MENSUALES'!E582</f>
        <v>0.727</v>
      </c>
      <c r="C66" s="1">
        <f>'DATOS MENSUALES'!E583</f>
        <v>0.439</v>
      </c>
      <c r="D66" s="1">
        <f>'DATOS MENSUALES'!E584</f>
        <v>0.278</v>
      </c>
      <c r="E66" s="1">
        <f>'DATOS MENSUALES'!E585</f>
        <v>0.191</v>
      </c>
      <c r="F66" s="1">
        <f>'DATOS MENSUALES'!E586</f>
        <v>0.639</v>
      </c>
      <c r="G66" s="1">
        <f>'DATOS MENSUALES'!E587</f>
        <v>0.411</v>
      </c>
      <c r="H66" s="1">
        <f>'DATOS MENSUALES'!E588</f>
        <v>1.497</v>
      </c>
      <c r="I66" s="1">
        <f>'DATOS MENSUALES'!E589</f>
        <v>1.34</v>
      </c>
      <c r="J66" s="1">
        <f>'DATOS MENSUALES'!E590</f>
        <v>0.749</v>
      </c>
      <c r="K66" s="1">
        <f>'DATOS MENSUALES'!E591</f>
        <v>0.478</v>
      </c>
      <c r="L66" s="1">
        <f>'DATOS MENSUALES'!E592</f>
        <v>0.311</v>
      </c>
      <c r="M66" s="1">
        <f>'DATOS MENSUALES'!E593</f>
        <v>0.22</v>
      </c>
      <c r="N66" s="1">
        <f t="shared" si="26"/>
        <v>7.279999999999999</v>
      </c>
      <c r="O66" s="10"/>
      <c r="P66" s="60">
        <f t="shared" si="27"/>
        <v>-0.0056758332182604305</v>
      </c>
      <c r="Q66" s="60">
        <f t="shared" si="28"/>
        <v>-2.6010705861913315</v>
      </c>
      <c r="R66" s="60">
        <f t="shared" si="29"/>
        <v>-9.635783658280904</v>
      </c>
      <c r="S66" s="60">
        <f t="shared" si="30"/>
        <v>-12.901713564537722</v>
      </c>
      <c r="T66" s="60">
        <f t="shared" si="31"/>
        <v>-6.8000966972201375</v>
      </c>
      <c r="U66" s="60">
        <f t="shared" si="31"/>
        <v>-19.837486511915404</v>
      </c>
      <c r="V66" s="60">
        <f t="shared" si="31"/>
        <v>-0.42210515547774186</v>
      </c>
      <c r="W66" s="60">
        <f t="shared" si="31"/>
        <v>-0.42315470084801254</v>
      </c>
      <c r="X66" s="60">
        <f t="shared" si="31"/>
        <v>-0.13588082371055915</v>
      </c>
      <c r="Y66" s="60">
        <f t="shared" si="31"/>
        <v>-0.03058865596293862</v>
      </c>
      <c r="Z66" s="60">
        <f t="shared" si="31"/>
        <v>-0.007850037818310526</v>
      </c>
      <c r="AA66" s="60">
        <f t="shared" si="31"/>
        <v>-0.022606990335615106</v>
      </c>
      <c r="AB66" s="60">
        <f t="shared" si="31"/>
        <v>-2426.533446907961</v>
      </c>
    </row>
    <row r="67" spans="1:28" ht="12.75">
      <c r="A67" s="12" t="s">
        <v>75</v>
      </c>
      <c r="B67" s="1">
        <f>'DATOS MENSUALES'!E594</f>
        <v>0.149</v>
      </c>
      <c r="C67" s="1">
        <f>'DATOS MENSUALES'!E595</f>
        <v>1.236</v>
      </c>
      <c r="D67" s="1">
        <f>'DATOS MENSUALES'!E596</f>
        <v>3.39</v>
      </c>
      <c r="E67" s="1">
        <f>'DATOS MENSUALES'!E597</f>
        <v>1.493</v>
      </c>
      <c r="F67" s="1">
        <f>'DATOS MENSUALES'!E598</f>
        <v>0.919</v>
      </c>
      <c r="G67" s="1">
        <f>'DATOS MENSUALES'!E599</f>
        <v>0.582</v>
      </c>
      <c r="H67" s="1">
        <f>'DATOS MENSUALES'!E600</f>
        <v>0.767</v>
      </c>
      <c r="I67" s="1">
        <f>'DATOS MENSUALES'!E601</f>
        <v>0.651</v>
      </c>
      <c r="J67" s="1">
        <f>'DATOS MENSUALES'!E602</f>
        <v>0.573</v>
      </c>
      <c r="K67" s="1">
        <f>'DATOS MENSUALES'!E603</f>
        <v>0.426</v>
      </c>
      <c r="L67" s="1">
        <f>'DATOS MENSUALES'!E604</f>
        <v>0.267</v>
      </c>
      <c r="M67" s="1">
        <f>'DATOS MENSUALES'!E605</f>
        <v>0.194</v>
      </c>
      <c r="N67" s="1">
        <f t="shared" si="26"/>
        <v>10.647000000000002</v>
      </c>
      <c r="O67" s="10"/>
      <c r="P67" s="60">
        <f t="shared" si="27"/>
        <v>-0.4327310141948444</v>
      </c>
      <c r="Q67" s="60">
        <f t="shared" si="28"/>
        <v>-0.1933588228779706</v>
      </c>
      <c r="R67" s="60">
        <f t="shared" si="29"/>
        <v>0.9528959450083574</v>
      </c>
      <c r="S67" s="60">
        <f t="shared" si="30"/>
        <v>-1.1359126323724293</v>
      </c>
      <c r="T67" s="60">
        <f t="shared" si="31"/>
        <v>-4.208727705484599</v>
      </c>
      <c r="U67" s="60">
        <f t="shared" si="31"/>
        <v>-16.310643666628213</v>
      </c>
      <c r="V67" s="60">
        <f t="shared" si="31"/>
        <v>-3.242688155291791</v>
      </c>
      <c r="W67" s="60">
        <f t="shared" si="31"/>
        <v>-2.9844761811427802</v>
      </c>
      <c r="X67" s="60">
        <f t="shared" si="31"/>
        <v>-0.3286605096499529</v>
      </c>
      <c r="Y67" s="60">
        <f t="shared" si="31"/>
        <v>-0.04852425104007361</v>
      </c>
      <c r="Z67" s="60">
        <f t="shared" si="31"/>
        <v>-0.014303326575886286</v>
      </c>
      <c r="AA67" s="60">
        <f t="shared" si="31"/>
        <v>-0.02943424273781895</v>
      </c>
      <c r="AB67" s="60">
        <f t="shared" si="31"/>
        <v>-1021.3962661601338</v>
      </c>
    </row>
    <row r="68" spans="1:28" ht="12.75">
      <c r="A68" s="12" t="s">
        <v>76</v>
      </c>
      <c r="B68" s="1">
        <f>'DATOS MENSUALES'!E606</f>
        <v>1.316</v>
      </c>
      <c r="C68" s="1">
        <f>'DATOS MENSUALES'!E607</f>
        <v>1.231</v>
      </c>
      <c r="D68" s="1">
        <f>'DATOS MENSUALES'!E608</f>
        <v>0.9</v>
      </c>
      <c r="E68" s="1">
        <f>'DATOS MENSUALES'!E609</f>
        <v>0.818</v>
      </c>
      <c r="F68" s="1">
        <f>'DATOS MENSUALES'!E610</f>
        <v>1.008</v>
      </c>
      <c r="G68" s="1">
        <f>'DATOS MENSUALES'!E611</f>
        <v>3.901</v>
      </c>
      <c r="H68" s="1">
        <f>'DATOS MENSUALES'!E612</f>
        <v>3.412</v>
      </c>
      <c r="I68" s="1">
        <f>'DATOS MENSUALES'!E613</f>
        <v>2.013</v>
      </c>
      <c r="J68" s="1">
        <f>'DATOS MENSUALES'!E614</f>
        <v>1.144</v>
      </c>
      <c r="K68" s="1">
        <f>'DATOS MENSUALES'!E615</f>
        <v>0.661</v>
      </c>
      <c r="L68" s="1">
        <f>'DATOS MENSUALES'!E616</f>
        <v>0.387</v>
      </c>
      <c r="M68" s="1">
        <f>'DATOS MENSUALES'!E617</f>
        <v>1.09</v>
      </c>
      <c r="N68" s="1">
        <f t="shared" si="26"/>
        <v>17.881</v>
      </c>
      <c r="O68" s="10"/>
      <c r="P68" s="60">
        <f t="shared" si="27"/>
        <v>0.06923475217499028</v>
      </c>
      <c r="Q68" s="60">
        <f t="shared" si="28"/>
        <v>-0.19841804455496773</v>
      </c>
      <c r="R68" s="60">
        <f t="shared" si="29"/>
        <v>-3.415352947698257</v>
      </c>
      <c r="S68" s="60">
        <f t="shared" si="30"/>
        <v>-5.0742071966286275</v>
      </c>
      <c r="T68" s="60">
        <f t="shared" si="31"/>
        <v>-3.5503850545011284</v>
      </c>
      <c r="U68" s="60">
        <f t="shared" si="31"/>
        <v>0.4799650888077553</v>
      </c>
      <c r="V68" s="60">
        <f t="shared" si="31"/>
        <v>1.580611961578043</v>
      </c>
      <c r="W68" s="60">
        <f t="shared" si="31"/>
        <v>-0.0004701410105462446</v>
      </c>
      <c r="X68" s="60">
        <f t="shared" si="31"/>
        <v>-0.0016896687897605413</v>
      </c>
      <c r="Y68" s="60">
        <f t="shared" si="31"/>
        <v>-0.0021839667666576214</v>
      </c>
      <c r="Z68" s="60">
        <f t="shared" si="31"/>
        <v>-0.0018492008734069378</v>
      </c>
      <c r="AA68" s="60">
        <f t="shared" si="31"/>
        <v>0.20251270214372383</v>
      </c>
      <c r="AB68" s="60">
        <f t="shared" si="31"/>
        <v>-22.829400405803888</v>
      </c>
    </row>
    <row r="69" spans="1:28" ht="12.75">
      <c r="A69" s="12" t="s">
        <v>77</v>
      </c>
      <c r="B69" s="1">
        <f>'DATOS MENSUALES'!E618</f>
        <v>1.088</v>
      </c>
      <c r="C69" s="1">
        <f>'DATOS MENSUALES'!E619</f>
        <v>1.876</v>
      </c>
      <c r="D69" s="1">
        <f>'DATOS MENSUALES'!E620</f>
        <v>0.635</v>
      </c>
      <c r="E69" s="1">
        <f>'DATOS MENSUALES'!E621</f>
        <v>0.406</v>
      </c>
      <c r="F69" s="1">
        <f>'DATOS MENSUALES'!E622</f>
        <v>0.305</v>
      </c>
      <c r="G69" s="1">
        <f>'DATOS MENSUALES'!E623</f>
        <v>0.635</v>
      </c>
      <c r="H69" s="1">
        <f>'DATOS MENSUALES'!E624</f>
        <v>0.637</v>
      </c>
      <c r="I69" s="1">
        <f>'DATOS MENSUALES'!E625</f>
        <v>0.656</v>
      </c>
      <c r="J69" s="1">
        <f>'DATOS MENSUALES'!E626</f>
        <v>1.027</v>
      </c>
      <c r="K69" s="1">
        <f>'DATOS MENSUALES'!E627</f>
        <v>0.625</v>
      </c>
      <c r="L69" s="1">
        <f>'DATOS MENSUALES'!E628</f>
        <v>0.435</v>
      </c>
      <c r="M69" s="1">
        <f>'DATOS MENSUALES'!E629</f>
        <v>0.417</v>
      </c>
      <c r="N69" s="1">
        <f t="shared" si="26"/>
        <v>8.741999999999999</v>
      </c>
      <c r="O69" s="10"/>
      <c r="P69" s="60">
        <f t="shared" si="27"/>
        <v>0.006090510034494399</v>
      </c>
      <c r="Q69" s="60">
        <f t="shared" si="28"/>
        <v>0.00023536995949508636</v>
      </c>
      <c r="R69" s="60">
        <f t="shared" si="29"/>
        <v>-5.554209325477183</v>
      </c>
      <c r="S69" s="60">
        <f t="shared" si="30"/>
        <v>-9.668959782623118</v>
      </c>
      <c r="T69" s="60">
        <f t="shared" si="31"/>
        <v>-11.067881223699477</v>
      </c>
      <c r="U69" s="60">
        <f t="shared" si="31"/>
        <v>-15.309253323617874</v>
      </c>
      <c r="V69" s="60">
        <f t="shared" si="31"/>
        <v>-4.1743414943620385</v>
      </c>
      <c r="W69" s="60">
        <f t="shared" si="31"/>
        <v>-2.9534905098066915</v>
      </c>
      <c r="X69" s="60">
        <f t="shared" si="31"/>
        <v>-0.013161985419925795</v>
      </c>
      <c r="Y69" s="60">
        <f t="shared" si="31"/>
        <v>-0.004553035750128697</v>
      </c>
      <c r="Z69" s="60">
        <f t="shared" si="31"/>
        <v>-0.0004175433196879276</v>
      </c>
      <c r="AA69" s="60">
        <f t="shared" si="31"/>
        <v>-0.0006306922391963713</v>
      </c>
      <c r="AB69" s="60">
        <f t="shared" si="31"/>
        <v>-1717.5744917767875</v>
      </c>
    </row>
    <row r="70" spans="1:28" ht="12.75">
      <c r="A70" s="12" t="s">
        <v>78</v>
      </c>
      <c r="B70" s="1">
        <f>'DATOS MENSUALES'!E630</f>
        <v>1.857</v>
      </c>
      <c r="C70" s="1">
        <f>'DATOS MENSUALES'!E631</f>
        <v>0.642</v>
      </c>
      <c r="D70" s="1">
        <f>'DATOS MENSUALES'!E632</f>
        <v>2.238</v>
      </c>
      <c r="E70" s="1">
        <f>'DATOS MENSUALES'!E633</f>
        <v>0.725</v>
      </c>
      <c r="F70" s="1">
        <f>'DATOS MENSUALES'!E634</f>
        <v>0.493</v>
      </c>
      <c r="G70" s="1">
        <f>'DATOS MENSUALES'!E635</f>
        <v>0.629</v>
      </c>
      <c r="H70" s="1">
        <f>'DATOS MENSUALES'!E636</f>
        <v>0.851</v>
      </c>
      <c r="I70" s="1">
        <f>'DATOS MENSUALES'!E637</f>
        <v>3.013</v>
      </c>
      <c r="J70" s="1">
        <f>'DATOS MENSUALES'!E638</f>
        <v>1.161</v>
      </c>
      <c r="K70" s="1">
        <f>'DATOS MENSUALES'!E639</f>
        <v>0.727</v>
      </c>
      <c r="L70" s="1">
        <f>'DATOS MENSUALES'!E640</f>
        <v>0.422</v>
      </c>
      <c r="M70" s="1">
        <f>'DATOS MENSUALES'!E641</f>
        <v>0.397</v>
      </c>
      <c r="N70" s="1">
        <f t="shared" si="26"/>
        <v>13.155000000000001</v>
      </c>
      <c r="O70" s="10"/>
      <c r="P70" s="60">
        <f t="shared" si="27"/>
        <v>0.8617719268161746</v>
      </c>
      <c r="Q70" s="60">
        <f t="shared" si="28"/>
        <v>-1.6109020871052442</v>
      </c>
      <c r="R70" s="60">
        <f t="shared" si="29"/>
        <v>-0.004737784313955711</v>
      </c>
      <c r="S70" s="60">
        <f t="shared" si="30"/>
        <v>-5.943451608107966</v>
      </c>
      <c r="T70" s="60">
        <f t="shared" si="31"/>
        <v>-8.496475711897824</v>
      </c>
      <c r="U70" s="60">
        <f t="shared" si="31"/>
        <v>-15.42050097365507</v>
      </c>
      <c r="V70" s="60">
        <f t="shared" si="31"/>
        <v>-2.7213444567876586</v>
      </c>
      <c r="W70" s="60">
        <f t="shared" si="31"/>
        <v>0.7843958534798103</v>
      </c>
      <c r="X70" s="60">
        <f t="shared" si="31"/>
        <v>-0.0010645218069781713</v>
      </c>
      <c r="Y70" s="60">
        <f t="shared" si="31"/>
        <v>-0.000258991630293987</v>
      </c>
      <c r="Z70" s="60">
        <f t="shared" si="31"/>
        <v>-0.0006755054980625841</v>
      </c>
      <c r="AA70" s="60">
        <f t="shared" si="31"/>
        <v>-0.0011828630380944418</v>
      </c>
      <c r="AB70" s="60">
        <f t="shared" si="31"/>
        <v>-432.56460385940693</v>
      </c>
    </row>
    <row r="71" spans="1:28" ht="12.75">
      <c r="A71" s="12" t="s">
        <v>79</v>
      </c>
      <c r="B71" s="1">
        <f>'DATOS MENSUALES'!E642</f>
        <v>3.239</v>
      </c>
      <c r="C71" s="1">
        <f>'DATOS MENSUALES'!E643</f>
        <v>1.255</v>
      </c>
      <c r="D71" s="1">
        <f>'DATOS MENSUALES'!E644</f>
        <v>1.166</v>
      </c>
      <c r="E71" s="1">
        <f>'DATOS MENSUALES'!E645</f>
        <v>2.733</v>
      </c>
      <c r="F71" s="1">
        <f>'DATOS MENSUALES'!E646</f>
        <v>2.776</v>
      </c>
      <c r="G71" s="1">
        <f>'DATOS MENSUALES'!E647</f>
        <v>1.43</v>
      </c>
      <c r="H71" s="1">
        <f>'DATOS MENSUALES'!E648</f>
        <v>0.812</v>
      </c>
      <c r="I71" s="1">
        <f>'DATOS MENSUALES'!E649</f>
        <v>2.023</v>
      </c>
      <c r="J71" s="1">
        <f>'DATOS MENSUALES'!E650</f>
        <v>0.801</v>
      </c>
      <c r="K71" s="1">
        <f>'DATOS MENSUALES'!E651</f>
        <v>0.48</v>
      </c>
      <c r="L71" s="1">
        <f>'DATOS MENSUALES'!E652</f>
        <v>0.3</v>
      </c>
      <c r="M71" s="1">
        <f>'DATOS MENSUALES'!E653</f>
        <v>0.221</v>
      </c>
      <c r="N71" s="1">
        <f t="shared" si="26"/>
        <v>17.236</v>
      </c>
      <c r="O71" s="10"/>
      <c r="P71" s="60">
        <f t="shared" si="27"/>
        <v>12.708406304048957</v>
      </c>
      <c r="Q71" s="60">
        <f t="shared" si="28"/>
        <v>-0.1749184528690175</v>
      </c>
      <c r="R71" s="60">
        <f t="shared" si="29"/>
        <v>-1.906414334958586</v>
      </c>
      <c r="S71" s="60">
        <f t="shared" si="30"/>
        <v>0.007599599473300505</v>
      </c>
      <c r="T71" s="60">
        <f t="shared" si="31"/>
        <v>0.014252498093914276</v>
      </c>
      <c r="U71" s="60">
        <f t="shared" si="31"/>
        <v>-4.8100812293720026</v>
      </c>
      <c r="V71" s="60">
        <f t="shared" si="31"/>
        <v>-2.95583036528146</v>
      </c>
      <c r="W71" s="60">
        <f t="shared" si="31"/>
        <v>-0.0003110810656426575</v>
      </c>
      <c r="X71" s="60">
        <f t="shared" si="31"/>
        <v>-0.09867905759210188</v>
      </c>
      <c r="Y71" s="60">
        <f t="shared" si="31"/>
        <v>-0.030005553928503362</v>
      </c>
      <c r="Z71" s="60">
        <f t="shared" si="31"/>
        <v>-0.00922696450770447</v>
      </c>
      <c r="AA71" s="60">
        <f t="shared" si="31"/>
        <v>-0.022367982068397477</v>
      </c>
      <c r="AB71" s="60">
        <f t="shared" si="31"/>
        <v>-42.210283245679896</v>
      </c>
    </row>
    <row r="72" spans="1:28" ht="12.75">
      <c r="A72" s="12" t="s">
        <v>80</v>
      </c>
      <c r="B72" s="1">
        <f>'DATOS MENSUALES'!E654</f>
        <v>0.958</v>
      </c>
      <c r="C72" s="1">
        <f>'DATOS MENSUALES'!E655</f>
        <v>1.71</v>
      </c>
      <c r="D72" s="1">
        <f>'DATOS MENSUALES'!E656</f>
        <v>1.643</v>
      </c>
      <c r="E72" s="1">
        <f>'DATOS MENSUALES'!E657</f>
        <v>1.712</v>
      </c>
      <c r="F72" s="1">
        <f>'DATOS MENSUALES'!E658</f>
        <v>2.058</v>
      </c>
      <c r="G72" s="1">
        <f>'DATOS MENSUALES'!E659</f>
        <v>1.404</v>
      </c>
      <c r="H72" s="1">
        <f>'DATOS MENSUALES'!E660</f>
        <v>0.755</v>
      </c>
      <c r="I72" s="1">
        <f>'DATOS MENSUALES'!E661</f>
        <v>0.97</v>
      </c>
      <c r="J72" s="1">
        <f>'DATOS MENSUALES'!E662</f>
        <v>0.544</v>
      </c>
      <c r="K72" s="1">
        <f>'DATOS MENSUALES'!E663</f>
        <v>0.355</v>
      </c>
      <c r="L72" s="1">
        <f>'DATOS MENSUALES'!E664</f>
        <v>0.244</v>
      </c>
      <c r="M72" s="1">
        <f>'DATOS MENSUALES'!E665</f>
        <v>0.28</v>
      </c>
      <c r="N72" s="1">
        <f t="shared" si="26"/>
        <v>12.633000000000001</v>
      </c>
      <c r="O72" s="10"/>
      <c r="P72" s="60">
        <f t="shared" si="27"/>
        <v>0.0001457077135577534</v>
      </c>
      <c r="Q72" s="60">
        <f t="shared" si="28"/>
        <v>-0.0011332425349952736</v>
      </c>
      <c r="R72" s="60">
        <f t="shared" si="29"/>
        <v>-0.44411556504742755</v>
      </c>
      <c r="S72" s="60">
        <f t="shared" si="30"/>
        <v>-0.5602790338682975</v>
      </c>
      <c r="T72" s="60">
        <f t="shared" si="31"/>
        <v>-0.10754150367468096</v>
      </c>
      <c r="U72" s="60">
        <f t="shared" si="31"/>
        <v>-5.035782963169524</v>
      </c>
      <c r="V72" s="60">
        <f t="shared" si="31"/>
        <v>-3.3221982337793947</v>
      </c>
      <c r="W72" s="60">
        <f t="shared" si="31"/>
        <v>-1.4077808379003554</v>
      </c>
      <c r="X72" s="60">
        <f t="shared" si="31"/>
        <v>-0.37185947085587556</v>
      </c>
      <c r="Y72" s="60">
        <f t="shared" si="31"/>
        <v>-0.08273505039888904</v>
      </c>
      <c r="Z72" s="60">
        <f t="shared" si="31"/>
        <v>-0.018766473835528166</v>
      </c>
      <c r="AA72" s="60">
        <f t="shared" si="31"/>
        <v>-0.0110534397571027</v>
      </c>
      <c r="AB72" s="60">
        <f t="shared" si="31"/>
        <v>-528.4583600768119</v>
      </c>
    </row>
    <row r="73" spans="1:28" ht="12.75">
      <c r="A73" s="12" t="s">
        <v>81</v>
      </c>
      <c r="B73" s="1">
        <f>'DATOS MENSUALES'!E666</f>
        <v>0.166</v>
      </c>
      <c r="C73" s="1">
        <f>'DATOS MENSUALES'!E667</f>
        <v>1.148</v>
      </c>
      <c r="D73" s="1">
        <f>'DATOS MENSUALES'!E668</f>
        <v>8.71</v>
      </c>
      <c r="E73" s="1">
        <f>'DATOS MENSUALES'!E669</f>
        <v>4.874</v>
      </c>
      <c r="F73" s="1">
        <f>'DATOS MENSUALES'!E670</f>
        <v>3.555</v>
      </c>
      <c r="G73" s="1">
        <f>'DATOS MENSUALES'!E671</f>
        <v>3.171</v>
      </c>
      <c r="H73" s="1">
        <f>'DATOS MENSUALES'!E672</f>
        <v>2.005</v>
      </c>
      <c r="I73" s="1">
        <f>'DATOS MENSUALES'!E673</f>
        <v>1.84</v>
      </c>
      <c r="J73" s="1">
        <f>'DATOS MENSUALES'!E674</f>
        <v>1.148</v>
      </c>
      <c r="K73" s="1">
        <f>'DATOS MENSUALES'!E675</f>
        <v>0.692</v>
      </c>
      <c r="L73" s="1">
        <f>'DATOS MENSUALES'!E676</f>
        <v>0.425</v>
      </c>
      <c r="M73" s="1">
        <f>'DATOS MENSUALES'!E677</f>
        <v>0.337</v>
      </c>
      <c r="N73" s="1">
        <f t="shared" si="26"/>
        <v>28.070999999999998</v>
      </c>
      <c r="O73" s="10"/>
      <c r="P73" s="60">
        <f t="shared" si="27"/>
        <v>-0.4042043291955331</v>
      </c>
      <c r="Q73" s="60">
        <f t="shared" si="28"/>
        <v>-0.2957511763931222</v>
      </c>
      <c r="R73" s="60">
        <f t="shared" si="29"/>
        <v>250.52900165071088</v>
      </c>
      <c r="S73" s="60">
        <f t="shared" si="30"/>
        <v>12.773619453883763</v>
      </c>
      <c r="T73" s="60">
        <f t="shared" si="31"/>
        <v>1.0657544043996992</v>
      </c>
      <c r="U73" s="60">
        <f t="shared" si="31"/>
        <v>0.00014849428296392773</v>
      </c>
      <c r="V73" s="60">
        <f t="shared" si="31"/>
        <v>-0.01419645950253568</v>
      </c>
      <c r="W73" s="60">
        <f t="shared" si="31"/>
        <v>-0.015767476330105543</v>
      </c>
      <c r="X73" s="60">
        <f t="shared" si="31"/>
        <v>-0.001525086836592498</v>
      </c>
      <c r="Y73" s="60">
        <f t="shared" si="31"/>
        <v>-0.0009627451874565228</v>
      </c>
      <c r="Z73" s="60">
        <f t="shared" si="31"/>
        <v>-0.0006085589464096913</v>
      </c>
      <c r="AA73" s="60">
        <f t="shared" si="31"/>
        <v>-0.004554284525697745</v>
      </c>
      <c r="AB73" s="60">
        <f t="shared" si="31"/>
        <v>397.58126758386527</v>
      </c>
    </row>
    <row r="74" spans="1:28" s="24" customFormat="1" ht="12.75">
      <c r="A74" s="21" t="s">
        <v>82</v>
      </c>
      <c r="B74" s="22">
        <f>'DATOS MENSUALES'!E678</f>
        <v>0.238</v>
      </c>
      <c r="C74" s="22">
        <f>'DATOS MENSUALES'!E679</f>
        <v>2.528</v>
      </c>
      <c r="D74" s="22">
        <f>'DATOS MENSUALES'!E680</f>
        <v>4.276</v>
      </c>
      <c r="E74" s="22">
        <f>'DATOS MENSUALES'!E681</f>
        <v>4.544</v>
      </c>
      <c r="F74" s="22">
        <f>'DATOS MENSUALES'!E682</f>
        <v>2.098</v>
      </c>
      <c r="G74" s="22">
        <f>'DATOS MENSUALES'!E683</f>
        <v>1.177</v>
      </c>
      <c r="H74" s="22">
        <f>'DATOS MENSUALES'!E684</f>
        <v>0.995</v>
      </c>
      <c r="I74" s="22">
        <f>'DATOS MENSUALES'!E685</f>
        <v>3.225</v>
      </c>
      <c r="J74" s="22">
        <f>'DATOS MENSUALES'!E686</f>
        <v>1.413</v>
      </c>
      <c r="K74" s="22">
        <f>'DATOS MENSUALES'!E687</f>
        <v>1.39</v>
      </c>
      <c r="L74" s="22">
        <f>'DATOS MENSUALES'!E688</f>
        <v>1.119</v>
      </c>
      <c r="M74" s="22">
        <f>'DATOS MENSUALES'!E689</f>
        <v>0.635</v>
      </c>
      <c r="N74" s="22">
        <f t="shared" si="26"/>
        <v>23.637999999999998</v>
      </c>
      <c r="O74" s="23"/>
      <c r="P74" s="60">
        <f t="shared" si="27"/>
        <v>-0.2972468058401613</v>
      </c>
      <c r="Q74" s="60">
        <f t="shared" si="28"/>
        <v>0.36360055282175396</v>
      </c>
      <c r="R74" s="60">
        <f t="shared" si="29"/>
        <v>6.539679861590996</v>
      </c>
      <c r="S74" s="60">
        <f t="shared" si="30"/>
        <v>8.091620280247401</v>
      </c>
      <c r="T74" s="60">
        <f t="shared" si="31"/>
        <v>-0.08262290433583792</v>
      </c>
      <c r="U74" s="60">
        <f t="shared" si="31"/>
        <v>-7.313194380440186</v>
      </c>
      <c r="V74" s="60">
        <f t="shared" si="31"/>
        <v>-1.9631563294818732</v>
      </c>
      <c r="W74" s="60">
        <f t="shared" si="31"/>
        <v>1.4592095446754025</v>
      </c>
      <c r="X74" s="60">
        <f t="shared" si="31"/>
        <v>0.0033678459698813475</v>
      </c>
      <c r="Y74" s="60">
        <f t="shared" si="31"/>
        <v>0.21519917355772242</v>
      </c>
      <c r="Z74" s="60">
        <f t="shared" si="31"/>
        <v>0.22615324009353513</v>
      </c>
      <c r="AA74" s="60">
        <f t="shared" si="31"/>
        <v>0.002312663286974429</v>
      </c>
      <c r="AB74" s="60">
        <f t="shared" si="31"/>
        <v>24.901739053229118</v>
      </c>
    </row>
    <row r="75" spans="1:28" s="24" customFormat="1" ht="12.75">
      <c r="A75" s="21" t="s">
        <v>83</v>
      </c>
      <c r="B75" s="22">
        <f>'DATOS MENSUALES'!E690</f>
        <v>0.658</v>
      </c>
      <c r="C75" s="22">
        <f>'DATOS MENSUALES'!E691</f>
        <v>4.672</v>
      </c>
      <c r="D75" s="22">
        <f>'DATOS MENSUALES'!E692</f>
        <v>7.06</v>
      </c>
      <c r="E75" s="22">
        <f>'DATOS MENSUALES'!E693</f>
        <v>2.346</v>
      </c>
      <c r="F75" s="22">
        <f>'DATOS MENSUALES'!E694</f>
        <v>1.632</v>
      </c>
      <c r="G75" s="22">
        <f>'DATOS MENSUALES'!E695</f>
        <v>1.358</v>
      </c>
      <c r="H75" s="22">
        <f>'DATOS MENSUALES'!E696</f>
        <v>3.081</v>
      </c>
      <c r="I75" s="22">
        <f>'DATOS MENSUALES'!E697</f>
        <v>2.784</v>
      </c>
      <c r="J75" s="22">
        <f>'DATOS MENSUALES'!E698</f>
        <v>1.965</v>
      </c>
      <c r="K75" s="22">
        <f>'DATOS MENSUALES'!E699</f>
        <v>1.05</v>
      </c>
      <c r="L75" s="22">
        <f>'DATOS MENSUALES'!E700</f>
        <v>0.613</v>
      </c>
      <c r="M75" s="22">
        <f>'DATOS MENSUALES'!E701</f>
        <v>0.827</v>
      </c>
      <c r="N75" s="22">
        <f t="shared" si="26"/>
        <v>28.046</v>
      </c>
      <c r="O75" s="23"/>
      <c r="P75" s="60">
        <f t="shared" si="27"/>
        <v>-0.015138657782310012</v>
      </c>
      <c r="Q75" s="60">
        <f t="shared" si="28"/>
        <v>23.338301517736344</v>
      </c>
      <c r="R75" s="60">
        <f t="shared" si="29"/>
        <v>100.80727189048352</v>
      </c>
      <c r="S75" s="60">
        <f t="shared" si="30"/>
        <v>-0.006901752154798669</v>
      </c>
      <c r="T75" s="60">
        <f t="shared" si="31"/>
        <v>-0.7327619069969955</v>
      </c>
      <c r="U75" s="60">
        <f t="shared" si="31"/>
        <v>-5.452198410909192</v>
      </c>
      <c r="V75" s="60">
        <f t="shared" si="31"/>
        <v>0.5798092048858943</v>
      </c>
      <c r="W75" s="60">
        <f t="shared" si="31"/>
        <v>0.33316195119606434</v>
      </c>
      <c r="X75" s="60">
        <f t="shared" si="31"/>
        <v>0.345791630416163</v>
      </c>
      <c r="Y75" s="60">
        <f t="shared" si="31"/>
        <v>0.017425865885546243</v>
      </c>
      <c r="Z75" s="60">
        <f t="shared" si="31"/>
        <v>0.0011009453814139992</v>
      </c>
      <c r="AA75" s="60">
        <f t="shared" si="31"/>
        <v>0.034088627320032275</v>
      </c>
      <c r="AB75" s="60">
        <f t="shared" si="31"/>
        <v>393.5398429609316</v>
      </c>
    </row>
    <row r="76" spans="1:28" s="24" customFormat="1" ht="12.75">
      <c r="A76" s="21" t="s">
        <v>84</v>
      </c>
      <c r="B76" s="22">
        <f>'DATOS MENSUALES'!E702</f>
        <v>0.45</v>
      </c>
      <c r="C76" s="22">
        <f>'DATOS MENSUALES'!E703</f>
        <v>0.476</v>
      </c>
      <c r="D76" s="22">
        <f>'DATOS MENSUALES'!E704</f>
        <v>0.454</v>
      </c>
      <c r="E76" s="22">
        <f>'DATOS MENSUALES'!E705</f>
        <v>0.833</v>
      </c>
      <c r="F76" s="22">
        <f>'DATOS MENSUALES'!E706</f>
        <v>0.646</v>
      </c>
      <c r="G76" s="22">
        <f>'DATOS MENSUALES'!E707</f>
        <v>0.93</v>
      </c>
      <c r="H76" s="22">
        <f>'DATOS MENSUALES'!E708</f>
        <v>1.337</v>
      </c>
      <c r="I76" s="22">
        <f>'DATOS MENSUALES'!E709</f>
        <v>1.127</v>
      </c>
      <c r="J76" s="22">
        <f>'DATOS MENSUALES'!E710</f>
        <v>0.601</v>
      </c>
      <c r="K76" s="22">
        <f>'DATOS MENSUALES'!E711</f>
        <v>0.649</v>
      </c>
      <c r="L76" s="22">
        <f>'DATOS MENSUALES'!E712</f>
        <v>0.383</v>
      </c>
      <c r="M76" s="22">
        <f>'DATOS MENSUALES'!E713</f>
        <v>0.872</v>
      </c>
      <c r="N76" s="22">
        <f t="shared" si="26"/>
        <v>8.758000000000001</v>
      </c>
      <c r="O76" s="23"/>
      <c r="P76" s="60">
        <f t="shared" si="27"/>
        <v>-0.09443182658671774</v>
      </c>
      <c r="Q76" s="60">
        <f t="shared" si="28"/>
        <v>-2.3967301086906434</v>
      </c>
      <c r="R76" s="60">
        <f t="shared" si="29"/>
        <v>-7.437193833189994</v>
      </c>
      <c r="S76" s="60">
        <f t="shared" si="30"/>
        <v>-4.942484239645157</v>
      </c>
      <c r="T76" s="60">
        <f t="shared" si="31"/>
        <v>-6.724999500335841</v>
      </c>
      <c r="U76" s="60">
        <f t="shared" si="31"/>
        <v>-10.475361505198451</v>
      </c>
      <c r="V76" s="60">
        <f t="shared" si="31"/>
        <v>-0.7539098189488164</v>
      </c>
      <c r="W76" s="60">
        <f t="shared" si="31"/>
        <v>-0.8951656623108232</v>
      </c>
      <c r="X76" s="60">
        <f t="shared" si="31"/>
        <v>-0.29025699161414026</v>
      </c>
      <c r="Y76" s="60">
        <f t="shared" si="31"/>
        <v>-0.0028477349732691924</v>
      </c>
      <c r="Z76" s="60">
        <f t="shared" si="31"/>
        <v>-0.0020359449422774614</v>
      </c>
      <c r="AA76" s="60">
        <f t="shared" si="31"/>
        <v>0.05034250025391658</v>
      </c>
      <c r="AB76" s="60">
        <f t="shared" si="31"/>
        <v>-1710.6995144951998</v>
      </c>
    </row>
    <row r="77" spans="1:28" s="24" customFormat="1" ht="12.75">
      <c r="A77" s="21" t="s">
        <v>85</v>
      </c>
      <c r="B77" s="22">
        <f>'DATOS MENSUALES'!E714</f>
        <v>2.08</v>
      </c>
      <c r="C77" s="22">
        <f>'DATOS MENSUALES'!E715</f>
        <v>1.015</v>
      </c>
      <c r="D77" s="22">
        <f>'DATOS MENSUALES'!E716</f>
        <v>2.492</v>
      </c>
      <c r="E77" s="22">
        <f>'DATOS MENSUALES'!E717</f>
        <v>0.828</v>
      </c>
      <c r="F77" s="22">
        <f>'DATOS MENSUALES'!E718</f>
        <v>0.868</v>
      </c>
      <c r="G77" s="22">
        <f>'DATOS MENSUALES'!E719</f>
        <v>1.109</v>
      </c>
      <c r="H77" s="22">
        <f>'DATOS MENSUALES'!E720</f>
        <v>4.161</v>
      </c>
      <c r="I77" s="22">
        <f>'DATOS MENSUALES'!E721</f>
        <v>1.925</v>
      </c>
      <c r="J77" s="22">
        <f>'DATOS MENSUALES'!E722</f>
        <v>1.024</v>
      </c>
      <c r="K77" s="22">
        <f>'DATOS MENSUALES'!E723</f>
        <v>0.631</v>
      </c>
      <c r="L77" s="22">
        <f>'DATOS MENSUALES'!E724</f>
        <v>0.374</v>
      </c>
      <c r="M77" s="22">
        <f>'DATOS MENSUALES'!E725</f>
        <v>0.246</v>
      </c>
      <c r="N77" s="22">
        <f t="shared" si="26"/>
        <v>16.752999999999997</v>
      </c>
      <c r="O77" s="23"/>
      <c r="P77" s="60">
        <f t="shared" si="27"/>
        <v>1.620665988668104</v>
      </c>
      <c r="Q77" s="60">
        <f t="shared" si="28"/>
        <v>-0.5105758679103399</v>
      </c>
      <c r="R77" s="60">
        <f t="shared" si="29"/>
        <v>0.000637065078606301</v>
      </c>
      <c r="S77" s="60">
        <f t="shared" si="30"/>
        <v>-4.986135382882073</v>
      </c>
      <c r="T77" s="60">
        <f t="shared" si="31"/>
        <v>-4.620292479459808</v>
      </c>
      <c r="U77" s="60">
        <f t="shared" si="31"/>
        <v>-8.109037116134404</v>
      </c>
      <c r="V77" s="60">
        <f t="shared" si="31"/>
        <v>7.010241388770188</v>
      </c>
      <c r="W77" s="60">
        <f t="shared" si="31"/>
        <v>-0.004554284525697786</v>
      </c>
      <c r="X77" s="60">
        <f t="shared" si="31"/>
        <v>-0.013670101930256353</v>
      </c>
      <c r="Y77" s="60">
        <f t="shared" si="31"/>
        <v>-0.004076250010459276</v>
      </c>
      <c r="Z77" s="60">
        <f t="shared" si="31"/>
        <v>-0.0025011906881452313</v>
      </c>
      <c r="AA77" s="60">
        <f t="shared" si="31"/>
        <v>-0.016926602660683972</v>
      </c>
      <c r="AB77" s="60">
        <f t="shared" si="31"/>
        <v>-62.3260823045809</v>
      </c>
    </row>
    <row r="78" spans="1:28" s="24" customFormat="1" ht="12.75">
      <c r="A78" s="21" t="s">
        <v>86</v>
      </c>
      <c r="B78" s="22">
        <f>'DATOS MENSUALES'!E726</f>
        <v>0.523</v>
      </c>
      <c r="C78" s="22">
        <f>'DATOS MENSUALES'!E727</f>
        <v>5.949</v>
      </c>
      <c r="D78" s="22">
        <f>'DATOS MENSUALES'!E728</f>
        <v>7.627</v>
      </c>
      <c r="E78" s="22">
        <f>'DATOS MENSUALES'!E729</f>
        <v>10.898</v>
      </c>
      <c r="F78" s="22">
        <f>'DATOS MENSUALES'!E730</f>
        <v>3.112</v>
      </c>
      <c r="G78" s="22">
        <f>'DATOS MENSUALES'!E731</f>
        <v>10.166</v>
      </c>
      <c r="H78" s="22">
        <f>'DATOS MENSUALES'!E732</f>
        <v>2.818</v>
      </c>
      <c r="I78" s="22">
        <f>'DATOS MENSUALES'!E733</f>
        <v>1.881</v>
      </c>
      <c r="J78" s="22">
        <f>'DATOS MENSUALES'!E734</f>
        <v>0.991</v>
      </c>
      <c r="K78" s="22">
        <f>'DATOS MENSUALES'!E735</f>
        <v>0.628</v>
      </c>
      <c r="L78" s="22">
        <f>'DATOS MENSUALES'!E736</f>
        <v>0.387</v>
      </c>
      <c r="M78" s="22">
        <f>'DATOS MENSUALES'!E737</f>
        <v>0.253</v>
      </c>
      <c r="N78" s="22">
        <f t="shared" si="26"/>
        <v>45.233000000000004</v>
      </c>
      <c r="O78" s="23"/>
      <c r="P78" s="60">
        <f t="shared" si="27"/>
        <v>-0.05590895520999596</v>
      </c>
      <c r="Q78" s="60">
        <f t="shared" si="28"/>
        <v>70.68794893322324</v>
      </c>
      <c r="R78" s="60">
        <f t="shared" si="29"/>
        <v>142.32212600804343</v>
      </c>
      <c r="S78" s="60">
        <f t="shared" si="30"/>
        <v>584.613861496264</v>
      </c>
      <c r="T78" s="60">
        <f t="shared" si="31"/>
        <v>0.19355647944928614</v>
      </c>
      <c r="U78" s="60">
        <f t="shared" si="31"/>
        <v>350.09772086695847</v>
      </c>
      <c r="V78" s="60">
        <f t="shared" si="31"/>
        <v>0.18603606244167942</v>
      </c>
      <c r="W78" s="60">
        <f t="shared" si="31"/>
        <v>-0.00922896428327357</v>
      </c>
      <c r="X78" s="60">
        <f t="shared" si="31"/>
        <v>-0.020147197543892704</v>
      </c>
      <c r="Y78" s="60">
        <f t="shared" si="31"/>
        <v>-0.0043102488348394415</v>
      </c>
      <c r="Z78" s="60">
        <f t="shared" si="31"/>
        <v>-0.0018492008734069378</v>
      </c>
      <c r="AA78" s="60">
        <f t="shared" si="31"/>
        <v>-0.015579589517433282</v>
      </c>
      <c r="AB78" s="60">
        <f t="shared" si="31"/>
        <v>14733.480603428981</v>
      </c>
    </row>
    <row r="79" spans="1:28" s="24" customFormat="1" ht="12.75">
      <c r="A79" s="21" t="s">
        <v>87</v>
      </c>
      <c r="B79" s="22">
        <f>'DATOS MENSUALES'!E738</f>
        <v>0.963</v>
      </c>
      <c r="C79" s="22">
        <f>'DATOS MENSUALES'!E739</f>
        <v>0.369</v>
      </c>
      <c r="D79" s="22">
        <f>'DATOS MENSUALES'!E740</f>
        <v>0.236</v>
      </c>
      <c r="E79" s="22">
        <f>'DATOS MENSUALES'!E741</f>
        <v>0.235</v>
      </c>
      <c r="F79" s="22">
        <f>'DATOS MENSUALES'!E742</f>
        <v>0.509</v>
      </c>
      <c r="G79" s="22">
        <f>'DATOS MENSUALES'!E743</f>
        <v>1.178</v>
      </c>
      <c r="H79" s="22">
        <f>'DATOS MENSUALES'!E744</f>
        <v>0.696</v>
      </c>
      <c r="I79" s="22">
        <f>'DATOS MENSUALES'!E745</f>
        <v>0.62</v>
      </c>
      <c r="J79" s="22">
        <f>'DATOS MENSUALES'!E746</f>
        <v>0.494</v>
      </c>
      <c r="K79" s="22">
        <f>'DATOS MENSUALES'!E747</f>
        <v>0.318</v>
      </c>
      <c r="L79" s="22">
        <f>'DATOS MENSUALES'!E748</f>
        <v>0.28</v>
      </c>
      <c r="M79" s="22">
        <f>'DATOS MENSUALES'!E749</f>
        <v>0.248</v>
      </c>
      <c r="N79" s="22">
        <f t="shared" si="26"/>
        <v>6.146</v>
      </c>
      <c r="O79" s="23"/>
      <c r="P79" s="60">
        <f t="shared" si="27"/>
        <v>0.0001913141839434283</v>
      </c>
      <c r="Q79" s="60">
        <f t="shared" si="28"/>
        <v>-3.018809886487475</v>
      </c>
      <c r="R79" s="60">
        <f t="shared" si="29"/>
        <v>-10.217670890723056</v>
      </c>
      <c r="S79" s="60">
        <f t="shared" si="30"/>
        <v>-12.189135228052873</v>
      </c>
      <c r="T79" s="60">
        <f t="shared" si="31"/>
        <v>-8.298175118707743</v>
      </c>
      <c r="U79" s="60">
        <f t="shared" si="31"/>
        <v>-7.301897230206716</v>
      </c>
      <c r="V79" s="60">
        <f t="shared" si="31"/>
        <v>-3.732071347025262</v>
      </c>
      <c r="W79" s="60">
        <f aca="true" t="shared" si="32" ref="W79:AB82">(I79-I$6)^3</f>
        <v>-3.1814366677901633</v>
      </c>
      <c r="X79" s="60">
        <f t="shared" si="32"/>
        <v>-0.45494479527047615</v>
      </c>
      <c r="Y79" s="60">
        <f t="shared" si="32"/>
        <v>-0.10565102962685047</v>
      </c>
      <c r="Z79" s="60">
        <f t="shared" si="32"/>
        <v>-0.012126168488420718</v>
      </c>
      <c r="AA79" s="60">
        <f t="shared" si="32"/>
        <v>-0.016534129035339618</v>
      </c>
      <c r="AB79" s="60">
        <f t="shared" si="32"/>
        <v>-3094.1490551382412</v>
      </c>
    </row>
    <row r="80" spans="1:28" s="24" customFormat="1" ht="12.75">
      <c r="A80" s="21" t="s">
        <v>88</v>
      </c>
      <c r="B80" s="22">
        <f>'DATOS MENSUALES'!E750</f>
        <v>1.23</v>
      </c>
      <c r="C80" s="22">
        <f>'DATOS MENSUALES'!E751</f>
        <v>2.903</v>
      </c>
      <c r="D80" s="22">
        <f>'DATOS MENSUALES'!E752</f>
        <v>5.685</v>
      </c>
      <c r="E80" s="22">
        <f>'DATOS MENSUALES'!E753</f>
        <v>6.522</v>
      </c>
      <c r="F80" s="22">
        <f>'DATOS MENSUALES'!E754</f>
        <v>3.053</v>
      </c>
      <c r="G80" s="22">
        <f>'DATOS MENSUALES'!E755</f>
        <v>4.209</v>
      </c>
      <c r="H80" s="22">
        <f>'DATOS MENSUALES'!E756</f>
        <v>3.706</v>
      </c>
      <c r="I80" s="22">
        <f>'DATOS MENSUALES'!E757</f>
        <v>1.82</v>
      </c>
      <c r="J80" s="22">
        <f>'DATOS MENSUALES'!E758</f>
        <v>1.08</v>
      </c>
      <c r="K80" s="22">
        <f>'DATOS MENSUALES'!E759</f>
        <v>0.632</v>
      </c>
      <c r="L80" s="22">
        <f>'DATOS MENSUALES'!E760</f>
        <v>0.458</v>
      </c>
      <c r="M80" s="22">
        <f>'DATOS MENSUALES'!E761</f>
        <v>0.436</v>
      </c>
      <c r="N80" s="22">
        <f t="shared" si="26"/>
        <v>31.733999999999998</v>
      </c>
      <c r="O80" s="23"/>
      <c r="P80" s="60">
        <f t="shared" si="27"/>
        <v>0.03420823642981118</v>
      </c>
      <c r="Q80" s="60">
        <f t="shared" si="28"/>
        <v>1.2905517922329108</v>
      </c>
      <c r="R80" s="60">
        <f t="shared" si="29"/>
        <v>35.25675281946081</v>
      </c>
      <c r="S80" s="60">
        <f t="shared" si="30"/>
        <v>63.31157415277083</v>
      </c>
      <c r="T80" s="60">
        <f aca="true" t="shared" si="33" ref="T80:V83">(F80-F$6)^3</f>
        <v>0.14016599124267443</v>
      </c>
      <c r="U80" s="60">
        <f t="shared" si="33"/>
        <v>1.2984342667168436</v>
      </c>
      <c r="V80" s="60">
        <f t="shared" si="33"/>
        <v>3.1048748363425065</v>
      </c>
      <c r="W80" s="60">
        <f t="shared" si="32"/>
        <v>-0.019849147129003628</v>
      </c>
      <c r="X80" s="60">
        <f t="shared" si="32"/>
        <v>-0.00613914876772194</v>
      </c>
      <c r="Y80" s="60">
        <f t="shared" si="32"/>
        <v>-0.004000175311423463</v>
      </c>
      <c r="Z80" s="60">
        <f t="shared" si="32"/>
        <v>-0.00013852887822787157</v>
      </c>
      <c r="AA80" s="60">
        <f t="shared" si="32"/>
        <v>-0.00029751007115229403</v>
      </c>
      <c r="AB80" s="60">
        <f t="shared" si="32"/>
        <v>1336.8826453281376</v>
      </c>
    </row>
    <row r="81" spans="1:28" s="24" customFormat="1" ht="12.75">
      <c r="A81" s="21" t="s">
        <v>89</v>
      </c>
      <c r="B81" s="22">
        <f>'DATOS MENSUALES'!E762</f>
        <v>2.517</v>
      </c>
      <c r="C81" s="22">
        <f>'DATOS MENSUALES'!E763</f>
        <v>2.161</v>
      </c>
      <c r="D81" s="22">
        <f>'DATOS MENSUALES'!E764</f>
        <v>2.252</v>
      </c>
      <c r="E81" s="22">
        <f>'DATOS MENSUALES'!E765</f>
        <v>2.974</v>
      </c>
      <c r="F81" s="22">
        <f>'DATOS MENSUALES'!E766</f>
        <v>1.577</v>
      </c>
      <c r="G81" s="22">
        <f>'DATOS MENSUALES'!E767</f>
        <v>3.234</v>
      </c>
      <c r="H81" s="22">
        <f>'DATOS MENSUALES'!E768</f>
        <v>3.055</v>
      </c>
      <c r="I81" s="22">
        <f>'DATOS MENSUALES'!E769</f>
        <v>2.139</v>
      </c>
      <c r="J81" s="22">
        <f>'DATOS MENSUALES'!E770</f>
        <v>1.175</v>
      </c>
      <c r="K81" s="22">
        <f>'DATOS MENSUALES'!E771</f>
        <v>0.718</v>
      </c>
      <c r="L81" s="22">
        <f>'DATOS MENSUALES'!E772</f>
        <v>0.452</v>
      </c>
      <c r="M81" s="22">
        <f>'DATOS MENSUALES'!E773</f>
        <v>0.286</v>
      </c>
      <c r="N81" s="22">
        <f t="shared" si="26"/>
        <v>22.540000000000003</v>
      </c>
      <c r="O81" s="23"/>
      <c r="P81" s="60">
        <f t="shared" si="27"/>
        <v>4.185900730907084</v>
      </c>
      <c r="Q81" s="60">
        <f t="shared" si="28"/>
        <v>0.041688948730156224</v>
      </c>
      <c r="R81" s="60">
        <f t="shared" si="29"/>
        <v>-0.003649030954451588</v>
      </c>
      <c r="S81" s="60">
        <f t="shared" si="30"/>
        <v>0.08380115112894798</v>
      </c>
      <c r="T81" s="60">
        <f t="shared" si="33"/>
        <v>-0.8752192010879045</v>
      </c>
      <c r="U81" s="60">
        <f t="shared" si="33"/>
        <v>0.001559061809823404</v>
      </c>
      <c r="V81" s="60">
        <f t="shared" si="33"/>
        <v>0.5272470763445724</v>
      </c>
      <c r="W81" s="60">
        <f t="shared" si="32"/>
        <v>0.0001122761134207035</v>
      </c>
      <c r="X81" s="60">
        <f t="shared" si="32"/>
        <v>-0.00068393897089002</v>
      </c>
      <c r="Y81" s="60">
        <f t="shared" si="32"/>
        <v>-0.0003849136488890285</v>
      </c>
      <c r="Z81" s="60">
        <f t="shared" si="32"/>
        <v>-0.00019252407244274778</v>
      </c>
      <c r="AA81" s="60">
        <f t="shared" si="32"/>
        <v>-0.010184104699251469</v>
      </c>
      <c r="AB81" s="60">
        <f t="shared" si="32"/>
        <v>6.05027516542753</v>
      </c>
    </row>
    <row r="82" spans="1:28" s="24" customFormat="1" ht="12.75">
      <c r="A82" s="21" t="s">
        <v>90</v>
      </c>
      <c r="B82" s="22">
        <f>'DATOS MENSUALES'!E774</f>
        <v>1.089</v>
      </c>
      <c r="C82" s="22">
        <f>'DATOS MENSUALES'!E775</f>
        <v>0.51</v>
      </c>
      <c r="D82" s="22">
        <f>'DATOS MENSUALES'!E776</f>
        <v>0.464</v>
      </c>
      <c r="E82" s="22">
        <f>'DATOS MENSUALES'!E777</f>
        <v>0.342</v>
      </c>
      <c r="F82" s="22">
        <f>'DATOS MENSUALES'!E778</f>
        <v>0.239</v>
      </c>
      <c r="G82" s="22">
        <f>'DATOS MENSUALES'!E779</f>
        <v>0.627</v>
      </c>
      <c r="H82" s="22">
        <f>'DATOS MENSUALES'!E780</f>
        <v>0.614</v>
      </c>
      <c r="I82" s="22">
        <f>'DATOS MENSUALES'!E781</f>
        <v>0.436</v>
      </c>
      <c r="J82" s="22">
        <f>'DATOS MENSUALES'!E782</f>
        <v>0.288</v>
      </c>
      <c r="K82" s="22">
        <f>'DATOS MENSUALES'!E783</f>
        <v>0.188</v>
      </c>
      <c r="L82" s="22">
        <f>'DATOS MENSUALES'!E784</f>
        <v>0.13</v>
      </c>
      <c r="M82" s="22">
        <f>'DATOS MENSUALES'!E785</f>
        <v>0.092</v>
      </c>
      <c r="N82" s="22">
        <f>SUM(B82:M82)</f>
        <v>5.018999999999999</v>
      </c>
      <c r="O82" s="23"/>
      <c r="P82" s="60">
        <f t="shared" si="27"/>
        <v>0.006191110419480614</v>
      </c>
      <c r="Q82" s="60">
        <f t="shared" si="28"/>
        <v>-2.218656681377971</v>
      </c>
      <c r="R82" s="60">
        <f t="shared" si="29"/>
        <v>-7.323474623128011</v>
      </c>
      <c r="S82" s="60">
        <f t="shared" si="30"/>
        <v>-10.566807248055625</v>
      </c>
      <c r="T82" s="60">
        <f t="shared" si="33"/>
        <v>-12.080641490608569</v>
      </c>
      <c r="U82" s="60">
        <f t="shared" si="33"/>
        <v>-15.45770293384928</v>
      </c>
      <c r="V82" s="60">
        <f t="shared" si="33"/>
        <v>-4.355794146326916</v>
      </c>
      <c r="W82" s="60">
        <f t="shared" si="32"/>
        <v>-4.531094648594572</v>
      </c>
      <c r="X82" s="60">
        <f t="shared" si="32"/>
        <v>-0.9271618794949936</v>
      </c>
      <c r="Y82" s="60">
        <f t="shared" si="32"/>
        <v>-0.21897537641059697</v>
      </c>
      <c r="Z82" s="60">
        <f t="shared" si="32"/>
        <v>-0.0547604937983381</v>
      </c>
      <c r="AA82" s="60">
        <f t="shared" si="32"/>
        <v>-0.06930375181219912</v>
      </c>
      <c r="AB82" s="60">
        <f t="shared" si="32"/>
        <v>-3869.0191466917386</v>
      </c>
    </row>
    <row r="83" spans="1:28" s="24" customFormat="1" ht="12.75">
      <c r="A83" s="21" t="s">
        <v>91</v>
      </c>
      <c r="B83" s="22">
        <f>'DATOS MENSUALES'!E786</f>
        <v>1.827</v>
      </c>
      <c r="C83" s="22">
        <f>'DATOS MENSUALES'!E787</f>
        <v>1.166</v>
      </c>
      <c r="D83" s="22">
        <f>'DATOS MENSUALES'!E788</f>
        <v>1.7</v>
      </c>
      <c r="E83" s="22">
        <f>'DATOS MENSUALES'!E789</f>
        <v>0.858</v>
      </c>
      <c r="F83" s="22">
        <f>'DATOS MENSUALES'!E790</f>
        <v>1.353</v>
      </c>
      <c r="G83" s="22">
        <f>'DATOS MENSUALES'!E791</f>
        <v>4.117</v>
      </c>
      <c r="H83" s="22">
        <f>'DATOS MENSUALES'!E792</f>
        <v>2.181</v>
      </c>
      <c r="I83" s="22">
        <f>'DATOS MENSUALES'!E793</f>
        <v>1.238</v>
      </c>
      <c r="J83" s="22">
        <f>'DATOS MENSUALES'!E794</f>
        <v>1.241</v>
      </c>
      <c r="K83" s="22">
        <f>'DATOS MENSUALES'!E795</f>
        <v>0.737</v>
      </c>
      <c r="L83" s="22">
        <f>'DATOS MENSUALES'!E796</f>
        <v>0.453</v>
      </c>
      <c r="M83" s="22">
        <f>'DATOS MENSUALES'!E797</f>
        <v>0.502</v>
      </c>
      <c r="N83" s="22">
        <f>SUM(B83:M83)</f>
        <v>17.372999999999994</v>
      </c>
      <c r="O83" s="23"/>
      <c r="P83" s="60">
        <f t="shared" si="27"/>
        <v>0.7828118402665879</v>
      </c>
      <c r="Q83" s="60">
        <f t="shared" si="28"/>
        <v>-0.272422392265023</v>
      </c>
      <c r="R83" s="60">
        <f t="shared" si="29"/>
        <v>-0.3518278518304853</v>
      </c>
      <c r="S83" s="60">
        <f t="shared" si="30"/>
        <v>-4.72804615982422</v>
      </c>
      <c r="T83" s="60">
        <f t="shared" si="33"/>
        <v>-1.6453115261126983</v>
      </c>
      <c r="U83" s="60">
        <f t="shared" si="33"/>
        <v>0.9968669141465976</v>
      </c>
      <c r="V83" s="60">
        <f t="shared" si="33"/>
        <v>-0.00028928168435386666</v>
      </c>
      <c r="W83" s="60">
        <f aca="true" t="shared" si="34" ref="W83:AB83">(I83-I$6)^3</f>
        <v>-0.6201214571951204</v>
      </c>
      <c r="X83" s="60">
        <f t="shared" si="34"/>
        <v>-1.0802743617301803E-05</v>
      </c>
      <c r="Y83" s="60">
        <f t="shared" si="34"/>
        <v>-0.0001552214581176783</v>
      </c>
      <c r="Z83" s="60">
        <f t="shared" si="34"/>
        <v>-0.0001826937370432987</v>
      </c>
      <c r="AA83" s="60">
        <f t="shared" si="34"/>
        <v>-4.347886579291144E-10</v>
      </c>
      <c r="AB83" s="60">
        <f t="shared" si="34"/>
        <v>-37.42118585218425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122.60648775412855</v>
      </c>
      <c r="Q84" s="61">
        <f t="shared" si="35"/>
        <v>581.5111803855739</v>
      </c>
      <c r="R84" s="61">
        <f t="shared" si="35"/>
        <v>1245.105788717578</v>
      </c>
      <c r="S84" s="61">
        <f t="shared" si="35"/>
        <v>2488.306096226251</v>
      </c>
      <c r="T84" s="61">
        <f t="shared" si="35"/>
        <v>1977.6854093128752</v>
      </c>
      <c r="U84" s="61">
        <f t="shared" si="35"/>
        <v>1552.5217900245113</v>
      </c>
      <c r="V84" s="61">
        <f t="shared" si="35"/>
        <v>87.94183552274379</v>
      </c>
      <c r="W84" s="61">
        <f t="shared" si="35"/>
        <v>175.91363549902826</v>
      </c>
      <c r="X84" s="61">
        <f t="shared" si="35"/>
        <v>14.275376895566605</v>
      </c>
      <c r="Y84" s="61">
        <f t="shared" si="35"/>
        <v>2.4035862575169866</v>
      </c>
      <c r="Z84" s="61">
        <f t="shared" si="35"/>
        <v>0.9065367286078966</v>
      </c>
      <c r="AA84" s="61">
        <f t="shared" si="35"/>
        <v>2.934209557937558</v>
      </c>
      <c r="AB84" s="61">
        <f t="shared" si="35"/>
        <v>48577.706164965086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228 - Río Arlanza desde confluencia con río Zumel hasta confluencia con río Abejón, y río Bañuelos.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0.149</v>
      </c>
      <c r="C4" s="1">
        <f t="shared" si="0"/>
        <v>0.141</v>
      </c>
      <c r="D4" s="1">
        <f t="shared" si="0"/>
        <v>0.236</v>
      </c>
      <c r="E4" s="1">
        <f t="shared" si="0"/>
        <v>0.191</v>
      </c>
      <c r="F4" s="1">
        <f t="shared" si="0"/>
        <v>0.239</v>
      </c>
      <c r="G4" s="1">
        <f t="shared" si="0"/>
        <v>0.411</v>
      </c>
      <c r="H4" s="1">
        <f t="shared" si="0"/>
        <v>0.614</v>
      </c>
      <c r="I4" s="1">
        <f t="shared" si="0"/>
        <v>0.436</v>
      </c>
      <c r="J4" s="1">
        <f t="shared" si="0"/>
        <v>0.288</v>
      </c>
      <c r="K4" s="1">
        <f t="shared" si="0"/>
        <v>0.188</v>
      </c>
      <c r="L4" s="1">
        <f t="shared" si="0"/>
        <v>0.13</v>
      </c>
      <c r="M4" s="1">
        <f t="shared" si="0"/>
        <v>0.092</v>
      </c>
      <c r="N4" s="1">
        <f>MIN(N18:N43)</f>
        <v>5.018999999999999</v>
      </c>
    </row>
    <row r="5" spans="1:14" ht="12.75">
      <c r="A5" s="13" t="s">
        <v>92</v>
      </c>
      <c r="B5" s="1">
        <f aca="true" t="shared" si="1" ref="B5:M5">MAX(B18:B43)</f>
        <v>3.239</v>
      </c>
      <c r="C5" s="1">
        <f t="shared" si="1"/>
        <v>7.803</v>
      </c>
      <c r="D5" s="1">
        <f t="shared" si="1"/>
        <v>9.79</v>
      </c>
      <c r="E5" s="1">
        <f t="shared" si="1"/>
        <v>10.898</v>
      </c>
      <c r="F5" s="1">
        <f t="shared" si="1"/>
        <v>5.715</v>
      </c>
      <c r="G5" s="1">
        <f t="shared" si="1"/>
        <v>10.166</v>
      </c>
      <c r="H5" s="1">
        <f t="shared" si="1"/>
        <v>4.756</v>
      </c>
      <c r="I5" s="1">
        <f t="shared" si="1"/>
        <v>3.225</v>
      </c>
      <c r="J5" s="1">
        <f t="shared" si="1"/>
        <v>2.738</v>
      </c>
      <c r="K5" s="1">
        <f t="shared" si="1"/>
        <v>1.646</v>
      </c>
      <c r="L5" s="1">
        <f t="shared" si="1"/>
        <v>1.33</v>
      </c>
      <c r="M5" s="1">
        <f t="shared" si="1"/>
        <v>1.09</v>
      </c>
      <c r="N5" s="1">
        <f>MAX(N18:N43)</f>
        <v>45.233000000000004</v>
      </c>
    </row>
    <row r="6" spans="1:14" ht="12.75">
      <c r="A6" s="13" t="s">
        <v>14</v>
      </c>
      <c r="B6" s="1">
        <f aca="true" t="shared" si="2" ref="B6:M6">AVERAGE(B18:B43)</f>
        <v>0.9856923076923076</v>
      </c>
      <c r="C6" s="1">
        <f t="shared" si="2"/>
        <v>1.7345384615384611</v>
      </c>
      <c r="D6" s="1">
        <f t="shared" si="2"/>
        <v>2.7390384615384615</v>
      </c>
      <c r="E6" s="1">
        <f t="shared" si="2"/>
        <v>2.2102692307692307</v>
      </c>
      <c r="F6" s="1">
        <f t="shared" si="2"/>
        <v>1.6736923076923074</v>
      </c>
      <c r="G6" s="1">
        <f t="shared" si="2"/>
        <v>2.1913461538461543</v>
      </c>
      <c r="H6" s="1">
        <f t="shared" si="2"/>
        <v>2.153076923076923</v>
      </c>
      <c r="I6" s="1">
        <f t="shared" si="2"/>
        <v>1.704076923076923</v>
      </c>
      <c r="J6" s="1">
        <f t="shared" si="2"/>
        <v>1.0782692307692305</v>
      </c>
      <c r="K6" s="1">
        <f t="shared" si="2"/>
        <v>0.7141923076923078</v>
      </c>
      <c r="L6" s="1">
        <f t="shared" si="2"/>
        <v>0.4756538461538461</v>
      </c>
      <c r="M6" s="1">
        <f t="shared" si="2"/>
        <v>0.4207307692307693</v>
      </c>
      <c r="N6" s="1">
        <f>SUM(B6:M6)</f>
        <v>18.080576923076922</v>
      </c>
    </row>
    <row r="7" spans="1:14" ht="12.75">
      <c r="A7" s="13" t="s">
        <v>15</v>
      </c>
      <c r="B7" s="1">
        <f aca="true" t="shared" si="3" ref="B7:M7">PERCENTILE(B18:B43,0.1)</f>
        <v>0.214</v>
      </c>
      <c r="C7" s="1">
        <f t="shared" si="3"/>
        <v>0.4315</v>
      </c>
      <c r="D7" s="1">
        <f t="shared" si="3"/>
        <v>0.459</v>
      </c>
      <c r="E7" s="1">
        <f t="shared" si="3"/>
        <v>0.374</v>
      </c>
      <c r="F7" s="1">
        <f t="shared" si="3"/>
        <v>0.501</v>
      </c>
      <c r="G7" s="1">
        <f t="shared" si="3"/>
        <v>0.628</v>
      </c>
      <c r="H7" s="1">
        <f t="shared" si="3"/>
        <v>0.7255</v>
      </c>
      <c r="I7" s="1">
        <f t="shared" si="3"/>
        <v>0.6535</v>
      </c>
      <c r="J7" s="1">
        <f t="shared" si="3"/>
        <v>0.519</v>
      </c>
      <c r="K7" s="1">
        <f t="shared" si="3"/>
        <v>0.3365</v>
      </c>
      <c r="L7" s="1">
        <f t="shared" si="3"/>
        <v>0.2555</v>
      </c>
      <c r="M7" s="1">
        <f t="shared" si="3"/>
        <v>0.2205</v>
      </c>
      <c r="N7" s="1">
        <f>PERCENTILE(N18:N43,0.1)</f>
        <v>8.011</v>
      </c>
    </row>
    <row r="8" spans="1:14" ht="12.75">
      <c r="A8" s="13" t="s">
        <v>16</v>
      </c>
      <c r="B8" s="1">
        <f aca="true" t="shared" si="4" ref="B8:M8">PERCENTILE(B18:B43,0.25)</f>
        <v>0.43274999999999997</v>
      </c>
      <c r="C8" s="1">
        <f t="shared" si="4"/>
        <v>0.65325</v>
      </c>
      <c r="D8" s="1">
        <f t="shared" si="4"/>
        <v>0.70125</v>
      </c>
      <c r="E8" s="1">
        <f t="shared" si="4"/>
        <v>0.7364999999999999</v>
      </c>
      <c r="F8" s="1">
        <f t="shared" si="4"/>
        <v>0.69075</v>
      </c>
      <c r="G8" s="1">
        <f t="shared" si="4"/>
        <v>0.97475</v>
      </c>
      <c r="H8" s="1">
        <f t="shared" si="4"/>
        <v>0.845</v>
      </c>
      <c r="I8" s="1">
        <f t="shared" si="4"/>
        <v>1.15375</v>
      </c>
      <c r="J8" s="1">
        <f t="shared" si="4"/>
        <v>0.73475</v>
      </c>
      <c r="K8" s="1">
        <f t="shared" si="4"/>
        <v>0.4825</v>
      </c>
      <c r="L8" s="1">
        <f t="shared" si="4"/>
        <v>0.3145</v>
      </c>
      <c r="M8" s="1">
        <f t="shared" si="4"/>
        <v>0.25975000000000004</v>
      </c>
      <c r="N8" s="1">
        <f>PERCENTILE(N18:N43,0.25)</f>
        <v>11.143500000000001</v>
      </c>
    </row>
    <row r="9" spans="1:14" ht="12.75">
      <c r="A9" s="13" t="s">
        <v>17</v>
      </c>
      <c r="B9" s="1">
        <f aca="true" t="shared" si="5" ref="B9:M9">PERCENTILE(B18:B43,0.5)</f>
        <v>0.702</v>
      </c>
      <c r="C9" s="1">
        <f t="shared" si="5"/>
        <v>1.157</v>
      </c>
      <c r="D9" s="1">
        <f t="shared" si="5"/>
        <v>1.724</v>
      </c>
      <c r="E9" s="1">
        <f t="shared" si="5"/>
        <v>1.2120000000000002</v>
      </c>
      <c r="F9" s="1">
        <f t="shared" si="5"/>
        <v>1.3199999999999998</v>
      </c>
      <c r="G9" s="1">
        <f t="shared" si="5"/>
        <v>1.381</v>
      </c>
      <c r="H9" s="1">
        <f t="shared" si="5"/>
        <v>1.9489999999999998</v>
      </c>
      <c r="I9" s="1">
        <f t="shared" si="5"/>
        <v>1.83</v>
      </c>
      <c r="J9" s="1">
        <f t="shared" si="5"/>
        <v>1.014</v>
      </c>
      <c r="K9" s="1">
        <f t="shared" si="5"/>
        <v>0.6315</v>
      </c>
      <c r="L9" s="1">
        <f t="shared" si="5"/>
        <v>0.40449999999999997</v>
      </c>
      <c r="M9" s="1">
        <f t="shared" si="5"/>
        <v>0.3975</v>
      </c>
      <c r="N9" s="1">
        <f>PERCENTILE(N18:N43,0.5)</f>
        <v>16.9945</v>
      </c>
    </row>
    <row r="10" spans="1:14" ht="12.75">
      <c r="A10" s="13" t="s">
        <v>18</v>
      </c>
      <c r="B10" s="1">
        <f aca="true" t="shared" si="6" ref="B10:M10">PERCENTILE(B18:B43,0.75)</f>
        <v>1.2945</v>
      </c>
      <c r="C10" s="1">
        <f t="shared" si="6"/>
        <v>2.04325</v>
      </c>
      <c r="D10" s="1">
        <f t="shared" si="6"/>
        <v>3.1655</v>
      </c>
      <c r="E10" s="1">
        <f t="shared" si="6"/>
        <v>2.7175000000000002</v>
      </c>
      <c r="F10" s="1">
        <f t="shared" si="6"/>
        <v>2.088</v>
      </c>
      <c r="G10" s="1">
        <f t="shared" si="6"/>
        <v>3.21825</v>
      </c>
      <c r="H10" s="1">
        <f t="shared" si="6"/>
        <v>3.32925</v>
      </c>
      <c r="I10" s="1">
        <f t="shared" si="6"/>
        <v>2.11</v>
      </c>
      <c r="J10" s="1">
        <f t="shared" si="6"/>
        <v>1.1715</v>
      </c>
      <c r="K10" s="1">
        <f t="shared" si="6"/>
        <v>0.7344999999999999</v>
      </c>
      <c r="L10" s="1">
        <f t="shared" si="6"/>
        <v>0.54725</v>
      </c>
      <c r="M10" s="1">
        <f t="shared" si="6"/>
        <v>0.471</v>
      </c>
      <c r="N10" s="1">
        <f>PERCENTILE(N18:N43,0.75)</f>
        <v>23.3635</v>
      </c>
    </row>
    <row r="11" spans="1:14" ht="12.75">
      <c r="A11" s="13" t="s">
        <v>19</v>
      </c>
      <c r="B11" s="1">
        <f aca="true" t="shared" si="7" ref="B11:M11">PERCENTILE(B18:B43,0.9)</f>
        <v>1.9685000000000001</v>
      </c>
      <c r="C11" s="1">
        <f t="shared" si="7"/>
        <v>3.7874999999999996</v>
      </c>
      <c r="D11" s="1">
        <f t="shared" si="7"/>
        <v>7.3435</v>
      </c>
      <c r="E11" s="1">
        <f t="shared" si="7"/>
        <v>5.0545</v>
      </c>
      <c r="F11" s="1">
        <f t="shared" si="7"/>
        <v>3.3040000000000003</v>
      </c>
      <c r="G11" s="1">
        <f t="shared" si="7"/>
        <v>4.009</v>
      </c>
      <c r="H11" s="1">
        <f t="shared" si="7"/>
        <v>3.9334999999999996</v>
      </c>
      <c r="I11" s="1">
        <f t="shared" si="7"/>
        <v>2.865</v>
      </c>
      <c r="J11" s="1">
        <f t="shared" si="7"/>
        <v>1.7245</v>
      </c>
      <c r="K11" s="1">
        <f t="shared" si="7"/>
        <v>1.282</v>
      </c>
      <c r="L11" s="1">
        <f t="shared" si="7"/>
        <v>0.7464999999999999</v>
      </c>
      <c r="M11" s="1">
        <f t="shared" si="7"/>
        <v>0.731</v>
      </c>
      <c r="N11" s="1">
        <f>PERCENTILE(N18:N43,0.9)</f>
        <v>29.387999999999998</v>
      </c>
    </row>
    <row r="12" spans="1:14" ht="12.75">
      <c r="A12" s="13" t="s">
        <v>23</v>
      </c>
      <c r="B12" s="1">
        <f aca="true" t="shared" si="8" ref="B12:M12">STDEV(B18:B43)</f>
        <v>0.7870361500836296</v>
      </c>
      <c r="C12" s="1">
        <f t="shared" si="8"/>
        <v>1.8205074508118715</v>
      </c>
      <c r="D12" s="1">
        <f t="shared" si="8"/>
        <v>2.7510878354682786</v>
      </c>
      <c r="E12" s="1">
        <f t="shared" si="8"/>
        <v>2.4647326923249473</v>
      </c>
      <c r="F12" s="1">
        <f t="shared" si="8"/>
        <v>1.2898205385007881</v>
      </c>
      <c r="G12" s="1">
        <f t="shared" si="8"/>
        <v>2.0517198627942883</v>
      </c>
      <c r="H12" s="1">
        <f t="shared" si="8"/>
        <v>1.3200643597363555</v>
      </c>
      <c r="I12" s="1">
        <f t="shared" si="8"/>
        <v>0.8057281885637078</v>
      </c>
      <c r="J12" s="1">
        <f t="shared" si="8"/>
        <v>0.5896463725110035</v>
      </c>
      <c r="K12" s="1">
        <f t="shared" si="8"/>
        <v>0.3594323323498615</v>
      </c>
      <c r="L12" s="1">
        <f t="shared" si="8"/>
        <v>0.2697839049769564</v>
      </c>
      <c r="M12" s="1">
        <f t="shared" si="8"/>
        <v>0.2245670603970773</v>
      </c>
      <c r="N12" s="1">
        <f>STDEV(N18:N43)</f>
        <v>9.376107039376539</v>
      </c>
    </row>
    <row r="13" spans="1:14" ht="12.75">
      <c r="A13" s="13" t="s">
        <v>125</v>
      </c>
      <c r="B13" s="1">
        <f>ROUND(B12/B6,2)</f>
        <v>0.8</v>
      </c>
      <c r="C13" s="1">
        <f aca="true" t="shared" si="9" ref="C13:N13">ROUND(C12/C6,2)</f>
        <v>1.05</v>
      </c>
      <c r="D13" s="1">
        <f t="shared" si="9"/>
        <v>1</v>
      </c>
      <c r="E13" s="1">
        <f t="shared" si="9"/>
        <v>1.12</v>
      </c>
      <c r="F13" s="1">
        <f t="shared" si="9"/>
        <v>0.77</v>
      </c>
      <c r="G13" s="1">
        <f t="shared" si="9"/>
        <v>0.94</v>
      </c>
      <c r="H13" s="1">
        <f t="shared" si="9"/>
        <v>0.61</v>
      </c>
      <c r="I13" s="1">
        <f t="shared" si="9"/>
        <v>0.47</v>
      </c>
      <c r="J13" s="1">
        <f t="shared" si="9"/>
        <v>0.55</v>
      </c>
      <c r="K13" s="1">
        <f t="shared" si="9"/>
        <v>0.5</v>
      </c>
      <c r="L13" s="1">
        <f t="shared" si="9"/>
        <v>0.57</v>
      </c>
      <c r="M13" s="1">
        <f t="shared" si="9"/>
        <v>0.53</v>
      </c>
      <c r="N13" s="1">
        <f t="shared" si="9"/>
        <v>0.52</v>
      </c>
    </row>
    <row r="14" spans="1:14" ht="12.75">
      <c r="A14" s="13" t="s">
        <v>124</v>
      </c>
      <c r="B14" s="53">
        <f>26*P44/(25*24*B12^3)</f>
        <v>1.273269354914937</v>
      </c>
      <c r="C14" s="53">
        <f aca="true" t="shared" si="10" ref="C14:N14">26*Q44/(25*24*C12^3)</f>
        <v>2.1940781233235254</v>
      </c>
      <c r="D14" s="53">
        <f t="shared" si="10"/>
        <v>1.4335784403315492</v>
      </c>
      <c r="E14" s="53">
        <f t="shared" si="10"/>
        <v>2.13803154242767</v>
      </c>
      <c r="F14" s="53">
        <f t="shared" si="10"/>
        <v>1.4490865878270183</v>
      </c>
      <c r="G14" s="53">
        <f t="shared" si="10"/>
        <v>2.5351741036379902</v>
      </c>
      <c r="H14" s="53">
        <f t="shared" si="10"/>
        <v>0.4166058120725961</v>
      </c>
      <c r="I14" s="53">
        <f t="shared" si="10"/>
        <v>0.2168142037687315</v>
      </c>
      <c r="J14" s="53">
        <f t="shared" si="10"/>
        <v>1.5451325844064026</v>
      </c>
      <c r="K14" s="53">
        <f t="shared" si="10"/>
        <v>1.1352292316372372</v>
      </c>
      <c r="L14" s="53">
        <f t="shared" si="10"/>
        <v>1.8448877319583903</v>
      </c>
      <c r="M14" s="53">
        <f t="shared" si="10"/>
        <v>1.4725567689511088</v>
      </c>
      <c r="N14" s="53">
        <f t="shared" si="10"/>
        <v>1.0022421211943096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-0.2257560111157562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0.612</v>
      </c>
      <c r="C18" s="1">
        <f>'DATOS MENSUALES'!E487</f>
        <v>0.972</v>
      </c>
      <c r="D18" s="1">
        <f>'DATOS MENSUALES'!E488</f>
        <v>0.54</v>
      </c>
      <c r="E18" s="1">
        <f>'DATOS MENSUALES'!E489</f>
        <v>0.436</v>
      </c>
      <c r="F18" s="1">
        <f>'DATOS MENSUALES'!E490</f>
        <v>0.639</v>
      </c>
      <c r="G18" s="1">
        <f>'DATOS MENSUALES'!E491</f>
        <v>1.997</v>
      </c>
      <c r="H18" s="1">
        <f>'DATOS MENSUALES'!E492</f>
        <v>1.645</v>
      </c>
      <c r="I18" s="1">
        <f>'DATOS MENSUALES'!E493</f>
        <v>1.345</v>
      </c>
      <c r="J18" s="1">
        <f>'DATOS MENSUALES'!E494</f>
        <v>0.73</v>
      </c>
      <c r="K18" s="1">
        <f>'DATOS MENSUALES'!E495</f>
        <v>0.49</v>
      </c>
      <c r="L18" s="1">
        <f>'DATOS MENSUALES'!E496</f>
        <v>0.325</v>
      </c>
      <c r="M18" s="1">
        <f>'DATOS MENSUALES'!E497</f>
        <v>0.373</v>
      </c>
      <c r="N18" s="1">
        <f aca="true" t="shared" si="11" ref="N18:N41">SUM(B18:M18)</f>
        <v>10.104</v>
      </c>
      <c r="O18" s="10"/>
      <c r="P18" s="60">
        <f aca="true" t="shared" si="12" ref="P18:P43">(B18-B$6)^3</f>
        <v>-0.05218461388802912</v>
      </c>
      <c r="Q18" s="60">
        <f aca="true" t="shared" si="13" ref="Q18:AB33">(C18-C$6)^3</f>
        <v>-0.4433893543454705</v>
      </c>
      <c r="R18" s="60">
        <f t="shared" si="13"/>
        <v>-10.63404456272047</v>
      </c>
      <c r="S18" s="60">
        <f t="shared" si="13"/>
        <v>-5.58545507886271</v>
      </c>
      <c r="T18" s="60">
        <f t="shared" si="13"/>
        <v>-1.1077293458584423</v>
      </c>
      <c r="U18" s="60">
        <f t="shared" si="13"/>
        <v>-0.007340537316624979</v>
      </c>
      <c r="V18" s="60">
        <f t="shared" si="13"/>
        <v>-0.1311560742489757</v>
      </c>
      <c r="W18" s="60">
        <f t="shared" si="13"/>
        <v>-0.046298027142467</v>
      </c>
      <c r="X18" s="60">
        <f t="shared" si="13"/>
        <v>-0.042242082463302154</v>
      </c>
      <c r="Y18" s="60">
        <f t="shared" si="13"/>
        <v>-0.011268396551490685</v>
      </c>
      <c r="Z18" s="60">
        <f t="shared" si="13"/>
        <v>-0.0034193272765703185</v>
      </c>
      <c r="AA18" s="60">
        <f t="shared" si="13"/>
        <v>-0.00010874149527765181</v>
      </c>
      <c r="AB18" s="60">
        <f t="shared" si="13"/>
        <v>-507.51592375270087</v>
      </c>
    </row>
    <row r="19" spans="1:28" ht="12.75">
      <c r="A19" s="12" t="s">
        <v>67</v>
      </c>
      <c r="B19" s="1">
        <f>'DATOS MENSUALES'!E498</f>
        <v>0.219</v>
      </c>
      <c r="C19" s="1">
        <f>'DATOS MENSUALES'!E499</f>
        <v>0.141</v>
      </c>
      <c r="D19" s="1">
        <f>'DATOS MENSUALES'!E500</f>
        <v>9.79</v>
      </c>
      <c r="E19" s="1">
        <f>'DATOS MENSUALES'!E501</f>
        <v>1.876</v>
      </c>
      <c r="F19" s="1">
        <f>'DATOS MENSUALES'!E502</f>
        <v>1.399</v>
      </c>
      <c r="G19" s="1">
        <f>'DATOS MENSUALES'!E503</f>
        <v>0.927</v>
      </c>
      <c r="H19" s="1">
        <f>'DATOS MENSUALES'!E504</f>
        <v>0.843</v>
      </c>
      <c r="I19" s="1">
        <f>'DATOS MENSUALES'!E505</f>
        <v>0.668</v>
      </c>
      <c r="J19" s="1">
        <f>'DATOS MENSUALES'!E506</f>
        <v>0.477</v>
      </c>
      <c r="K19" s="1">
        <f>'DATOS MENSUALES'!E507</f>
        <v>0.317</v>
      </c>
      <c r="L19" s="1">
        <f>'DATOS MENSUALES'!E508</f>
        <v>0.201</v>
      </c>
      <c r="M19" s="1">
        <f>'DATOS MENSUALES'!E509</f>
        <v>0.453</v>
      </c>
      <c r="N19" s="1">
        <f t="shared" si="11"/>
        <v>17.310999999999996</v>
      </c>
      <c r="O19" s="10"/>
      <c r="P19" s="60">
        <f t="shared" si="12"/>
        <v>-0.4506748448170232</v>
      </c>
      <c r="Q19" s="60">
        <f t="shared" si="13"/>
        <v>-4.046575521937184</v>
      </c>
      <c r="R19" s="60">
        <f t="shared" si="13"/>
        <v>350.5460171514066</v>
      </c>
      <c r="S19" s="60">
        <f t="shared" si="13"/>
        <v>-0.03734987957276968</v>
      </c>
      <c r="T19" s="60">
        <f t="shared" si="13"/>
        <v>-0.020727145385070474</v>
      </c>
      <c r="U19" s="60">
        <f t="shared" si="13"/>
        <v>-2.0211473442544965</v>
      </c>
      <c r="V19" s="60">
        <f t="shared" si="13"/>
        <v>-2.248487046331815</v>
      </c>
      <c r="W19" s="60">
        <f t="shared" si="13"/>
        <v>-1.1121823580832948</v>
      </c>
      <c r="X19" s="60">
        <f t="shared" si="13"/>
        <v>-0.2173736709795742</v>
      </c>
      <c r="Y19" s="60">
        <f t="shared" si="13"/>
        <v>-0.06266174532220077</v>
      </c>
      <c r="Z19" s="60">
        <f t="shared" si="13"/>
        <v>-0.02071844015822711</v>
      </c>
      <c r="AA19" s="60">
        <f t="shared" si="13"/>
        <v>3.3602055018206484E-05</v>
      </c>
      <c r="AB19" s="60">
        <f t="shared" si="13"/>
        <v>-0.455780886477531</v>
      </c>
    </row>
    <row r="20" spans="1:28" ht="12.75">
      <c r="A20" s="12" t="s">
        <v>68</v>
      </c>
      <c r="B20" s="1">
        <f>'DATOS MENSUALES'!E510</f>
        <v>0.671</v>
      </c>
      <c r="C20" s="1">
        <f>'DATOS MENSUALES'!E511</f>
        <v>2.099</v>
      </c>
      <c r="D20" s="1">
        <f>'DATOS MENSUALES'!E512</f>
        <v>2.214</v>
      </c>
      <c r="E20" s="1">
        <f>'DATOS MENSUALES'!E513</f>
        <v>0.684</v>
      </c>
      <c r="F20" s="1">
        <f>'DATOS MENSUALES'!E514</f>
        <v>0.825</v>
      </c>
      <c r="G20" s="1">
        <f>'DATOS MENSUALES'!E515</f>
        <v>1.111</v>
      </c>
      <c r="H20" s="1">
        <f>'DATOS MENSUALES'!E516</f>
        <v>3.425</v>
      </c>
      <c r="I20" s="1">
        <f>'DATOS MENSUALES'!E517</f>
        <v>1.538</v>
      </c>
      <c r="J20" s="1">
        <f>'DATOS MENSUALES'!E518</f>
        <v>0.805</v>
      </c>
      <c r="K20" s="1">
        <f>'DATOS MENSUALES'!E519</f>
        <v>0.577</v>
      </c>
      <c r="L20" s="1">
        <f>'DATOS MENSUALES'!E520</f>
        <v>1.33</v>
      </c>
      <c r="M20" s="1">
        <f>'DATOS MENSUALES'!E521</f>
        <v>0.447</v>
      </c>
      <c r="N20" s="1">
        <f t="shared" si="11"/>
        <v>15.725999999999999</v>
      </c>
      <c r="O20" s="10"/>
      <c r="P20" s="60">
        <f t="shared" si="12"/>
        <v>-0.031164372130632657</v>
      </c>
      <c r="Q20" s="60">
        <f t="shared" si="13"/>
        <v>0.04841223271370074</v>
      </c>
      <c r="R20" s="60">
        <f t="shared" si="13"/>
        <v>-0.14473493021455394</v>
      </c>
      <c r="S20" s="60">
        <f t="shared" si="13"/>
        <v>-3.5554407615490993</v>
      </c>
      <c r="T20" s="60">
        <f t="shared" si="13"/>
        <v>-0.6112949353377327</v>
      </c>
      <c r="U20" s="60">
        <f t="shared" si="13"/>
        <v>-1.260923649804792</v>
      </c>
      <c r="V20" s="60">
        <f t="shared" si="13"/>
        <v>2.0577022896563495</v>
      </c>
      <c r="W20" s="60">
        <f t="shared" si="13"/>
        <v>-0.0045806580241238</v>
      </c>
      <c r="X20" s="60">
        <f t="shared" si="13"/>
        <v>-0.0204066728848998</v>
      </c>
      <c r="Y20" s="60">
        <f t="shared" si="13"/>
        <v>-0.0025821964760468904</v>
      </c>
      <c r="Z20" s="60">
        <f t="shared" si="13"/>
        <v>0.623593537642069</v>
      </c>
      <c r="AA20" s="60">
        <f t="shared" si="13"/>
        <v>1.8127673361401795E-05</v>
      </c>
      <c r="AB20" s="60">
        <f t="shared" si="13"/>
        <v>-13.053850953940543</v>
      </c>
    </row>
    <row r="21" spans="1:28" ht="12.75">
      <c r="A21" s="12" t="s">
        <v>69</v>
      </c>
      <c r="B21" s="1">
        <f>'DATOS MENSUALES'!E522</f>
        <v>0.262</v>
      </c>
      <c r="C21" s="1">
        <f>'DATOS MENSUALES'!E523</f>
        <v>0.687</v>
      </c>
      <c r="D21" s="1">
        <f>'DATOS MENSUALES'!E524</f>
        <v>2.013</v>
      </c>
      <c r="E21" s="1">
        <f>'DATOS MENSUALES'!E525</f>
        <v>2.671</v>
      </c>
      <c r="F21" s="1">
        <f>'DATOS MENSUALES'!E526</f>
        <v>1.281</v>
      </c>
      <c r="G21" s="1">
        <f>'DATOS MENSUALES'!E527</f>
        <v>3.842</v>
      </c>
      <c r="H21" s="1">
        <f>'DATOS MENSUALES'!E528</f>
        <v>1.893</v>
      </c>
      <c r="I21" s="1">
        <f>'DATOS MENSUALES'!E529</f>
        <v>2.946</v>
      </c>
      <c r="J21" s="1">
        <f>'DATOS MENSUALES'!E530</f>
        <v>2.578</v>
      </c>
      <c r="K21" s="1">
        <f>'DATOS MENSUALES'!E531</f>
        <v>1.174</v>
      </c>
      <c r="L21" s="1">
        <f>'DATOS MENSUALES'!E532</f>
        <v>0.676</v>
      </c>
      <c r="M21" s="1">
        <f>'DATOS MENSUALES'!E533</f>
        <v>0.398</v>
      </c>
      <c r="N21" s="1">
        <f t="shared" si="11"/>
        <v>20.420999999999996</v>
      </c>
      <c r="O21" s="10"/>
      <c r="P21" s="60">
        <f t="shared" si="12"/>
        <v>-0.3790197748347746</v>
      </c>
      <c r="Q21" s="60">
        <f t="shared" si="13"/>
        <v>-1.1495025330141087</v>
      </c>
      <c r="R21" s="60">
        <f t="shared" si="13"/>
        <v>-0.382717995683489</v>
      </c>
      <c r="S21" s="60">
        <f t="shared" si="13"/>
        <v>0.09780062965060306</v>
      </c>
      <c r="T21" s="60">
        <f t="shared" si="13"/>
        <v>-0.06055600028447873</v>
      </c>
      <c r="U21" s="60">
        <f t="shared" si="13"/>
        <v>4.4974674049392895</v>
      </c>
      <c r="V21" s="60">
        <f t="shared" si="13"/>
        <v>-0.01759160461583974</v>
      </c>
      <c r="W21" s="60">
        <f t="shared" si="13"/>
        <v>1.9155085337391906</v>
      </c>
      <c r="X21" s="60">
        <f t="shared" si="13"/>
        <v>3.3731830184716096</v>
      </c>
      <c r="Y21" s="60">
        <f t="shared" si="13"/>
        <v>0.09721397410531396</v>
      </c>
      <c r="Z21" s="60">
        <f t="shared" si="13"/>
        <v>0.008041610396506612</v>
      </c>
      <c r="AA21" s="60">
        <f t="shared" si="13"/>
        <v>-1.1744712733272717E-05</v>
      </c>
      <c r="AB21" s="60">
        <f t="shared" si="13"/>
        <v>12.819855056614134</v>
      </c>
    </row>
    <row r="22" spans="1:28" ht="12.75">
      <c r="A22" s="12" t="s">
        <v>70</v>
      </c>
      <c r="B22" s="1">
        <f>'DATOS MENSUALES'!E534</f>
        <v>0.677</v>
      </c>
      <c r="C22" s="1">
        <f>'DATOS MENSUALES'!E535</f>
        <v>7.803</v>
      </c>
      <c r="D22" s="1">
        <f>'DATOS MENSUALES'!E536</f>
        <v>1.565</v>
      </c>
      <c r="E22" s="1">
        <f>'DATOS MENSUALES'!E537</f>
        <v>0.931</v>
      </c>
      <c r="F22" s="1">
        <f>'DATOS MENSUALES'!E538</f>
        <v>5.715</v>
      </c>
      <c r="G22" s="1">
        <f>'DATOS MENSUALES'!E539</f>
        <v>3.731</v>
      </c>
      <c r="H22" s="1">
        <f>'DATOS MENSUALES'!E540</f>
        <v>4.201</v>
      </c>
      <c r="I22" s="1">
        <f>'DATOS MENSUALES'!E541</f>
        <v>2.698</v>
      </c>
      <c r="J22" s="1">
        <f>'DATOS MENSUALES'!E542</f>
        <v>1.484</v>
      </c>
      <c r="K22" s="1">
        <f>'DATOS MENSUALES'!E543</f>
        <v>0.975</v>
      </c>
      <c r="L22" s="1">
        <f>'DATOS MENSUALES'!E544</f>
        <v>0.577</v>
      </c>
      <c r="M22" s="1">
        <f>'DATOS MENSUALES'!E545</f>
        <v>0.348</v>
      </c>
      <c r="N22" s="1">
        <f t="shared" si="11"/>
        <v>30.705</v>
      </c>
      <c r="O22" s="10"/>
      <c r="P22" s="60">
        <f t="shared" si="12"/>
        <v>-0.02941558042649064</v>
      </c>
      <c r="Q22" s="60">
        <f t="shared" si="13"/>
        <v>223.478532712335</v>
      </c>
      <c r="R22" s="60">
        <f t="shared" si="13"/>
        <v>-1.61825506105627</v>
      </c>
      <c r="S22" s="60">
        <f t="shared" si="13"/>
        <v>-2.0935621733375616</v>
      </c>
      <c r="T22" s="60">
        <f t="shared" si="13"/>
        <v>66.00331562046111</v>
      </c>
      <c r="U22" s="60">
        <f t="shared" si="13"/>
        <v>3.6498017381537853</v>
      </c>
      <c r="V22" s="60">
        <f t="shared" si="13"/>
        <v>8.58896671204688</v>
      </c>
      <c r="W22" s="60">
        <f t="shared" si="13"/>
        <v>0.9818797933368228</v>
      </c>
      <c r="X22" s="60">
        <f t="shared" si="13"/>
        <v>0.06679036749823634</v>
      </c>
      <c r="Y22" s="60">
        <f t="shared" si="13"/>
        <v>0.01774030937306552</v>
      </c>
      <c r="Z22" s="60">
        <f t="shared" si="13"/>
        <v>0.0010409306938438784</v>
      </c>
      <c r="AA22" s="60">
        <f t="shared" si="13"/>
        <v>-0.0003847286624374161</v>
      </c>
      <c r="AB22" s="60">
        <f t="shared" si="13"/>
        <v>2012.0307848417083</v>
      </c>
    </row>
    <row r="23" spans="1:28" ht="12.75">
      <c r="A23" s="12" t="s">
        <v>71</v>
      </c>
      <c r="B23" s="1">
        <f>'DATOS MENSUALES'!E546</f>
        <v>0.209</v>
      </c>
      <c r="C23" s="1">
        <f>'DATOS MENSUALES'!E547</f>
        <v>0.69</v>
      </c>
      <c r="D23" s="1">
        <f>'DATOS MENSUALES'!E548</f>
        <v>1.522</v>
      </c>
      <c r="E23" s="1">
        <f>'DATOS MENSUALES'!E549</f>
        <v>1.531</v>
      </c>
      <c r="F23" s="1">
        <f>'DATOS MENSUALES'!E550</f>
        <v>3.496</v>
      </c>
      <c r="G23" s="1">
        <f>'DATOS MENSUALES'!E551</f>
        <v>2.21</v>
      </c>
      <c r="H23" s="1">
        <f>'DATOS MENSUALES'!E552</f>
        <v>2.212</v>
      </c>
      <c r="I23" s="1">
        <f>'DATOS MENSUALES'!E553</f>
        <v>1.929</v>
      </c>
      <c r="J23" s="1">
        <f>'DATOS MENSUALES'!E554</f>
        <v>1.004</v>
      </c>
      <c r="K23" s="1">
        <f>'DATOS MENSUALES'!E555</f>
        <v>0.599</v>
      </c>
      <c r="L23" s="1">
        <f>'DATOS MENSUALES'!E556</f>
        <v>0.369</v>
      </c>
      <c r="M23" s="1">
        <f>'DATOS MENSUALES'!E557</f>
        <v>0.403</v>
      </c>
      <c r="N23" s="1">
        <f t="shared" si="11"/>
        <v>16.174</v>
      </c>
      <c r="O23" s="10"/>
      <c r="P23" s="60">
        <f t="shared" si="12"/>
        <v>-0.46854036534956756</v>
      </c>
      <c r="Q23" s="60">
        <f t="shared" si="13"/>
        <v>-1.1396547580969492</v>
      </c>
      <c r="R23" s="60">
        <f t="shared" si="13"/>
        <v>-1.8026562132855597</v>
      </c>
      <c r="S23" s="60">
        <f t="shared" si="13"/>
        <v>-0.3134193659411128</v>
      </c>
      <c r="T23" s="60">
        <f t="shared" si="13"/>
        <v>6.051529089212567</v>
      </c>
      <c r="U23" s="60">
        <f t="shared" si="13"/>
        <v>6.490903789257593E-06</v>
      </c>
      <c r="V23" s="60">
        <f t="shared" si="13"/>
        <v>0.0002045767391898082</v>
      </c>
      <c r="W23" s="60">
        <f t="shared" si="13"/>
        <v>0.011378946301319994</v>
      </c>
      <c r="X23" s="60">
        <f t="shared" si="13"/>
        <v>-0.00040966303430814356</v>
      </c>
      <c r="Y23" s="60">
        <f t="shared" si="13"/>
        <v>-0.0015285175736800233</v>
      </c>
      <c r="Z23" s="60">
        <f t="shared" si="13"/>
        <v>-0.0012131920753868893</v>
      </c>
      <c r="AA23" s="60">
        <f t="shared" si="13"/>
        <v>-5.574202378243098E-06</v>
      </c>
      <c r="AB23" s="60">
        <f t="shared" si="13"/>
        <v>-6.930474920141723</v>
      </c>
    </row>
    <row r="24" spans="1:28" ht="12.75">
      <c r="A24" s="12" t="s">
        <v>72</v>
      </c>
      <c r="B24" s="1">
        <f>'DATOS MENSUALES'!E558</f>
        <v>0.427</v>
      </c>
      <c r="C24" s="1">
        <f>'DATOS MENSUALES'!E559</f>
        <v>0.424</v>
      </c>
      <c r="D24" s="1">
        <f>'DATOS MENSUALES'!E560</f>
        <v>0.617</v>
      </c>
      <c r="E24" s="1">
        <f>'DATOS MENSUALES'!E561</f>
        <v>0.771</v>
      </c>
      <c r="F24" s="1">
        <f>'DATOS MENSUALES'!E562</f>
        <v>1.287</v>
      </c>
      <c r="G24" s="1">
        <f>'DATOS MENSUALES'!E563</f>
        <v>1.666</v>
      </c>
      <c r="H24" s="1">
        <f>'DATOS MENSUALES'!E564</f>
        <v>3.625</v>
      </c>
      <c r="I24" s="1">
        <f>'DATOS MENSUALES'!E565</f>
        <v>1.234</v>
      </c>
      <c r="J24" s="1">
        <f>'DATOS MENSUALES'!E566</f>
        <v>0.8</v>
      </c>
      <c r="K24" s="1">
        <f>'DATOS MENSUALES'!E567</f>
        <v>1.646</v>
      </c>
      <c r="L24" s="1">
        <f>'DATOS MENSUALES'!E568</f>
        <v>0.632</v>
      </c>
      <c r="M24" s="1">
        <f>'DATOS MENSUALES'!E569</f>
        <v>0.487</v>
      </c>
      <c r="N24" s="1">
        <f t="shared" si="11"/>
        <v>13.616</v>
      </c>
      <c r="O24" s="10"/>
      <c r="P24" s="60">
        <f t="shared" si="12"/>
        <v>-0.17438859374010005</v>
      </c>
      <c r="Q24" s="60">
        <f t="shared" si="13"/>
        <v>-2.2508643011620375</v>
      </c>
      <c r="R24" s="60">
        <f t="shared" si="13"/>
        <v>-9.555639420955677</v>
      </c>
      <c r="S24" s="60">
        <f t="shared" si="13"/>
        <v>-2.9814403373612315</v>
      </c>
      <c r="T24" s="60">
        <f t="shared" si="13"/>
        <v>-0.05782246458033671</v>
      </c>
      <c r="U24" s="60">
        <f t="shared" si="13"/>
        <v>-0.1449895397234301</v>
      </c>
      <c r="V24" s="60">
        <f t="shared" si="13"/>
        <v>3.1890060470528003</v>
      </c>
      <c r="W24" s="60">
        <f t="shared" si="13"/>
        <v>-0.10387398526672735</v>
      </c>
      <c r="X24" s="60">
        <f t="shared" si="13"/>
        <v>-0.021547434164485596</v>
      </c>
      <c r="Y24" s="60">
        <f t="shared" si="13"/>
        <v>0.8090565421644851</v>
      </c>
      <c r="Z24" s="60">
        <f t="shared" si="13"/>
        <v>0.0038217441184000963</v>
      </c>
      <c r="AA24" s="60">
        <f t="shared" si="13"/>
        <v>0.0002910286792785606</v>
      </c>
      <c r="AB24" s="60">
        <f t="shared" si="13"/>
        <v>-88.98994335235767</v>
      </c>
    </row>
    <row r="25" spans="1:28" ht="12.75">
      <c r="A25" s="12" t="s">
        <v>73</v>
      </c>
      <c r="B25" s="1">
        <f>'DATOS MENSUALES'!E570</f>
        <v>1.476</v>
      </c>
      <c r="C25" s="1">
        <f>'DATOS MENSUALES'!E571</f>
        <v>0.996</v>
      </c>
      <c r="D25" s="1">
        <f>'DATOS MENSUALES'!E572</f>
        <v>1.748</v>
      </c>
      <c r="E25" s="1">
        <f>'DATOS MENSUALES'!E573</f>
        <v>5.235</v>
      </c>
      <c r="F25" s="1">
        <f>'DATOS MENSUALES'!E574</f>
        <v>2.034</v>
      </c>
      <c r="G25" s="1">
        <f>'DATOS MENSUALES'!E575</f>
        <v>1.223</v>
      </c>
      <c r="H25" s="1">
        <f>'DATOS MENSUALES'!E576</f>
        <v>4.756</v>
      </c>
      <c r="I25" s="1">
        <f>'DATOS MENSUALES'!E577</f>
        <v>2.247</v>
      </c>
      <c r="J25" s="1">
        <f>'DATOS MENSUALES'!E578</f>
        <v>2.738</v>
      </c>
      <c r="K25" s="1">
        <f>'DATOS MENSUALES'!E579</f>
        <v>1.406</v>
      </c>
      <c r="L25" s="1">
        <f>'DATOS MENSUALES'!E580</f>
        <v>0.817</v>
      </c>
      <c r="M25" s="1">
        <f>'DATOS MENSUALES'!E581</f>
        <v>0.477</v>
      </c>
      <c r="N25" s="1">
        <f t="shared" si="11"/>
        <v>25.153000000000002</v>
      </c>
      <c r="O25" s="10"/>
      <c r="P25" s="60">
        <f t="shared" si="12"/>
        <v>0.11787076996995906</v>
      </c>
      <c r="Q25" s="60">
        <f t="shared" si="13"/>
        <v>-0.402827723623577</v>
      </c>
      <c r="R25" s="60">
        <f t="shared" si="13"/>
        <v>-0.9733555924364474</v>
      </c>
      <c r="S25" s="60">
        <f t="shared" si="13"/>
        <v>27.67325039336067</v>
      </c>
      <c r="T25" s="60">
        <f t="shared" si="13"/>
        <v>0.046775733046882165</v>
      </c>
      <c r="U25" s="60">
        <f t="shared" si="13"/>
        <v>-0.9080126433905904</v>
      </c>
      <c r="V25" s="60">
        <f t="shared" si="13"/>
        <v>17.63534667112973</v>
      </c>
      <c r="W25" s="60">
        <f t="shared" si="13"/>
        <v>0.16003497456167493</v>
      </c>
      <c r="X25" s="60">
        <f t="shared" si="13"/>
        <v>4.572070684033741</v>
      </c>
      <c r="Y25" s="60">
        <f t="shared" si="13"/>
        <v>0.331097697075728</v>
      </c>
      <c r="Z25" s="60">
        <f t="shared" si="13"/>
        <v>0.03977269696603323</v>
      </c>
      <c r="AA25" s="60">
        <f t="shared" si="13"/>
        <v>0.0001781611201069632</v>
      </c>
      <c r="AB25" s="60">
        <f t="shared" si="13"/>
        <v>353.7567193176147</v>
      </c>
    </row>
    <row r="26" spans="1:28" ht="12.75">
      <c r="A26" s="12" t="s">
        <v>74</v>
      </c>
      <c r="B26" s="1">
        <f>'DATOS MENSUALES'!E582</f>
        <v>0.727</v>
      </c>
      <c r="C26" s="1">
        <f>'DATOS MENSUALES'!E583</f>
        <v>0.439</v>
      </c>
      <c r="D26" s="1">
        <f>'DATOS MENSUALES'!E584</f>
        <v>0.278</v>
      </c>
      <c r="E26" s="1">
        <f>'DATOS MENSUALES'!E585</f>
        <v>0.191</v>
      </c>
      <c r="F26" s="1">
        <f>'DATOS MENSUALES'!E586</f>
        <v>0.639</v>
      </c>
      <c r="G26" s="1">
        <f>'DATOS MENSUALES'!E587</f>
        <v>0.411</v>
      </c>
      <c r="H26" s="1">
        <f>'DATOS MENSUALES'!E588</f>
        <v>1.497</v>
      </c>
      <c r="I26" s="1">
        <f>'DATOS MENSUALES'!E589</f>
        <v>1.34</v>
      </c>
      <c r="J26" s="1">
        <f>'DATOS MENSUALES'!E590</f>
        <v>0.749</v>
      </c>
      <c r="K26" s="1">
        <f>'DATOS MENSUALES'!E591</f>
        <v>0.478</v>
      </c>
      <c r="L26" s="1">
        <f>'DATOS MENSUALES'!E592</f>
        <v>0.311</v>
      </c>
      <c r="M26" s="1">
        <f>'DATOS MENSUALES'!E593</f>
        <v>0.22</v>
      </c>
      <c r="N26" s="1">
        <f t="shared" si="11"/>
        <v>7.279999999999999</v>
      </c>
      <c r="O26" s="10"/>
      <c r="P26" s="60">
        <f t="shared" si="12"/>
        <v>-0.017312131609922614</v>
      </c>
      <c r="Q26" s="60">
        <f t="shared" si="13"/>
        <v>-2.1744575419608534</v>
      </c>
      <c r="R26" s="60">
        <f t="shared" si="13"/>
        <v>-14.905797021267809</v>
      </c>
      <c r="S26" s="60">
        <f t="shared" si="13"/>
        <v>-8.233465743485493</v>
      </c>
      <c r="T26" s="60">
        <f t="shared" si="13"/>
        <v>-1.1077293458584423</v>
      </c>
      <c r="U26" s="60">
        <f t="shared" si="13"/>
        <v>-5.643042901432013</v>
      </c>
      <c r="V26" s="60">
        <f t="shared" si="13"/>
        <v>-0.2823997359531175</v>
      </c>
      <c r="W26" s="60">
        <f t="shared" si="13"/>
        <v>-0.04825912646199358</v>
      </c>
      <c r="X26" s="60">
        <f t="shared" si="13"/>
        <v>-0.035698785985491505</v>
      </c>
      <c r="Y26" s="60">
        <f t="shared" si="13"/>
        <v>-0.01317641449823625</v>
      </c>
      <c r="Z26" s="60">
        <f t="shared" si="13"/>
        <v>-0.004463912155268543</v>
      </c>
      <c r="AA26" s="60">
        <f t="shared" si="13"/>
        <v>-0.008088013112141565</v>
      </c>
      <c r="AB26" s="60">
        <f t="shared" si="13"/>
        <v>-1259.9138877072926</v>
      </c>
    </row>
    <row r="27" spans="1:28" ht="12.75">
      <c r="A27" s="12" t="s">
        <v>75</v>
      </c>
      <c r="B27" s="1">
        <f>'DATOS MENSUALES'!E594</f>
        <v>0.149</v>
      </c>
      <c r="C27" s="1">
        <f>'DATOS MENSUALES'!E595</f>
        <v>1.236</v>
      </c>
      <c r="D27" s="1">
        <f>'DATOS MENSUALES'!E596</f>
        <v>3.39</v>
      </c>
      <c r="E27" s="1">
        <f>'DATOS MENSUALES'!E597</f>
        <v>1.493</v>
      </c>
      <c r="F27" s="1">
        <f>'DATOS MENSUALES'!E598</f>
        <v>0.919</v>
      </c>
      <c r="G27" s="1">
        <f>'DATOS MENSUALES'!E599</f>
        <v>0.582</v>
      </c>
      <c r="H27" s="1">
        <f>'DATOS MENSUALES'!E600</f>
        <v>0.767</v>
      </c>
      <c r="I27" s="1">
        <f>'DATOS MENSUALES'!E601</f>
        <v>0.651</v>
      </c>
      <c r="J27" s="1">
        <f>'DATOS MENSUALES'!E602</f>
        <v>0.573</v>
      </c>
      <c r="K27" s="1">
        <f>'DATOS MENSUALES'!E603</f>
        <v>0.426</v>
      </c>
      <c r="L27" s="1">
        <f>'DATOS MENSUALES'!E604</f>
        <v>0.267</v>
      </c>
      <c r="M27" s="1">
        <f>'DATOS MENSUALES'!E605</f>
        <v>0.194</v>
      </c>
      <c r="N27" s="1">
        <f t="shared" si="11"/>
        <v>10.647000000000002</v>
      </c>
      <c r="O27" s="10"/>
      <c r="P27" s="60">
        <f t="shared" si="12"/>
        <v>-0.5857298116217567</v>
      </c>
      <c r="Q27" s="60">
        <f t="shared" si="13"/>
        <v>-0.12390704717387317</v>
      </c>
      <c r="R27" s="60">
        <f t="shared" si="13"/>
        <v>0.2758455537736119</v>
      </c>
      <c r="S27" s="60">
        <f t="shared" si="13"/>
        <v>-0.36901719466596467</v>
      </c>
      <c r="T27" s="60">
        <f t="shared" si="13"/>
        <v>-0.42984291248566164</v>
      </c>
      <c r="U27" s="60">
        <f t="shared" si="13"/>
        <v>-4.168198560770771</v>
      </c>
      <c r="V27" s="60">
        <f t="shared" si="13"/>
        <v>-2.662943787373236</v>
      </c>
      <c r="W27" s="60">
        <f t="shared" si="13"/>
        <v>-1.1678317746927627</v>
      </c>
      <c r="X27" s="60">
        <f t="shared" si="13"/>
        <v>-0.1289937165653731</v>
      </c>
      <c r="Y27" s="60">
        <f t="shared" si="13"/>
        <v>-0.02393575626746703</v>
      </c>
      <c r="Z27" s="60">
        <f t="shared" si="13"/>
        <v>-0.009084043048759663</v>
      </c>
      <c r="AA27" s="60">
        <f t="shared" si="13"/>
        <v>-0.01165551276598772</v>
      </c>
      <c r="AB27" s="60">
        <f t="shared" si="13"/>
        <v>-410.7650832747729</v>
      </c>
    </row>
    <row r="28" spans="1:28" ht="12.75">
      <c r="A28" s="12" t="s">
        <v>76</v>
      </c>
      <c r="B28" s="1">
        <f>'DATOS MENSUALES'!E606</f>
        <v>1.316</v>
      </c>
      <c r="C28" s="1">
        <f>'DATOS MENSUALES'!E607</f>
        <v>1.231</v>
      </c>
      <c r="D28" s="1">
        <f>'DATOS MENSUALES'!E608</f>
        <v>0.9</v>
      </c>
      <c r="E28" s="1">
        <f>'DATOS MENSUALES'!E609</f>
        <v>0.818</v>
      </c>
      <c r="F28" s="1">
        <f>'DATOS MENSUALES'!E610</f>
        <v>1.008</v>
      </c>
      <c r="G28" s="1">
        <f>'DATOS MENSUALES'!E611</f>
        <v>3.901</v>
      </c>
      <c r="H28" s="1">
        <f>'DATOS MENSUALES'!E612</f>
        <v>3.412</v>
      </c>
      <c r="I28" s="1">
        <f>'DATOS MENSUALES'!E613</f>
        <v>2.013</v>
      </c>
      <c r="J28" s="1">
        <f>'DATOS MENSUALES'!E614</f>
        <v>1.144</v>
      </c>
      <c r="K28" s="1">
        <f>'DATOS MENSUALES'!E615</f>
        <v>0.661</v>
      </c>
      <c r="L28" s="1">
        <f>'DATOS MENSUALES'!E616</f>
        <v>0.387</v>
      </c>
      <c r="M28" s="1">
        <f>'DATOS MENSUALES'!E617</f>
        <v>1.09</v>
      </c>
      <c r="N28" s="1">
        <f t="shared" si="11"/>
        <v>17.881</v>
      </c>
      <c r="O28" s="10"/>
      <c r="P28" s="60">
        <f t="shared" si="12"/>
        <v>0.036037616833864396</v>
      </c>
      <c r="Q28" s="60">
        <f t="shared" si="13"/>
        <v>-0.12767267152298553</v>
      </c>
      <c r="R28" s="60">
        <f t="shared" si="13"/>
        <v>-6.2197429488151466</v>
      </c>
      <c r="S28" s="60">
        <f t="shared" si="13"/>
        <v>-2.6987936270254314</v>
      </c>
      <c r="T28" s="60">
        <f t="shared" si="13"/>
        <v>-0.2949990488229399</v>
      </c>
      <c r="U28" s="60">
        <f t="shared" si="13"/>
        <v>4.997175049263252</v>
      </c>
      <c r="V28" s="60">
        <f t="shared" si="13"/>
        <v>1.9952512134255809</v>
      </c>
      <c r="W28" s="60">
        <f t="shared" si="13"/>
        <v>0.029481600407828837</v>
      </c>
      <c r="X28" s="60">
        <f t="shared" si="13"/>
        <v>0.00028399202486345196</v>
      </c>
      <c r="Y28" s="60">
        <f t="shared" si="13"/>
        <v>-0.00015050346421256316</v>
      </c>
      <c r="Z28" s="60">
        <f t="shared" si="13"/>
        <v>-0.0006967752972803806</v>
      </c>
      <c r="AA28" s="60">
        <f t="shared" si="13"/>
        <v>0.2997799460742489</v>
      </c>
      <c r="AB28" s="60">
        <f t="shared" si="13"/>
        <v>-0.007949338089952077</v>
      </c>
    </row>
    <row r="29" spans="1:28" ht="12.75">
      <c r="A29" s="12" t="s">
        <v>77</v>
      </c>
      <c r="B29" s="1">
        <f>'DATOS MENSUALES'!E618</f>
        <v>1.088</v>
      </c>
      <c r="C29" s="1">
        <f>'DATOS MENSUALES'!E619</f>
        <v>1.876</v>
      </c>
      <c r="D29" s="1">
        <f>'DATOS MENSUALES'!E620</f>
        <v>0.635</v>
      </c>
      <c r="E29" s="1">
        <f>'DATOS MENSUALES'!E621</f>
        <v>0.406</v>
      </c>
      <c r="F29" s="1">
        <f>'DATOS MENSUALES'!E622</f>
        <v>0.305</v>
      </c>
      <c r="G29" s="1">
        <f>'DATOS MENSUALES'!E623</f>
        <v>0.635</v>
      </c>
      <c r="H29" s="1">
        <f>'DATOS MENSUALES'!E624</f>
        <v>0.637</v>
      </c>
      <c r="I29" s="1">
        <f>'DATOS MENSUALES'!E625</f>
        <v>0.656</v>
      </c>
      <c r="J29" s="1">
        <f>'DATOS MENSUALES'!E626</f>
        <v>1.027</v>
      </c>
      <c r="K29" s="1">
        <f>'DATOS MENSUALES'!E627</f>
        <v>0.625</v>
      </c>
      <c r="L29" s="1">
        <f>'DATOS MENSUALES'!E628</f>
        <v>0.435</v>
      </c>
      <c r="M29" s="1">
        <f>'DATOS MENSUALES'!E629</f>
        <v>0.417</v>
      </c>
      <c r="N29" s="1">
        <f t="shared" si="11"/>
        <v>8.741999999999999</v>
      </c>
      <c r="O29" s="10"/>
      <c r="P29" s="60">
        <f t="shared" si="12"/>
        <v>0.0010708406918525301</v>
      </c>
      <c r="Q29" s="60">
        <f t="shared" si="13"/>
        <v>0.002830838743286317</v>
      </c>
      <c r="R29" s="60">
        <f t="shared" si="13"/>
        <v>-9.314531659798876</v>
      </c>
      <c r="S29" s="60">
        <f t="shared" si="13"/>
        <v>-5.873595423078685</v>
      </c>
      <c r="T29" s="60">
        <f t="shared" si="13"/>
        <v>-2.5639968030300397</v>
      </c>
      <c r="U29" s="60">
        <f t="shared" si="13"/>
        <v>-3.7698024319882255</v>
      </c>
      <c r="V29" s="60">
        <f t="shared" si="13"/>
        <v>-3.4846864896809273</v>
      </c>
      <c r="W29" s="60">
        <f t="shared" si="13"/>
        <v>-1.1512760653732355</v>
      </c>
      <c r="X29" s="60">
        <f t="shared" si="13"/>
        <v>-0.000134762917444241</v>
      </c>
      <c r="Y29" s="60">
        <f t="shared" si="13"/>
        <v>-0.000709548689064636</v>
      </c>
      <c r="Z29" s="60">
        <f t="shared" si="13"/>
        <v>-6.719004284251222E-05</v>
      </c>
      <c r="AA29" s="60">
        <f t="shared" si="13"/>
        <v>-5.192723031406816E-08</v>
      </c>
      <c r="AB29" s="60">
        <f t="shared" si="13"/>
        <v>-814.4081318340707</v>
      </c>
    </row>
    <row r="30" spans="1:28" ht="12.75">
      <c r="A30" s="12" t="s">
        <v>78</v>
      </c>
      <c r="B30" s="1">
        <f>'DATOS MENSUALES'!E630</f>
        <v>1.857</v>
      </c>
      <c r="C30" s="1">
        <f>'DATOS MENSUALES'!E631</f>
        <v>0.642</v>
      </c>
      <c r="D30" s="1">
        <f>'DATOS MENSUALES'!E632</f>
        <v>2.238</v>
      </c>
      <c r="E30" s="1">
        <f>'DATOS MENSUALES'!E633</f>
        <v>0.725</v>
      </c>
      <c r="F30" s="1">
        <f>'DATOS MENSUALES'!E634</f>
        <v>0.493</v>
      </c>
      <c r="G30" s="1">
        <f>'DATOS MENSUALES'!E635</f>
        <v>0.629</v>
      </c>
      <c r="H30" s="1">
        <f>'DATOS MENSUALES'!E636</f>
        <v>0.851</v>
      </c>
      <c r="I30" s="1">
        <f>'DATOS MENSUALES'!E637</f>
        <v>3.013</v>
      </c>
      <c r="J30" s="1">
        <f>'DATOS MENSUALES'!E638</f>
        <v>1.161</v>
      </c>
      <c r="K30" s="1">
        <f>'DATOS MENSUALES'!E639</f>
        <v>0.727</v>
      </c>
      <c r="L30" s="1">
        <f>'DATOS MENSUALES'!E640</f>
        <v>0.422</v>
      </c>
      <c r="M30" s="1">
        <f>'DATOS MENSUALES'!E641</f>
        <v>0.397</v>
      </c>
      <c r="N30" s="1">
        <f t="shared" si="11"/>
        <v>13.155000000000001</v>
      </c>
      <c r="O30" s="10"/>
      <c r="P30" s="60">
        <f t="shared" si="12"/>
        <v>0.6614768424137462</v>
      </c>
      <c r="Q30" s="60">
        <f t="shared" si="13"/>
        <v>-1.3040979260022738</v>
      </c>
      <c r="R30" s="60">
        <f t="shared" si="13"/>
        <v>-0.12578046487727582</v>
      </c>
      <c r="S30" s="60">
        <f t="shared" si="13"/>
        <v>-3.2765405912103422</v>
      </c>
      <c r="T30" s="60">
        <f t="shared" si="13"/>
        <v>-1.6459256047105124</v>
      </c>
      <c r="U30" s="60">
        <f t="shared" si="13"/>
        <v>-3.8135705736834917</v>
      </c>
      <c r="V30" s="60">
        <f t="shared" si="13"/>
        <v>-2.2075468320359573</v>
      </c>
      <c r="W30" s="60">
        <f t="shared" si="13"/>
        <v>2.242551233543923</v>
      </c>
      <c r="X30" s="60">
        <f t="shared" si="13"/>
        <v>0.0005662408369936331</v>
      </c>
      <c r="Y30" s="60">
        <f t="shared" si="13"/>
        <v>2.1009351957213785E-06</v>
      </c>
      <c r="Z30" s="60">
        <f t="shared" si="13"/>
        <v>-0.00015445521591943517</v>
      </c>
      <c r="AA30" s="60">
        <f t="shared" si="13"/>
        <v>-1.3363968650432487E-05</v>
      </c>
      <c r="AB30" s="60">
        <f t="shared" si="13"/>
        <v>-119.50093893232945</v>
      </c>
    </row>
    <row r="31" spans="1:28" ht="12.75">
      <c r="A31" s="12" t="s">
        <v>79</v>
      </c>
      <c r="B31" s="1">
        <f>'DATOS MENSUALES'!E642</f>
        <v>3.239</v>
      </c>
      <c r="C31" s="1">
        <f>'DATOS MENSUALES'!E643</f>
        <v>1.255</v>
      </c>
      <c r="D31" s="1">
        <f>'DATOS MENSUALES'!E644</f>
        <v>1.166</v>
      </c>
      <c r="E31" s="1">
        <f>'DATOS MENSUALES'!E645</f>
        <v>2.733</v>
      </c>
      <c r="F31" s="1">
        <f>'DATOS MENSUALES'!E646</f>
        <v>2.776</v>
      </c>
      <c r="G31" s="1">
        <f>'DATOS MENSUALES'!E647</f>
        <v>1.43</v>
      </c>
      <c r="H31" s="1">
        <f>'DATOS MENSUALES'!E648</f>
        <v>0.812</v>
      </c>
      <c r="I31" s="1">
        <f>'DATOS MENSUALES'!E649</f>
        <v>2.023</v>
      </c>
      <c r="J31" s="1">
        <f>'DATOS MENSUALES'!E650</f>
        <v>0.801</v>
      </c>
      <c r="K31" s="1">
        <f>'DATOS MENSUALES'!E651</f>
        <v>0.48</v>
      </c>
      <c r="L31" s="1">
        <f>'DATOS MENSUALES'!E652</f>
        <v>0.3</v>
      </c>
      <c r="M31" s="1">
        <f>'DATOS MENSUALES'!E653</f>
        <v>0.221</v>
      </c>
      <c r="N31" s="1">
        <f t="shared" si="11"/>
        <v>17.236</v>
      </c>
      <c r="O31" s="10"/>
      <c r="P31" s="60">
        <f t="shared" si="12"/>
        <v>11.440934463703691</v>
      </c>
      <c r="Q31" s="60">
        <f t="shared" si="13"/>
        <v>-0.11027329126263066</v>
      </c>
      <c r="R31" s="60">
        <f t="shared" si="13"/>
        <v>-3.8924050234808263</v>
      </c>
      <c r="S31" s="60">
        <f t="shared" si="13"/>
        <v>0.1428348534405441</v>
      </c>
      <c r="T31" s="60">
        <f t="shared" si="13"/>
        <v>1.339394509330906</v>
      </c>
      <c r="U31" s="60">
        <f t="shared" si="13"/>
        <v>-0.44131274948082694</v>
      </c>
      <c r="V31" s="60">
        <f t="shared" si="13"/>
        <v>-2.4119098327282646</v>
      </c>
      <c r="W31" s="60">
        <f t="shared" si="13"/>
        <v>0.03243828135457447</v>
      </c>
      <c r="X31" s="60">
        <f t="shared" si="13"/>
        <v>-0.021315966677799208</v>
      </c>
      <c r="Y31" s="60">
        <f t="shared" si="13"/>
        <v>-0.012844519968650452</v>
      </c>
      <c r="Z31" s="60">
        <f t="shared" si="13"/>
        <v>-0.005419671840179786</v>
      </c>
      <c r="AA31" s="60">
        <f t="shared" si="13"/>
        <v>-0.007967735779301328</v>
      </c>
      <c r="AB31" s="60">
        <f t="shared" si="13"/>
        <v>-0.6024453161742684</v>
      </c>
    </row>
    <row r="32" spans="1:28" ht="12.75">
      <c r="A32" s="12" t="s">
        <v>80</v>
      </c>
      <c r="B32" s="1">
        <f>'DATOS MENSUALES'!E654</f>
        <v>0.958</v>
      </c>
      <c r="C32" s="1">
        <f>'DATOS MENSUALES'!E655</f>
        <v>1.71</v>
      </c>
      <c r="D32" s="1">
        <f>'DATOS MENSUALES'!E656</f>
        <v>1.643</v>
      </c>
      <c r="E32" s="1">
        <f>'DATOS MENSUALES'!E657</f>
        <v>1.712</v>
      </c>
      <c r="F32" s="1">
        <f>'DATOS MENSUALES'!E658</f>
        <v>2.058</v>
      </c>
      <c r="G32" s="1">
        <f>'DATOS MENSUALES'!E659</f>
        <v>1.404</v>
      </c>
      <c r="H32" s="1">
        <f>'DATOS MENSUALES'!E660</f>
        <v>0.755</v>
      </c>
      <c r="I32" s="1">
        <f>'DATOS MENSUALES'!E661</f>
        <v>0.97</v>
      </c>
      <c r="J32" s="1">
        <f>'DATOS MENSUALES'!E662</f>
        <v>0.544</v>
      </c>
      <c r="K32" s="1">
        <f>'DATOS MENSUALES'!E663</f>
        <v>0.355</v>
      </c>
      <c r="L32" s="1">
        <f>'DATOS MENSUALES'!E664</f>
        <v>0.244</v>
      </c>
      <c r="M32" s="1">
        <f>'DATOS MENSUALES'!E665</f>
        <v>0.28</v>
      </c>
      <c r="N32" s="1">
        <f t="shared" si="11"/>
        <v>12.633000000000001</v>
      </c>
      <c r="O32" s="10"/>
      <c r="P32" s="60">
        <f t="shared" si="12"/>
        <v>-2.1236231224396883E-05</v>
      </c>
      <c r="Q32" s="60">
        <f t="shared" si="13"/>
        <v>-1.477549340009038E-05</v>
      </c>
      <c r="R32" s="60">
        <f t="shared" si="13"/>
        <v>-1.3166713427101162</v>
      </c>
      <c r="S32" s="60">
        <f t="shared" si="13"/>
        <v>-0.12370641123549152</v>
      </c>
      <c r="T32" s="60">
        <f t="shared" si="13"/>
        <v>0.05675932632498869</v>
      </c>
      <c r="U32" s="60">
        <f t="shared" si="13"/>
        <v>-0.48808687682698093</v>
      </c>
      <c r="V32" s="60">
        <f t="shared" si="13"/>
        <v>-2.732707833124715</v>
      </c>
      <c r="W32" s="60">
        <f t="shared" si="13"/>
        <v>-0.39557124533773325</v>
      </c>
      <c r="X32" s="60">
        <f t="shared" si="13"/>
        <v>-0.1525037384485091</v>
      </c>
      <c r="Y32" s="60">
        <f t="shared" si="13"/>
        <v>-0.0463426732600706</v>
      </c>
      <c r="Z32" s="60">
        <f t="shared" si="13"/>
        <v>-0.012431357201126527</v>
      </c>
      <c r="AA32" s="60">
        <f t="shared" si="13"/>
        <v>-0.0027871939109581274</v>
      </c>
      <c r="AB32" s="60">
        <f t="shared" si="13"/>
        <v>-161.66280665463418</v>
      </c>
    </row>
    <row r="33" spans="1:28" ht="12.75">
      <c r="A33" s="12" t="s">
        <v>81</v>
      </c>
      <c r="B33" s="1">
        <f>'DATOS MENSUALES'!E666</f>
        <v>0.166</v>
      </c>
      <c r="C33" s="1">
        <f>'DATOS MENSUALES'!E667</f>
        <v>1.148</v>
      </c>
      <c r="D33" s="1">
        <f>'DATOS MENSUALES'!E668</f>
        <v>8.71</v>
      </c>
      <c r="E33" s="1">
        <f>'DATOS MENSUALES'!E669</f>
        <v>4.874</v>
      </c>
      <c r="F33" s="1">
        <f>'DATOS MENSUALES'!E670</f>
        <v>3.555</v>
      </c>
      <c r="G33" s="1">
        <f>'DATOS MENSUALES'!E671</f>
        <v>3.171</v>
      </c>
      <c r="H33" s="1">
        <f>'DATOS MENSUALES'!E672</f>
        <v>2.005</v>
      </c>
      <c r="I33" s="1">
        <f>'DATOS MENSUALES'!E673</f>
        <v>1.84</v>
      </c>
      <c r="J33" s="1">
        <f>'DATOS MENSUALES'!E674</f>
        <v>1.148</v>
      </c>
      <c r="K33" s="1">
        <f>'DATOS MENSUALES'!E675</f>
        <v>0.692</v>
      </c>
      <c r="L33" s="1">
        <f>'DATOS MENSUALES'!E676</f>
        <v>0.425</v>
      </c>
      <c r="M33" s="1">
        <f>'DATOS MENSUALES'!E677</f>
        <v>0.337</v>
      </c>
      <c r="N33" s="1">
        <f t="shared" si="11"/>
        <v>28.070999999999998</v>
      </c>
      <c r="O33" s="10"/>
      <c r="P33" s="60">
        <f t="shared" si="12"/>
        <v>-0.5507475559472005</v>
      </c>
      <c r="Q33" s="60">
        <f t="shared" si="13"/>
        <v>-0.2017852824874826</v>
      </c>
      <c r="R33" s="60">
        <f t="shared" si="13"/>
        <v>212.8789998481524</v>
      </c>
      <c r="S33" s="60">
        <f t="shared" si="13"/>
        <v>18.90039941497456</v>
      </c>
      <c r="T33" s="60">
        <f t="shared" si="13"/>
        <v>6.658547370046888</v>
      </c>
      <c r="U33" s="60">
        <f t="shared" si="13"/>
        <v>0.9401950137750893</v>
      </c>
      <c r="V33" s="60">
        <f t="shared" si="13"/>
        <v>-0.003246849396904865</v>
      </c>
      <c r="W33" s="60">
        <f t="shared" si="13"/>
        <v>0.0025111901060537157</v>
      </c>
      <c r="X33" s="60">
        <f t="shared" si="13"/>
        <v>0.00033905751007055283</v>
      </c>
      <c r="Y33" s="60">
        <f t="shared" si="13"/>
        <v>-1.0929678709604231E-05</v>
      </c>
      <c r="Z33" s="60">
        <f t="shared" si="13"/>
        <v>-0.00012996825290168375</v>
      </c>
      <c r="AA33" s="60">
        <f t="shared" si="13"/>
        <v>-0.0005870231698338653</v>
      </c>
      <c r="AB33" s="60">
        <f t="shared" si="13"/>
        <v>997.1296737222203</v>
      </c>
    </row>
    <row r="34" spans="1:28" s="24" customFormat="1" ht="12.75">
      <c r="A34" s="21" t="s">
        <v>82</v>
      </c>
      <c r="B34" s="22">
        <f>'DATOS MENSUALES'!E678</f>
        <v>0.238</v>
      </c>
      <c r="C34" s="22">
        <f>'DATOS MENSUALES'!E679</f>
        <v>2.528</v>
      </c>
      <c r="D34" s="22">
        <f>'DATOS MENSUALES'!E680</f>
        <v>4.276</v>
      </c>
      <c r="E34" s="22">
        <f>'DATOS MENSUALES'!E681</f>
        <v>4.544</v>
      </c>
      <c r="F34" s="22">
        <f>'DATOS MENSUALES'!E682</f>
        <v>2.098</v>
      </c>
      <c r="G34" s="22">
        <f>'DATOS MENSUALES'!E683</f>
        <v>1.177</v>
      </c>
      <c r="H34" s="22">
        <f>'DATOS MENSUALES'!E684</f>
        <v>0.995</v>
      </c>
      <c r="I34" s="22">
        <f>'DATOS MENSUALES'!E685</f>
        <v>3.225</v>
      </c>
      <c r="J34" s="22">
        <f>'DATOS MENSUALES'!E686</f>
        <v>1.413</v>
      </c>
      <c r="K34" s="22">
        <f>'DATOS MENSUALES'!E687</f>
        <v>1.39</v>
      </c>
      <c r="L34" s="22">
        <f>'DATOS MENSUALES'!E688</f>
        <v>1.119</v>
      </c>
      <c r="M34" s="22">
        <f>'DATOS MENSUALES'!E689</f>
        <v>0.635</v>
      </c>
      <c r="N34" s="22">
        <f t="shared" si="11"/>
        <v>23.637999999999998</v>
      </c>
      <c r="O34" s="23"/>
      <c r="P34" s="60">
        <f t="shared" si="12"/>
        <v>-0.4179927391898042</v>
      </c>
      <c r="Q34" s="60">
        <f aca="true" t="shared" si="14" ref="Q34:Q43">(C34-C$6)^3</f>
        <v>0.49954847786754747</v>
      </c>
      <c r="R34" s="60">
        <f aca="true" t="shared" si="15" ref="R34:R43">(D34-D$6)^3</f>
        <v>3.6306885787824856</v>
      </c>
      <c r="S34" s="60">
        <f aca="true" t="shared" si="16" ref="S34:S43">(E34-E$6)^3</f>
        <v>12.710196262444978</v>
      </c>
      <c r="T34" s="60">
        <f aca="true" t="shared" si="17" ref="T34:T43">(F34-F$6)^3</f>
        <v>0.07639109153208931</v>
      </c>
      <c r="U34" s="60">
        <f aca="true" t="shared" si="18" ref="U34:U43">(G34-G$6)^3</f>
        <v>-1.0436588505414783</v>
      </c>
      <c r="V34" s="60">
        <f aca="true" t="shared" si="19" ref="V34:V43">(H34-H$6)^3</f>
        <v>-1.5531457857874362</v>
      </c>
      <c r="W34" s="60">
        <f aca="true" t="shared" si="20" ref="W34:W43">(I34-I$6)^3</f>
        <v>3.5182099169995458</v>
      </c>
      <c r="X34" s="60">
        <f aca="true" t="shared" si="21" ref="X34:X43">(J34-J$6)^3</f>
        <v>0.03750480455888721</v>
      </c>
      <c r="Y34" s="60">
        <f aca="true" t="shared" si="22" ref="Y34:Y43">(K34-K$6)^3</f>
        <v>0.30865221099288775</v>
      </c>
      <c r="Z34" s="60">
        <f aca="true" t="shared" si="23" ref="Z34:Z43">(L34-L$6)^3</f>
        <v>0.26627728906366643</v>
      </c>
      <c r="AA34" s="60">
        <f aca="true" t="shared" si="24" ref="AA34:AA43">(M34-M$6)^3</f>
        <v>0.009837379631941276</v>
      </c>
      <c r="AB34" s="60">
        <f aca="true" t="shared" si="25" ref="AB34:AB43">(N34-N$6)^3</f>
        <v>171.6407408392783</v>
      </c>
    </row>
    <row r="35" spans="1:28" s="24" customFormat="1" ht="12.75">
      <c r="A35" s="21" t="s">
        <v>83</v>
      </c>
      <c r="B35" s="22">
        <f>'DATOS MENSUALES'!E690</f>
        <v>0.658</v>
      </c>
      <c r="C35" s="22">
        <f>'DATOS MENSUALES'!E691</f>
        <v>4.672</v>
      </c>
      <c r="D35" s="22">
        <f>'DATOS MENSUALES'!E692</f>
        <v>7.06</v>
      </c>
      <c r="E35" s="22">
        <f>'DATOS MENSUALES'!E693</f>
        <v>2.346</v>
      </c>
      <c r="F35" s="22">
        <f>'DATOS MENSUALES'!E694</f>
        <v>1.632</v>
      </c>
      <c r="G35" s="22">
        <f>'DATOS MENSUALES'!E695</f>
        <v>1.358</v>
      </c>
      <c r="H35" s="22">
        <f>'DATOS MENSUALES'!E696</f>
        <v>3.081</v>
      </c>
      <c r="I35" s="22">
        <f>'DATOS MENSUALES'!E697</f>
        <v>2.784</v>
      </c>
      <c r="J35" s="22">
        <f>'DATOS MENSUALES'!E698</f>
        <v>1.965</v>
      </c>
      <c r="K35" s="22">
        <f>'DATOS MENSUALES'!E699</f>
        <v>1.05</v>
      </c>
      <c r="L35" s="22">
        <f>'DATOS MENSUALES'!E700</f>
        <v>0.613</v>
      </c>
      <c r="M35" s="22">
        <f>'DATOS MENSUALES'!E701</f>
        <v>0.827</v>
      </c>
      <c r="N35" s="22">
        <f t="shared" si="11"/>
        <v>28.046</v>
      </c>
      <c r="O35" s="23"/>
      <c r="P35" s="60">
        <f t="shared" si="12"/>
        <v>-0.03518833682294035</v>
      </c>
      <c r="Q35" s="60">
        <f t="shared" si="14"/>
        <v>25.346416479382338</v>
      </c>
      <c r="R35" s="60">
        <f t="shared" si="15"/>
        <v>80.67541382929134</v>
      </c>
      <c r="S35" s="60">
        <f t="shared" si="16"/>
        <v>0.002500546477526183</v>
      </c>
      <c r="T35" s="60">
        <f t="shared" si="17"/>
        <v>-7.247159217114132E-05</v>
      </c>
      <c r="U35" s="60">
        <f t="shared" si="18"/>
        <v>-0.5787304135163298</v>
      </c>
      <c r="V35" s="60">
        <f t="shared" si="19"/>
        <v>0.7989800337036872</v>
      </c>
      <c r="W35" s="60">
        <f t="shared" si="20"/>
        <v>1.2594428499403727</v>
      </c>
      <c r="X35" s="60">
        <f t="shared" si="21"/>
        <v>0.6972288285943907</v>
      </c>
      <c r="Y35" s="60">
        <f t="shared" si="22"/>
        <v>0.03786796096330221</v>
      </c>
      <c r="Z35" s="60">
        <f t="shared" si="23"/>
        <v>0.0025908931731338214</v>
      </c>
      <c r="AA35" s="60">
        <f t="shared" si="24"/>
        <v>0.0670566410757282</v>
      </c>
      <c r="AB35" s="60">
        <f t="shared" si="25"/>
        <v>989.6627486462962</v>
      </c>
    </row>
    <row r="36" spans="1:28" s="24" customFormat="1" ht="12.75">
      <c r="A36" s="21" t="s">
        <v>84</v>
      </c>
      <c r="B36" s="22">
        <f>'DATOS MENSUALES'!E702</f>
        <v>0.45</v>
      </c>
      <c r="C36" s="22">
        <f>'DATOS MENSUALES'!E703</f>
        <v>0.476</v>
      </c>
      <c r="D36" s="22">
        <f>'DATOS MENSUALES'!E704</f>
        <v>0.454</v>
      </c>
      <c r="E36" s="22">
        <f>'DATOS MENSUALES'!E705</f>
        <v>0.833</v>
      </c>
      <c r="F36" s="22">
        <f>'DATOS MENSUALES'!E706</f>
        <v>0.646</v>
      </c>
      <c r="G36" s="22">
        <f>'DATOS MENSUALES'!E707</f>
        <v>0.93</v>
      </c>
      <c r="H36" s="22">
        <f>'DATOS MENSUALES'!E708</f>
        <v>1.337</v>
      </c>
      <c r="I36" s="22">
        <f>'DATOS MENSUALES'!E709</f>
        <v>1.127</v>
      </c>
      <c r="J36" s="22">
        <f>'DATOS MENSUALES'!E710</f>
        <v>0.601</v>
      </c>
      <c r="K36" s="22">
        <f>'DATOS MENSUALES'!E711</f>
        <v>0.649</v>
      </c>
      <c r="L36" s="22">
        <f>'DATOS MENSUALES'!E712</f>
        <v>0.383</v>
      </c>
      <c r="M36" s="22">
        <f>'DATOS MENSUALES'!E713</f>
        <v>0.872</v>
      </c>
      <c r="N36" s="22">
        <f t="shared" si="11"/>
        <v>8.758000000000001</v>
      </c>
      <c r="O36" s="23"/>
      <c r="P36" s="60">
        <f t="shared" si="12"/>
        <v>-0.15372561189986345</v>
      </c>
      <c r="Q36" s="60">
        <f t="shared" si="14"/>
        <v>-1.993423055931268</v>
      </c>
      <c r="R36" s="60">
        <f t="shared" si="15"/>
        <v>-11.931101584179048</v>
      </c>
      <c r="S36" s="60">
        <f t="shared" si="16"/>
        <v>-2.6125014212635977</v>
      </c>
      <c r="T36" s="60">
        <f t="shared" si="17"/>
        <v>-1.0853987510241223</v>
      </c>
      <c r="U36" s="60">
        <f t="shared" si="18"/>
        <v>-2.00679431382994</v>
      </c>
      <c r="V36" s="60">
        <f t="shared" si="19"/>
        <v>-0.5434921695625851</v>
      </c>
      <c r="W36" s="60">
        <f t="shared" si="20"/>
        <v>-0.19217687301228945</v>
      </c>
      <c r="X36" s="60">
        <f t="shared" si="21"/>
        <v>-0.1087152101689234</v>
      </c>
      <c r="Y36" s="60">
        <f t="shared" si="22"/>
        <v>-0.00027706971865043345</v>
      </c>
      <c r="Z36" s="60">
        <f t="shared" si="23"/>
        <v>-0.0007954087351502031</v>
      </c>
      <c r="AA36" s="60">
        <f t="shared" si="24"/>
        <v>0.09189823451507732</v>
      </c>
      <c r="AB36" s="60">
        <f t="shared" si="25"/>
        <v>-810.2292668556323</v>
      </c>
    </row>
    <row r="37" spans="1:28" s="24" customFormat="1" ht="12.75">
      <c r="A37" s="21" t="s">
        <v>85</v>
      </c>
      <c r="B37" s="22">
        <f>'DATOS MENSUALES'!E714</f>
        <v>2.08</v>
      </c>
      <c r="C37" s="22">
        <f>'DATOS MENSUALES'!E715</f>
        <v>1.015</v>
      </c>
      <c r="D37" s="22">
        <f>'DATOS MENSUALES'!E716</f>
        <v>2.492</v>
      </c>
      <c r="E37" s="22">
        <f>'DATOS MENSUALES'!E717</f>
        <v>0.828</v>
      </c>
      <c r="F37" s="22">
        <f>'DATOS MENSUALES'!E718</f>
        <v>0.868</v>
      </c>
      <c r="G37" s="22">
        <f>'DATOS MENSUALES'!E719</f>
        <v>1.109</v>
      </c>
      <c r="H37" s="22">
        <f>'DATOS MENSUALES'!E720</f>
        <v>4.161</v>
      </c>
      <c r="I37" s="22">
        <f>'DATOS MENSUALES'!E721</f>
        <v>1.925</v>
      </c>
      <c r="J37" s="22">
        <f>'DATOS MENSUALES'!E722</f>
        <v>1.024</v>
      </c>
      <c r="K37" s="22">
        <f>'DATOS MENSUALES'!E723</f>
        <v>0.631</v>
      </c>
      <c r="L37" s="22">
        <f>'DATOS MENSUALES'!E724</f>
        <v>0.374</v>
      </c>
      <c r="M37" s="22">
        <f>'DATOS MENSUALES'!E725</f>
        <v>0.246</v>
      </c>
      <c r="N37" s="22">
        <f t="shared" si="11"/>
        <v>16.752999999999997</v>
      </c>
      <c r="O37" s="23"/>
      <c r="P37" s="60">
        <f t="shared" si="12"/>
        <v>1.310443666443332</v>
      </c>
      <c r="Q37" s="60">
        <f t="shared" si="14"/>
        <v>-0.37253067540464224</v>
      </c>
      <c r="R37" s="60">
        <f t="shared" si="15"/>
        <v>-0.015076263596210742</v>
      </c>
      <c r="S37" s="60">
        <f t="shared" si="16"/>
        <v>-2.641057899466261</v>
      </c>
      <c r="T37" s="60">
        <f t="shared" si="17"/>
        <v>-0.5230071808939457</v>
      </c>
      <c r="U37" s="60">
        <f t="shared" si="18"/>
        <v>-1.2679395088314194</v>
      </c>
      <c r="V37" s="60">
        <f t="shared" si="19"/>
        <v>8.09545407133682</v>
      </c>
      <c r="W37" s="60">
        <f t="shared" si="20"/>
        <v>0.010782593922621769</v>
      </c>
      <c r="X37" s="60">
        <f t="shared" si="21"/>
        <v>-0.00015983099288802686</v>
      </c>
      <c r="Y37" s="60">
        <f t="shared" si="22"/>
        <v>-0.0005757706387687775</v>
      </c>
      <c r="Z37" s="60">
        <f t="shared" si="23"/>
        <v>-0.0010504404703573036</v>
      </c>
      <c r="AA37" s="60">
        <f t="shared" si="24"/>
        <v>-0.005334677458295409</v>
      </c>
      <c r="AB37" s="60">
        <f t="shared" si="25"/>
        <v>-2.3398018699597882</v>
      </c>
    </row>
    <row r="38" spans="1:28" s="24" customFormat="1" ht="12.75">
      <c r="A38" s="21" t="s">
        <v>86</v>
      </c>
      <c r="B38" s="22">
        <f>'DATOS MENSUALES'!E726</f>
        <v>0.523</v>
      </c>
      <c r="C38" s="22">
        <f>'DATOS MENSUALES'!E727</f>
        <v>5.949</v>
      </c>
      <c r="D38" s="22">
        <f>'DATOS MENSUALES'!E728</f>
        <v>7.627</v>
      </c>
      <c r="E38" s="22">
        <f>'DATOS MENSUALES'!E729</f>
        <v>10.898</v>
      </c>
      <c r="F38" s="22">
        <f>'DATOS MENSUALES'!E730</f>
        <v>3.112</v>
      </c>
      <c r="G38" s="22">
        <f>'DATOS MENSUALES'!E731</f>
        <v>10.166</v>
      </c>
      <c r="H38" s="22">
        <f>'DATOS MENSUALES'!E732</f>
        <v>2.818</v>
      </c>
      <c r="I38" s="22">
        <f>'DATOS MENSUALES'!E733</f>
        <v>1.881</v>
      </c>
      <c r="J38" s="22">
        <f>'DATOS MENSUALES'!E734</f>
        <v>0.991</v>
      </c>
      <c r="K38" s="22">
        <f>'DATOS MENSUALES'!E735</f>
        <v>0.628</v>
      </c>
      <c r="L38" s="22">
        <f>'DATOS MENSUALES'!E736</f>
        <v>0.387</v>
      </c>
      <c r="M38" s="22">
        <f>'DATOS MENSUALES'!E737</f>
        <v>0.253</v>
      </c>
      <c r="N38" s="22">
        <f t="shared" si="11"/>
        <v>45.233000000000004</v>
      </c>
      <c r="O38" s="23"/>
      <c r="P38" s="60">
        <f t="shared" si="12"/>
        <v>-0.09905509939690482</v>
      </c>
      <c r="Q38" s="60">
        <f t="shared" si="14"/>
        <v>74.8559427546072</v>
      </c>
      <c r="R38" s="60">
        <f t="shared" si="15"/>
        <v>116.78399826169223</v>
      </c>
      <c r="S38" s="60">
        <f t="shared" si="16"/>
        <v>655.7209528603115</v>
      </c>
      <c r="T38" s="60">
        <f t="shared" si="17"/>
        <v>2.975468859532092</v>
      </c>
      <c r="U38" s="60">
        <f t="shared" si="18"/>
        <v>507.14894043882674</v>
      </c>
      <c r="V38" s="60">
        <f t="shared" si="19"/>
        <v>0.29397758488120196</v>
      </c>
      <c r="W38" s="60">
        <f t="shared" si="20"/>
        <v>0.005538006372325903</v>
      </c>
      <c r="X38" s="60">
        <f t="shared" si="21"/>
        <v>-0.0006646353612312192</v>
      </c>
      <c r="Y38" s="60">
        <f t="shared" si="22"/>
        <v>-0.0006403324716090145</v>
      </c>
      <c r="Z38" s="60">
        <f t="shared" si="23"/>
        <v>-0.0006967752972803806</v>
      </c>
      <c r="AA38" s="60">
        <f t="shared" si="24"/>
        <v>-0.004718872205336828</v>
      </c>
      <c r="AB38" s="60">
        <f t="shared" si="25"/>
        <v>20018.23466678946</v>
      </c>
    </row>
    <row r="39" spans="1:28" s="24" customFormat="1" ht="12.75">
      <c r="A39" s="21" t="s">
        <v>87</v>
      </c>
      <c r="B39" s="22">
        <f>'DATOS MENSUALES'!E738</f>
        <v>0.963</v>
      </c>
      <c r="C39" s="22">
        <f>'DATOS MENSUALES'!E739</f>
        <v>0.369</v>
      </c>
      <c r="D39" s="22">
        <f>'DATOS MENSUALES'!E740</f>
        <v>0.236</v>
      </c>
      <c r="E39" s="22">
        <f>'DATOS MENSUALES'!E741</f>
        <v>0.235</v>
      </c>
      <c r="F39" s="22">
        <f>'DATOS MENSUALES'!E742</f>
        <v>0.509</v>
      </c>
      <c r="G39" s="22">
        <f>'DATOS MENSUALES'!E743</f>
        <v>1.178</v>
      </c>
      <c r="H39" s="22">
        <f>'DATOS MENSUALES'!E744</f>
        <v>0.696</v>
      </c>
      <c r="I39" s="22">
        <f>'DATOS MENSUALES'!E745</f>
        <v>0.62</v>
      </c>
      <c r="J39" s="22">
        <f>'DATOS MENSUALES'!E746</f>
        <v>0.494</v>
      </c>
      <c r="K39" s="22">
        <f>'DATOS MENSUALES'!E747</f>
        <v>0.318</v>
      </c>
      <c r="L39" s="22">
        <f>'DATOS MENSUALES'!E748</f>
        <v>0.28</v>
      </c>
      <c r="M39" s="22">
        <f>'DATOS MENSUALES'!E749</f>
        <v>0.248</v>
      </c>
      <c r="N39" s="22">
        <f t="shared" si="11"/>
        <v>6.146</v>
      </c>
      <c r="O39" s="23"/>
      <c r="P39" s="60">
        <f t="shared" si="12"/>
        <v>-1.1685195721438303E-05</v>
      </c>
      <c r="Q39" s="60">
        <f t="shared" si="14"/>
        <v>-2.546313137463812</v>
      </c>
      <c r="R39" s="60">
        <f t="shared" si="15"/>
        <v>-15.682040423761894</v>
      </c>
      <c r="S39" s="60">
        <f t="shared" si="16"/>
        <v>-7.70688530930206</v>
      </c>
      <c r="T39" s="60">
        <f t="shared" si="17"/>
        <v>-1.5799146327815186</v>
      </c>
      <c r="U39" s="60">
        <f t="shared" si="18"/>
        <v>-1.0405751982204727</v>
      </c>
      <c r="V39" s="60">
        <f t="shared" si="19"/>
        <v>-3.0934809070951284</v>
      </c>
      <c r="W39" s="60">
        <f t="shared" si="20"/>
        <v>-1.2740318900122891</v>
      </c>
      <c r="X39" s="60">
        <f t="shared" si="21"/>
        <v>-0.19945229932129016</v>
      </c>
      <c r="Y39" s="60">
        <f t="shared" si="22"/>
        <v>-0.06218965071125403</v>
      </c>
      <c r="Z39" s="60">
        <f t="shared" si="23"/>
        <v>-0.00748971287568274</v>
      </c>
      <c r="AA39" s="60">
        <f t="shared" si="24"/>
        <v>-0.005153581177230321</v>
      </c>
      <c r="AB39" s="60">
        <f t="shared" si="25"/>
        <v>-1699.8910371905376</v>
      </c>
    </row>
    <row r="40" spans="1:28" s="24" customFormat="1" ht="12.75">
      <c r="A40" s="21" t="s">
        <v>88</v>
      </c>
      <c r="B40" s="22">
        <f>'DATOS MENSUALES'!E750</f>
        <v>1.23</v>
      </c>
      <c r="C40" s="22">
        <f>'DATOS MENSUALES'!E751</f>
        <v>2.903</v>
      </c>
      <c r="D40" s="22">
        <f>'DATOS MENSUALES'!E752</f>
        <v>5.685</v>
      </c>
      <c r="E40" s="22">
        <f>'DATOS MENSUALES'!E753</f>
        <v>6.522</v>
      </c>
      <c r="F40" s="22">
        <f>'DATOS MENSUALES'!E754</f>
        <v>3.053</v>
      </c>
      <c r="G40" s="22">
        <f>'DATOS MENSUALES'!E755</f>
        <v>4.209</v>
      </c>
      <c r="H40" s="22">
        <f>'DATOS MENSUALES'!E756</f>
        <v>3.706</v>
      </c>
      <c r="I40" s="22">
        <f>'DATOS MENSUALES'!E757</f>
        <v>1.82</v>
      </c>
      <c r="J40" s="22">
        <f>'DATOS MENSUALES'!E758</f>
        <v>1.08</v>
      </c>
      <c r="K40" s="22">
        <f>'DATOS MENSUALES'!E759</f>
        <v>0.632</v>
      </c>
      <c r="L40" s="22">
        <f>'DATOS MENSUALES'!E760</f>
        <v>0.458</v>
      </c>
      <c r="M40" s="22">
        <f>'DATOS MENSUALES'!E761</f>
        <v>0.436</v>
      </c>
      <c r="N40" s="22">
        <f t="shared" si="11"/>
        <v>31.733999999999998</v>
      </c>
      <c r="O40" s="23"/>
      <c r="P40" s="60">
        <f t="shared" si="12"/>
        <v>0.014581809638598094</v>
      </c>
      <c r="Q40" s="60">
        <f t="shared" si="14"/>
        <v>1.5953033040509803</v>
      </c>
      <c r="R40" s="60">
        <f t="shared" si="15"/>
        <v>25.567085135689283</v>
      </c>
      <c r="S40" s="60">
        <f t="shared" si="16"/>
        <v>80.15948256472608</v>
      </c>
      <c r="T40" s="60">
        <f t="shared" si="17"/>
        <v>2.624118691620848</v>
      </c>
      <c r="U40" s="60">
        <f t="shared" si="18"/>
        <v>8.213721605517685</v>
      </c>
      <c r="V40" s="60">
        <f t="shared" si="19"/>
        <v>3.744982833259901</v>
      </c>
      <c r="W40" s="60">
        <f t="shared" si="20"/>
        <v>0.0015577928279472044</v>
      </c>
      <c r="X40" s="60">
        <f t="shared" si="21"/>
        <v>5.184626763771514E-09</v>
      </c>
      <c r="Y40" s="60">
        <f t="shared" si="22"/>
        <v>-0.0005552563355143396</v>
      </c>
      <c r="Z40" s="60">
        <f t="shared" si="23"/>
        <v>-5.501967398725462E-06</v>
      </c>
      <c r="AA40" s="60">
        <f t="shared" si="24"/>
        <v>3.560012118798314E-06</v>
      </c>
      <c r="AB40" s="60">
        <f t="shared" si="25"/>
        <v>2545.215993619917</v>
      </c>
    </row>
    <row r="41" spans="1:28" s="24" customFormat="1" ht="12.75">
      <c r="A41" s="21" t="s">
        <v>89</v>
      </c>
      <c r="B41" s="22">
        <f>'DATOS MENSUALES'!E762</f>
        <v>2.517</v>
      </c>
      <c r="C41" s="22">
        <f>'DATOS MENSUALES'!E763</f>
        <v>2.161</v>
      </c>
      <c r="D41" s="22">
        <f>'DATOS MENSUALES'!E764</f>
        <v>2.252</v>
      </c>
      <c r="E41" s="22">
        <f>'DATOS MENSUALES'!E765</f>
        <v>2.974</v>
      </c>
      <c r="F41" s="22">
        <f>'DATOS MENSUALES'!E766</f>
        <v>1.577</v>
      </c>
      <c r="G41" s="22">
        <f>'DATOS MENSUALES'!E767</f>
        <v>3.234</v>
      </c>
      <c r="H41" s="22">
        <f>'DATOS MENSUALES'!E768</f>
        <v>3.055</v>
      </c>
      <c r="I41" s="22">
        <f>'DATOS MENSUALES'!E769</f>
        <v>2.139</v>
      </c>
      <c r="J41" s="22">
        <f>'DATOS MENSUALES'!E770</f>
        <v>1.175</v>
      </c>
      <c r="K41" s="22">
        <f>'DATOS MENSUALES'!E771</f>
        <v>0.718</v>
      </c>
      <c r="L41" s="22">
        <f>'DATOS MENSUALES'!E772</f>
        <v>0.452</v>
      </c>
      <c r="M41" s="22">
        <f>'DATOS MENSUALES'!E773</f>
        <v>0.286</v>
      </c>
      <c r="N41" s="22">
        <f t="shared" si="11"/>
        <v>22.540000000000003</v>
      </c>
      <c r="O41" s="23"/>
      <c r="P41" s="60">
        <f t="shared" si="12"/>
        <v>3.590768382177059</v>
      </c>
      <c r="Q41" s="60">
        <f t="shared" si="14"/>
        <v>0.07756032279654097</v>
      </c>
      <c r="R41" s="60">
        <f t="shared" si="15"/>
        <v>-0.11552867081514581</v>
      </c>
      <c r="S41" s="60">
        <f t="shared" si="16"/>
        <v>0.44547246334734925</v>
      </c>
      <c r="T41" s="60">
        <f t="shared" si="17"/>
        <v>-0.0009040152903959868</v>
      </c>
      <c r="U41" s="60">
        <f t="shared" si="18"/>
        <v>1.133497192536924</v>
      </c>
      <c r="V41" s="60">
        <f t="shared" si="19"/>
        <v>0.7336830692421492</v>
      </c>
      <c r="W41" s="60">
        <f t="shared" si="20"/>
        <v>0.08226921541374592</v>
      </c>
      <c r="X41" s="60">
        <f t="shared" si="21"/>
        <v>0.0009050944967569491</v>
      </c>
      <c r="Y41" s="60">
        <f t="shared" si="22"/>
        <v>5.520590578060431E-08</v>
      </c>
      <c r="Z41" s="60">
        <f t="shared" si="23"/>
        <v>-1.3234431895766832E-05</v>
      </c>
      <c r="AA41" s="60">
        <f t="shared" si="24"/>
        <v>-0.0024456841446859404</v>
      </c>
      <c r="AB41" s="60">
        <f t="shared" si="25"/>
        <v>88.68211268397978</v>
      </c>
    </row>
    <row r="42" spans="1:28" s="24" customFormat="1" ht="12.75">
      <c r="A42" s="21" t="s">
        <v>90</v>
      </c>
      <c r="B42" s="22">
        <f>'DATOS MENSUALES'!E774</f>
        <v>1.089</v>
      </c>
      <c r="C42" s="22">
        <f>'DATOS MENSUALES'!E775</f>
        <v>0.51</v>
      </c>
      <c r="D42" s="22">
        <f>'DATOS MENSUALES'!E776</f>
        <v>0.464</v>
      </c>
      <c r="E42" s="22">
        <f>'DATOS MENSUALES'!E777</f>
        <v>0.342</v>
      </c>
      <c r="F42" s="22">
        <f>'DATOS MENSUALES'!E778</f>
        <v>0.239</v>
      </c>
      <c r="G42" s="22">
        <f>'DATOS MENSUALES'!E779</f>
        <v>0.627</v>
      </c>
      <c r="H42" s="22">
        <f>'DATOS MENSUALES'!E780</f>
        <v>0.614</v>
      </c>
      <c r="I42" s="22">
        <f>'DATOS MENSUALES'!E781</f>
        <v>0.436</v>
      </c>
      <c r="J42" s="22">
        <f>'DATOS MENSUALES'!E782</f>
        <v>0.288</v>
      </c>
      <c r="K42" s="22">
        <f>'DATOS MENSUALES'!E783</f>
        <v>0.188</v>
      </c>
      <c r="L42" s="22">
        <f>'DATOS MENSUALES'!E784</f>
        <v>0.13</v>
      </c>
      <c r="M42" s="22">
        <f>'DATOS MENSUALES'!E785</f>
        <v>0.092</v>
      </c>
      <c r="N42" s="22">
        <f>SUM(B42:M42)</f>
        <v>5.018999999999999</v>
      </c>
      <c r="O42" s="23"/>
      <c r="P42" s="60">
        <f t="shared" si="12"/>
        <v>0.0011025492066454262</v>
      </c>
      <c r="Q42" s="60">
        <f t="shared" si="14"/>
        <v>-1.8361886192803805</v>
      </c>
      <c r="R42" s="60">
        <f t="shared" si="15"/>
        <v>-11.77514407259621</v>
      </c>
      <c r="S42" s="60">
        <f t="shared" si="16"/>
        <v>-6.521062819149691</v>
      </c>
      <c r="T42" s="60">
        <f t="shared" si="17"/>
        <v>-2.953087459467908</v>
      </c>
      <c r="U42" s="60">
        <f t="shared" si="18"/>
        <v>-3.8282348828639656</v>
      </c>
      <c r="V42" s="60">
        <f t="shared" si="19"/>
        <v>-3.6457004280892122</v>
      </c>
      <c r="W42" s="60">
        <f t="shared" si="20"/>
        <v>-2.0390918908170232</v>
      </c>
      <c r="X42" s="60">
        <f t="shared" si="21"/>
        <v>-0.4935432525786863</v>
      </c>
      <c r="Y42" s="60">
        <f t="shared" si="22"/>
        <v>-0.145691255134331</v>
      </c>
      <c r="Z42" s="60">
        <f t="shared" si="23"/>
        <v>-0.041297539872724144</v>
      </c>
      <c r="AA42" s="60">
        <f t="shared" si="24"/>
        <v>-0.03552393510030725</v>
      </c>
      <c r="AB42" s="60">
        <f t="shared" si="25"/>
        <v>-2228.3676104630636</v>
      </c>
    </row>
    <row r="43" spans="1:28" s="24" customFormat="1" ht="12.75">
      <c r="A43" s="21" t="s">
        <v>91</v>
      </c>
      <c r="B43" s="22">
        <f>'DATOS MENSUALES'!E786</f>
        <v>1.827</v>
      </c>
      <c r="C43" s="22">
        <f>'DATOS MENSUALES'!E787</f>
        <v>1.166</v>
      </c>
      <c r="D43" s="22">
        <f>'DATOS MENSUALES'!E788</f>
        <v>1.7</v>
      </c>
      <c r="E43" s="22">
        <f>'DATOS MENSUALES'!E789</f>
        <v>0.858</v>
      </c>
      <c r="F43" s="22">
        <f>'DATOS MENSUALES'!E790</f>
        <v>1.353</v>
      </c>
      <c r="G43" s="22">
        <f>'DATOS MENSUALES'!E791</f>
        <v>4.117</v>
      </c>
      <c r="H43" s="22">
        <f>'DATOS MENSUALES'!E792</f>
        <v>2.181</v>
      </c>
      <c r="I43" s="22">
        <f>'DATOS MENSUALES'!E793</f>
        <v>1.238</v>
      </c>
      <c r="J43" s="22">
        <f>'DATOS MENSUALES'!E794</f>
        <v>1.241</v>
      </c>
      <c r="K43" s="22">
        <f>'DATOS MENSUALES'!E795</f>
        <v>0.737</v>
      </c>
      <c r="L43" s="22">
        <f>'DATOS MENSUALES'!E796</f>
        <v>0.453</v>
      </c>
      <c r="M43" s="22">
        <f>'DATOS MENSUALES'!E797</f>
        <v>0.502</v>
      </c>
      <c r="N43" s="22">
        <f>SUM(B43:M43)</f>
        <v>17.372999999999994</v>
      </c>
      <c r="O43" s="23"/>
      <c r="P43" s="60">
        <f t="shared" si="12"/>
        <v>0.5954764346622667</v>
      </c>
      <c r="Q43" s="60">
        <f t="shared" si="14"/>
        <v>-0.18377208806144713</v>
      </c>
      <c r="R43" s="60">
        <f t="shared" si="15"/>
        <v>-1.1217468837263884</v>
      </c>
      <c r="S43" s="60">
        <f t="shared" si="16"/>
        <v>-2.472802886019514</v>
      </c>
      <c r="T43" s="60">
        <f t="shared" si="17"/>
        <v>-0.03298113737323614</v>
      </c>
      <c r="U43" s="60">
        <f t="shared" si="18"/>
        <v>7.140599320138992</v>
      </c>
      <c r="V43" s="60">
        <f t="shared" si="19"/>
        <v>2.1771573509331465E-05</v>
      </c>
      <c r="W43" s="60">
        <f t="shared" si="20"/>
        <v>-0.10124481719572143</v>
      </c>
      <c r="X43" s="60">
        <f t="shared" si="21"/>
        <v>0.004309322848827974</v>
      </c>
      <c r="Y43" s="60">
        <f t="shared" si="22"/>
        <v>1.1864352355484576E-05</v>
      </c>
      <c r="Z43" s="60">
        <f t="shared" si="23"/>
        <v>-1.1625880120618913E-05</v>
      </c>
      <c r="AA43" s="60">
        <f t="shared" si="24"/>
        <v>0.0005367579026513415</v>
      </c>
      <c r="AB43" s="60">
        <f t="shared" si="25"/>
        <v>-0.3542590724154037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14.324591022639057</v>
      </c>
      <c r="Q44" s="61">
        <f aca="true" t="shared" si="26" ref="Q44:AB44">SUM(Q18:Q43)</f>
        <v>305.4972968182721</v>
      </c>
      <c r="R44" s="61">
        <f t="shared" si="26"/>
        <v>688.8310782228104</v>
      </c>
      <c r="S44" s="61">
        <f t="shared" si="26"/>
        <v>738.7567930662068</v>
      </c>
      <c r="T44" s="61">
        <f t="shared" si="26"/>
        <v>71.75631103633138</v>
      </c>
      <c r="U44" s="61">
        <f t="shared" si="26"/>
        <v>505.2890432775797</v>
      </c>
      <c r="V44" s="61">
        <f t="shared" si="26"/>
        <v>22.115081498023688</v>
      </c>
      <c r="W44" s="61">
        <f t="shared" si="26"/>
        <v>2.617166217408286</v>
      </c>
      <c r="X44" s="61">
        <f t="shared" si="26"/>
        <v>7.310019693514799</v>
      </c>
      <c r="Y44" s="61">
        <f t="shared" si="26"/>
        <v>1.2165021784082821</v>
      </c>
      <c r="Z44" s="61">
        <f t="shared" si="26"/>
        <v>0.8359801299585806</v>
      </c>
      <c r="AA44" s="61">
        <f t="shared" si="26"/>
        <v>0.38484700494674534</v>
      </c>
      <c r="AB44" s="61">
        <f t="shared" si="26"/>
        <v>19064.1841031425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2009-04-14T09:55:34Z</dcterms:modified>
  <cp:category/>
  <cp:version/>
  <cp:contentType/>
  <cp:contentStatus/>
</cp:coreProperties>
</file>