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<sst xmlns="http://schemas.openxmlformats.org/spreadsheetml/2006/main" count="1362" uniqueCount="135">
  <si>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</si>
  <si>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</si>
  <si>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</si>
  <si>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</si>
  <si>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</si>
  <si>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</si>
  <si>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</si>
  <si>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</si>
  <si>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</si>
  <si>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</si>
  <si>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</si>
  <si>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</si>
  <si>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</si>
  <si>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</si>
  <si>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</si>
  <si>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</si>
  <si>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</si>
  <si>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</si>
  <si>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</si>
  <si>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</si>
  <si>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</si>
  <si>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</si>
  <si>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</si>
  <si>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</si>
  <si>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</si>
  <si>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</si>
  <si>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</si>
  <si>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</si>
  <si>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</si>
  <si>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</si>
  <si>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</si>
  <si>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</si>
  <si>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</si>
  <si>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</si>
  <si>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</si>
  <si>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</si>
  <si>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</si>
  <si>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</si>
  <si>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</si>
  <si>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</si>
  <si>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</si>
  <si>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</si>
  <si>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</si>
  <si>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</si>
  <si>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</si>
  <si>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</si>
  <si>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</si>
  <si>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</si>
  <si>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</si>
  <si>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</si>
  <si>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</si>
  <si>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</si>
  <si>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</si>
  <si>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</si>
  <si>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</si>
  <si>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</si>
  <si>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</si>
  <si>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</si>
  <si>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</si>
  <si>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</si>
  <si>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</si>
  <si>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</si>
  <si>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</si>
  <si>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</si>
  <si>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</si>
  <si>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</si>
  <si>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</si>
  <si>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</si>
  <si>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</si>
  <si>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</si>
  <si>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</si>
  <si>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</si>
  <si>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</si>
  <si>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</si>
  <si>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</si>
  <si>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</si>
  <si>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</si>
  <si>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</si>
  <si>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</si>
  <si>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</si>
  <si>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</si>
  <si>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</si>
  <si>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</si>
  <si>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</si>
  <si>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</si>
  <si>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</si>
  <si>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</si>
  <si>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</si>
  <si>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</si>
  <si>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</si>
  <si>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</si>
  <si>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</si>
  <si>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</si>
  <si>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</si>
  <si>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</si>
  <si>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</si>
  <si>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</si>
  <si>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</si>
  <si>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</si>
  <si>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</si>
  <si>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</si>
  <si>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</si>
  <si>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</si>
  <si>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</si>
  <si>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</si>
  <si>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</si>
  <si>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</si>
  <si>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</si>
  <si>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</si>
  <si>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</si>
  <si>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</si>
  <si>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</si>
  <si>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</si>
  <si>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</si>
  <si>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</si>
  <si>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</si>
  <si>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</si>
  <si>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</si>
  <si>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</si>
  <si>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</si>
  <si>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</si>
  <si>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</si>
  <si>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</si>
  <si>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</si>
  <si>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</si>
  <si>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</si>
  <si>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</si>
  <si>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</si>
  <si>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</si>
  <si>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</si>
  <si>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</si>
  <si>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</si>
  <si>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</si>
  <si>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203</t>
  </si>
  <si>
    <t xml:space="preserve"> Río Requejo desde confluencia con arroyo de la Parada hasta confluencia con río Tera en Puebla de Sanabria, y arroyos de la Parada y de Ferrera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</si>
</sst>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2609753"/>
        <c:axId val="2161186"/>
      </c:lineChart>
      <c:date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0"/>
        <c:majorUnit val="1"/>
        <c:majorTimeUnit val="years"/>
        <c:noMultiLvlLbl val="0"/>
      </c:dateAx>
      <c:valAx>
        <c:axId val="216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6942723"/>
        <c:axId val="18266780"/>
      </c:lineChart>
      <c:catAx>
        <c:axId val="1694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942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000813"/>
        <c:axId val="19571862"/>
      </c:lineChart>
      <c:date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 val="autoZero"/>
        <c:auto val="0"/>
        <c:majorUnit val="1"/>
        <c:majorTimeUnit val="years"/>
        <c:noMultiLvlLbl val="0"/>
      </c:dateAx>
      <c:valAx>
        <c:axId val="1957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16960"/>
        <c:crosses val="autoZero"/>
        <c:auto val="1"/>
        <c:lblOffset val="100"/>
        <c:tickLblSkip val="1"/>
        <c:noMultiLvlLbl val="0"/>
      </c:cat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92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0808321"/>
        <c:axId val="31730570"/>
      </c:barChart>
      <c:catAx>
        <c:axId val="4080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 val="autoZero"/>
        <c:auto val="1"/>
        <c:lblOffset val="100"/>
        <c:tickLblSkip val="1"/>
        <c:noMultiLvlLbl val="0"/>
      </c:catAx>
      <c:valAx>
        <c:axId val="3173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80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139675"/>
        <c:axId val="20039348"/>
      </c:barChart>
      <c:cat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39348"/>
        <c:crosses val="autoZero"/>
        <c:auto val="1"/>
        <c:lblOffset val="100"/>
        <c:tickLblSkip val="1"/>
        <c:noMultiLvlLbl val="0"/>
      </c:catAx>
      <c:valAx>
        <c:axId val="20039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auto val="1"/>
        <c:lblOffset val="100"/>
        <c:tickLblSkip val="1"/>
        <c:noMultiLvlLbl val="0"/>
      </c:cat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061295"/>
        <c:axId val="11898472"/>
      </c:lineChart>
      <c:catAx>
        <c:axId val="460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977385"/>
        <c:axId val="24252146"/>
      </c:lineChart>
      <c:catAx>
        <c:axId val="3997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977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</v>
      </c>
      <c r="C2" s="5">
        <v>1940</v>
      </c>
      <c r="D2" s="5">
        <v>10</v>
      </c>
      <c r="E2" s="28">
        <v>2.995092</v>
      </c>
      <c r="F2" s="28">
        <v>8.673084</v>
      </c>
      <c r="H2" t="s">
        <v>128</v>
      </c>
      <c r="I2" t="s">
        <v>131</v>
      </c>
    </row>
    <row r="3" spans="1:9" ht="12.75">
      <c r="A3" s="30" t="s">
        <v>133</v>
      </c>
      <c r="B3" s="30">
        <v>3</v>
      </c>
      <c r="C3" s="5">
        <v>1940</v>
      </c>
      <c r="D3" s="5">
        <v>11</v>
      </c>
      <c r="E3" s="28">
        <v>3.87849</v>
      </c>
      <c r="F3" s="28">
        <v>11.43261</v>
      </c>
      <c r="H3" t="s">
        <v>129</v>
      </c>
      <c r="I3" t="s">
        <v>130</v>
      </c>
    </row>
    <row r="4" spans="1:14" ht="12.75">
      <c r="A4" s="30" t="s">
        <v>133</v>
      </c>
      <c r="B4" s="30">
        <v>3</v>
      </c>
      <c r="C4" s="5">
        <v>1940</v>
      </c>
      <c r="D4" s="5">
        <v>12</v>
      </c>
      <c r="E4" s="28">
        <v>1.742162</v>
      </c>
      <c r="F4" s="28">
        <v>4.169038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</v>
      </c>
      <c r="C5" s="5">
        <v>1941</v>
      </c>
      <c r="D5" s="5">
        <v>1</v>
      </c>
      <c r="E5" s="28">
        <v>15.335664</v>
      </c>
      <c r="F5" s="28">
        <v>27.211032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</v>
      </c>
      <c r="C6" s="5">
        <v>1941</v>
      </c>
      <c r="D6" s="5">
        <v>2</v>
      </c>
      <c r="E6" s="28">
        <v>21.187399</v>
      </c>
      <c r="F6" s="28">
        <v>48.570487</v>
      </c>
      <c r="I6" s="26"/>
      <c r="J6" s="36">
        <f>AVERAGE(E2:E793)*12</f>
        <v>52.47077174242422</v>
      </c>
      <c r="K6" s="36">
        <f>AVERAGE(F2:F793)*12</f>
        <v>123.70907793939392</v>
      </c>
      <c r="L6" t="s">
        <v>102</v>
      </c>
    </row>
    <row r="7" spans="1:12" ht="12.75">
      <c r="A7" s="30" t="s">
        <v>133</v>
      </c>
      <c r="B7" s="30">
        <v>3</v>
      </c>
      <c r="C7" s="5">
        <v>1941</v>
      </c>
      <c r="D7" s="5">
        <v>3</v>
      </c>
      <c r="E7" s="28">
        <v>8.783172</v>
      </c>
      <c r="F7" s="28">
        <v>24.740306000000004</v>
      </c>
      <c r="J7" s="36">
        <f>AVERAGE(E482:E793)*12</f>
        <v>49.433251192307715</v>
      </c>
      <c r="K7" s="36">
        <f>AVERAGE(F482:F793)*12</f>
        <v>117.46894426923075</v>
      </c>
      <c r="L7" t="s">
        <v>103</v>
      </c>
    </row>
    <row r="8" spans="1:6" ht="12.75">
      <c r="A8" s="30" t="s">
        <v>133</v>
      </c>
      <c r="B8" s="30">
        <v>3</v>
      </c>
      <c r="C8" s="5">
        <v>1941</v>
      </c>
      <c r="D8" s="5">
        <v>4</v>
      </c>
      <c r="E8" s="28">
        <v>6.476998</v>
      </c>
      <c r="F8" s="28">
        <v>17.648626</v>
      </c>
    </row>
    <row r="9" spans="1:6" ht="12.75">
      <c r="A9" s="30" t="s">
        <v>133</v>
      </c>
      <c r="B9" s="30">
        <v>3</v>
      </c>
      <c r="C9" s="5">
        <v>1941</v>
      </c>
      <c r="D9" s="5">
        <v>5</v>
      </c>
      <c r="E9" s="28">
        <v>4.969242</v>
      </c>
      <c r="F9" s="28">
        <v>15.155788000000001</v>
      </c>
    </row>
    <row r="10" spans="1:6" ht="12.75">
      <c r="A10" s="30" t="s">
        <v>133</v>
      </c>
      <c r="B10" s="30">
        <v>3</v>
      </c>
      <c r="C10" s="5">
        <v>1941</v>
      </c>
      <c r="D10" s="5">
        <v>6</v>
      </c>
      <c r="E10" s="28">
        <v>2.340345</v>
      </c>
      <c r="F10" s="28">
        <v>6.0933600000000006</v>
      </c>
    </row>
    <row r="11" spans="1:11" ht="12.75">
      <c r="A11" s="30" t="s">
        <v>133</v>
      </c>
      <c r="B11" s="30">
        <v>3</v>
      </c>
      <c r="C11" s="5">
        <v>1941</v>
      </c>
      <c r="D11" s="5">
        <v>7</v>
      </c>
      <c r="E11" s="28">
        <v>2.049223</v>
      </c>
      <c r="F11" s="28">
        <v>5.43455</v>
      </c>
      <c r="K11" s="34"/>
    </row>
    <row r="12" spans="1:6" ht="12.75">
      <c r="A12" s="30" t="s">
        <v>133</v>
      </c>
      <c r="B12" s="30">
        <v>3</v>
      </c>
      <c r="C12" s="5">
        <v>1941</v>
      </c>
      <c r="D12" s="5">
        <v>8</v>
      </c>
      <c r="E12" s="28">
        <v>1.83229</v>
      </c>
      <c r="F12" s="28">
        <v>4.039443</v>
      </c>
    </row>
    <row r="13" spans="1:6" ht="12.75">
      <c r="A13" s="30" t="s">
        <v>133</v>
      </c>
      <c r="B13" s="30">
        <v>3</v>
      </c>
      <c r="C13" s="5">
        <v>1941</v>
      </c>
      <c r="D13" s="5">
        <v>9</v>
      </c>
      <c r="E13" s="28">
        <v>1.393848</v>
      </c>
      <c r="F13" s="28">
        <v>3.2396760000000002</v>
      </c>
    </row>
    <row r="14" spans="1:6" ht="12.75">
      <c r="A14" s="30" t="s">
        <v>133</v>
      </c>
      <c r="B14" s="30">
        <v>3</v>
      </c>
      <c r="C14" s="5">
        <v>1941</v>
      </c>
      <c r="D14" s="5">
        <v>10</v>
      </c>
      <c r="E14" s="28">
        <v>1.257267</v>
      </c>
      <c r="F14" s="28">
        <v>2.899211</v>
      </c>
    </row>
    <row r="15" spans="1:6" ht="12.75">
      <c r="A15" s="30" t="s">
        <v>133</v>
      </c>
      <c r="B15" s="30">
        <v>3</v>
      </c>
      <c r="C15" s="5">
        <v>1941</v>
      </c>
      <c r="D15" s="5">
        <v>11</v>
      </c>
      <c r="E15" s="28">
        <v>4.49225</v>
      </c>
      <c r="F15" s="28">
        <v>13.959346</v>
      </c>
    </row>
    <row r="16" spans="1:6" ht="12.75">
      <c r="A16" s="30" t="s">
        <v>133</v>
      </c>
      <c r="B16" s="30">
        <v>3</v>
      </c>
      <c r="C16" s="5">
        <v>1941</v>
      </c>
      <c r="D16" s="5">
        <v>12</v>
      </c>
      <c r="E16" s="28">
        <v>1.0919</v>
      </c>
      <c r="F16" s="28">
        <v>2.66082</v>
      </c>
    </row>
    <row r="17" spans="1:6" ht="12.75">
      <c r="A17" s="30" t="s">
        <v>133</v>
      </c>
      <c r="B17" s="30">
        <v>3</v>
      </c>
      <c r="C17" s="5">
        <v>1942</v>
      </c>
      <c r="D17" s="5">
        <v>1</v>
      </c>
      <c r="E17" s="28">
        <v>1.046722</v>
      </c>
      <c r="F17" s="28">
        <v>3.3700099999999997</v>
      </c>
    </row>
    <row r="18" spans="1:6" ht="12.75">
      <c r="A18" s="30" t="s">
        <v>133</v>
      </c>
      <c r="B18" s="30">
        <v>3</v>
      </c>
      <c r="C18" s="5">
        <v>1942</v>
      </c>
      <c r="D18" s="5">
        <v>2</v>
      </c>
      <c r="E18" s="28">
        <v>1.00083</v>
      </c>
      <c r="F18" s="28">
        <v>2.4057150000000003</v>
      </c>
    </row>
    <row r="19" spans="1:6" ht="12.75">
      <c r="A19" s="30" t="s">
        <v>133</v>
      </c>
      <c r="B19" s="30">
        <v>3</v>
      </c>
      <c r="C19" s="5">
        <v>1942</v>
      </c>
      <c r="D19" s="5">
        <v>3</v>
      </c>
      <c r="E19" s="28">
        <v>6.242419</v>
      </c>
      <c r="F19" s="28">
        <v>16.340272</v>
      </c>
    </row>
    <row r="20" spans="1:6" ht="12.75">
      <c r="A20" s="30" t="s">
        <v>133</v>
      </c>
      <c r="B20" s="30">
        <v>3</v>
      </c>
      <c r="C20" s="5">
        <v>1942</v>
      </c>
      <c r="D20" s="5">
        <v>4</v>
      </c>
      <c r="E20" s="28">
        <v>4.555632</v>
      </c>
      <c r="F20" s="28">
        <v>12.32043</v>
      </c>
    </row>
    <row r="21" spans="1:6" ht="12.75">
      <c r="A21" s="30" t="s">
        <v>133</v>
      </c>
      <c r="B21" s="30">
        <v>3</v>
      </c>
      <c r="C21" s="5">
        <v>1942</v>
      </c>
      <c r="D21" s="5">
        <v>5</v>
      </c>
      <c r="E21" s="28">
        <v>3.63398</v>
      </c>
      <c r="F21" s="28">
        <v>10.592512</v>
      </c>
    </row>
    <row r="22" spans="1:6" ht="12.75">
      <c r="A22" s="30" t="s">
        <v>133</v>
      </c>
      <c r="B22" s="30">
        <v>3</v>
      </c>
      <c r="C22" s="5">
        <v>1942</v>
      </c>
      <c r="D22" s="5">
        <v>6</v>
      </c>
      <c r="E22" s="28">
        <v>1.3338</v>
      </c>
      <c r="F22" s="28">
        <v>4.28412</v>
      </c>
    </row>
    <row r="23" spans="1:6" ht="12.75">
      <c r="A23" s="30" t="s">
        <v>133</v>
      </c>
      <c r="B23" s="30">
        <v>3</v>
      </c>
      <c r="C23" s="5">
        <v>1942</v>
      </c>
      <c r="D23" s="5">
        <v>7</v>
      </c>
      <c r="E23" s="28">
        <v>1.467246</v>
      </c>
      <c r="F23" s="28">
        <v>3.365868</v>
      </c>
    </row>
    <row r="24" spans="1:6" ht="12.75">
      <c r="A24" s="30" t="s">
        <v>133</v>
      </c>
      <c r="B24" s="30">
        <v>3</v>
      </c>
      <c r="C24" s="5">
        <v>1942</v>
      </c>
      <c r="D24" s="5">
        <v>8</v>
      </c>
      <c r="E24" s="28">
        <v>1.387539</v>
      </c>
      <c r="F24" s="28">
        <v>3.260241</v>
      </c>
    </row>
    <row r="25" spans="1:6" ht="12.75">
      <c r="A25" s="30" t="s">
        <v>133</v>
      </c>
      <c r="B25" s="30">
        <v>3</v>
      </c>
      <c r="C25" s="5">
        <v>1942</v>
      </c>
      <c r="D25" s="5">
        <v>9</v>
      </c>
      <c r="E25" s="28">
        <v>0.844509</v>
      </c>
      <c r="F25" s="28">
        <v>2.5261319999999996</v>
      </c>
    </row>
    <row r="26" spans="1:6" ht="12.75">
      <c r="A26" s="30" t="s">
        <v>133</v>
      </c>
      <c r="B26" s="30">
        <v>3</v>
      </c>
      <c r="C26" s="5">
        <v>1942</v>
      </c>
      <c r="D26" s="5">
        <v>10</v>
      </c>
      <c r="E26" s="28">
        <v>1.193592</v>
      </c>
      <c r="F26" s="28">
        <v>3.949528</v>
      </c>
    </row>
    <row r="27" spans="1:6" ht="12.75">
      <c r="A27" s="30" t="s">
        <v>133</v>
      </c>
      <c r="B27" s="30">
        <v>3</v>
      </c>
      <c r="C27" s="5">
        <v>1942</v>
      </c>
      <c r="D27" s="5">
        <v>11</v>
      </c>
      <c r="E27" s="28">
        <v>3.225702</v>
      </c>
      <c r="F27" s="28">
        <v>10.083192</v>
      </c>
    </row>
    <row r="28" spans="1:6" ht="12.75">
      <c r="A28" s="30" t="s">
        <v>133</v>
      </c>
      <c r="B28" s="30">
        <v>3</v>
      </c>
      <c r="C28" s="5">
        <v>1942</v>
      </c>
      <c r="D28" s="5">
        <v>12</v>
      </c>
      <c r="E28" s="28">
        <v>9.483552</v>
      </c>
      <c r="F28" s="28">
        <v>21.484608</v>
      </c>
    </row>
    <row r="29" spans="1:6" ht="12.75">
      <c r="A29" s="30" t="s">
        <v>133</v>
      </c>
      <c r="B29" s="30">
        <v>3</v>
      </c>
      <c r="C29" s="5">
        <v>1943</v>
      </c>
      <c r="D29" s="5">
        <v>1</v>
      </c>
      <c r="E29" s="28">
        <v>15.167306</v>
      </c>
      <c r="F29" s="28">
        <v>36.28229</v>
      </c>
    </row>
    <row r="30" spans="1:6" ht="12.75">
      <c r="A30" s="30" t="s">
        <v>133</v>
      </c>
      <c r="B30" s="30">
        <v>3</v>
      </c>
      <c r="C30" s="5">
        <v>1943</v>
      </c>
      <c r="D30" s="5">
        <v>2</v>
      </c>
      <c r="E30" s="28">
        <v>9.790963</v>
      </c>
      <c r="F30" s="28">
        <v>19.986982</v>
      </c>
    </row>
    <row r="31" spans="1:6" ht="12.75">
      <c r="A31" s="30" t="s">
        <v>133</v>
      </c>
      <c r="B31" s="30">
        <v>3</v>
      </c>
      <c r="C31" s="5">
        <v>1943</v>
      </c>
      <c r="D31" s="5">
        <v>3</v>
      </c>
      <c r="E31" s="28">
        <v>3.880284</v>
      </c>
      <c r="F31" s="28">
        <v>9.249168000000001</v>
      </c>
    </row>
    <row r="32" spans="1:6" ht="12.75">
      <c r="A32" s="30" t="s">
        <v>133</v>
      </c>
      <c r="B32" s="30">
        <v>3</v>
      </c>
      <c r="C32" s="5">
        <v>1943</v>
      </c>
      <c r="D32" s="5">
        <v>4</v>
      </c>
      <c r="E32" s="28">
        <v>3.220392</v>
      </c>
      <c r="F32" s="28">
        <v>9.11519</v>
      </c>
    </row>
    <row r="33" spans="1:6" ht="12.75">
      <c r="A33" s="30" t="s">
        <v>133</v>
      </c>
      <c r="B33" s="30">
        <v>3</v>
      </c>
      <c r="C33" s="5">
        <v>1943</v>
      </c>
      <c r="D33" s="5">
        <v>5</v>
      </c>
      <c r="E33" s="28">
        <v>1.89002</v>
      </c>
      <c r="F33" s="28">
        <v>5.1667000000000005</v>
      </c>
    </row>
    <row r="34" spans="1:6" ht="12.75">
      <c r="A34" s="30" t="s">
        <v>133</v>
      </c>
      <c r="B34" s="30">
        <v>3</v>
      </c>
      <c r="C34" s="5">
        <v>1943</v>
      </c>
      <c r="D34" s="5">
        <v>6</v>
      </c>
      <c r="E34" s="28">
        <v>1.206576</v>
      </c>
      <c r="F34" s="28">
        <v>3.0799440000000002</v>
      </c>
    </row>
    <row r="35" spans="1:6" ht="12.75">
      <c r="A35" s="30" t="s">
        <v>133</v>
      </c>
      <c r="B35" s="30">
        <v>3</v>
      </c>
      <c r="C35" s="5">
        <v>1943</v>
      </c>
      <c r="D35" s="5">
        <v>7</v>
      </c>
      <c r="E35" s="28">
        <v>1.591825</v>
      </c>
      <c r="F35" s="28">
        <v>4.607751</v>
      </c>
    </row>
    <row r="36" spans="1:6" ht="12.75">
      <c r="A36" s="30" t="s">
        <v>133</v>
      </c>
      <c r="B36" s="30">
        <v>3</v>
      </c>
      <c r="C36" s="5">
        <v>1943</v>
      </c>
      <c r="D36" s="5">
        <v>8</v>
      </c>
      <c r="E36" s="28">
        <v>1.155584</v>
      </c>
      <c r="F36" s="28">
        <v>2.795424</v>
      </c>
    </row>
    <row r="37" spans="1:6" ht="12.75">
      <c r="A37" s="30" t="s">
        <v>133</v>
      </c>
      <c r="B37" s="30">
        <v>3</v>
      </c>
      <c r="C37" s="5">
        <v>1943</v>
      </c>
      <c r="D37" s="5">
        <v>9</v>
      </c>
      <c r="E37" s="28">
        <v>3.389928</v>
      </c>
      <c r="F37" s="28">
        <v>10.534758</v>
      </c>
    </row>
    <row r="38" spans="1:6" ht="12.75">
      <c r="A38" s="30" t="s">
        <v>133</v>
      </c>
      <c r="B38" s="30">
        <v>3</v>
      </c>
      <c r="C38" s="5">
        <v>1943</v>
      </c>
      <c r="D38" s="5">
        <v>10</v>
      </c>
      <c r="E38" s="28">
        <v>4.887792</v>
      </c>
      <c r="F38" s="28">
        <v>12.590242</v>
      </c>
    </row>
    <row r="39" spans="1:6" ht="12.75">
      <c r="A39" s="30" t="s">
        <v>133</v>
      </c>
      <c r="B39" s="30">
        <v>3</v>
      </c>
      <c r="C39" s="5">
        <v>1943</v>
      </c>
      <c r="D39" s="5">
        <v>11</v>
      </c>
      <c r="E39" s="28">
        <v>4.276233</v>
      </c>
      <c r="F39" s="28">
        <v>11.863917</v>
      </c>
    </row>
    <row r="40" spans="1:6" ht="12.75">
      <c r="A40" s="30" t="s">
        <v>133</v>
      </c>
      <c r="B40" s="30">
        <v>3</v>
      </c>
      <c r="C40" s="5">
        <v>1943</v>
      </c>
      <c r="D40" s="5">
        <v>12</v>
      </c>
      <c r="E40" s="28">
        <v>3.78432</v>
      </c>
      <c r="F40" s="28">
        <v>8.52768</v>
      </c>
    </row>
    <row r="41" spans="1:6" ht="12.75">
      <c r="A41" s="30" t="s">
        <v>133</v>
      </c>
      <c r="B41" s="30">
        <v>3</v>
      </c>
      <c r="C41" s="5">
        <v>1944</v>
      </c>
      <c r="D41" s="5">
        <v>1</v>
      </c>
      <c r="E41" s="28">
        <v>2.24725</v>
      </c>
      <c r="F41" s="28">
        <v>5.578075</v>
      </c>
    </row>
    <row r="42" spans="1:6" ht="12.75">
      <c r="A42" s="30" t="s">
        <v>133</v>
      </c>
      <c r="B42" s="30">
        <v>3</v>
      </c>
      <c r="C42" s="5">
        <v>1944</v>
      </c>
      <c r="D42" s="5">
        <v>2</v>
      </c>
      <c r="E42" s="28">
        <v>1.65675</v>
      </c>
      <c r="F42" s="28">
        <v>3.71535</v>
      </c>
    </row>
    <row r="43" spans="1:6" ht="12.75">
      <c r="A43" s="30" t="s">
        <v>133</v>
      </c>
      <c r="B43" s="30">
        <v>3</v>
      </c>
      <c r="C43" s="5">
        <v>1944</v>
      </c>
      <c r="D43" s="5">
        <v>3</v>
      </c>
      <c r="E43" s="28">
        <v>0.447848</v>
      </c>
      <c r="F43" s="28">
        <v>1.391348</v>
      </c>
    </row>
    <row r="44" spans="1:6" ht="12.75">
      <c r="A44" s="30" t="s">
        <v>133</v>
      </c>
      <c r="B44" s="30">
        <v>3</v>
      </c>
      <c r="C44" s="5">
        <v>1944</v>
      </c>
      <c r="D44" s="5">
        <v>4</v>
      </c>
      <c r="E44" s="28">
        <v>1.546566</v>
      </c>
      <c r="F44" s="28">
        <v>4.217034</v>
      </c>
    </row>
    <row r="45" spans="1:6" ht="12.75">
      <c r="A45" s="30" t="s">
        <v>133</v>
      </c>
      <c r="B45" s="30">
        <v>3</v>
      </c>
      <c r="C45" s="5">
        <v>1944</v>
      </c>
      <c r="D45" s="5">
        <v>5</v>
      </c>
      <c r="E45" s="28">
        <v>1.446688</v>
      </c>
      <c r="F45" s="28">
        <v>4.150698</v>
      </c>
    </row>
    <row r="46" spans="1:6" ht="12.75">
      <c r="A46" s="30" t="s">
        <v>133</v>
      </c>
      <c r="B46" s="30">
        <v>3</v>
      </c>
      <c r="C46" s="5">
        <v>1944</v>
      </c>
      <c r="D46" s="5">
        <v>6</v>
      </c>
      <c r="E46" s="28">
        <v>0.808752</v>
      </c>
      <c r="F46" s="28">
        <v>2.182656</v>
      </c>
    </row>
    <row r="47" spans="1:6" ht="12.75">
      <c r="A47" s="30" t="s">
        <v>133</v>
      </c>
      <c r="B47" s="30">
        <v>3</v>
      </c>
      <c r="C47" s="5">
        <v>1944</v>
      </c>
      <c r="D47" s="5">
        <v>7</v>
      </c>
      <c r="E47" s="28">
        <v>0.642372</v>
      </c>
      <c r="F47" s="28">
        <v>1.852872</v>
      </c>
    </row>
    <row r="48" spans="1:6" ht="12.75">
      <c r="A48" s="30" t="s">
        <v>133</v>
      </c>
      <c r="B48" s="30">
        <v>3</v>
      </c>
      <c r="C48" s="5">
        <v>1944</v>
      </c>
      <c r="D48" s="5">
        <v>8</v>
      </c>
      <c r="E48" s="28">
        <v>0.883404</v>
      </c>
      <c r="F48" s="28">
        <v>2.0987999999999998</v>
      </c>
    </row>
    <row r="49" spans="1:6" ht="12.75">
      <c r="A49" s="30" t="s">
        <v>133</v>
      </c>
      <c r="B49" s="30">
        <v>3</v>
      </c>
      <c r="C49" s="5">
        <v>1944</v>
      </c>
      <c r="D49" s="5">
        <v>9</v>
      </c>
      <c r="E49" s="28">
        <v>0.590414</v>
      </c>
      <c r="F49" s="28">
        <v>1.660468</v>
      </c>
    </row>
    <row r="50" spans="1:6" ht="12.75">
      <c r="A50" s="30" t="s">
        <v>133</v>
      </c>
      <c r="B50" s="30">
        <v>3</v>
      </c>
      <c r="C50" s="5">
        <v>1944</v>
      </c>
      <c r="D50" s="5">
        <v>10</v>
      </c>
      <c r="E50" s="28">
        <v>1.107106</v>
      </c>
      <c r="F50" s="28">
        <v>2.86286</v>
      </c>
    </row>
    <row r="51" spans="1:6" ht="12.75">
      <c r="A51" s="30" t="s">
        <v>133</v>
      </c>
      <c r="B51" s="30">
        <v>3</v>
      </c>
      <c r="C51" s="5">
        <v>1944</v>
      </c>
      <c r="D51" s="5">
        <v>11</v>
      </c>
      <c r="E51" s="28">
        <v>0.942972</v>
      </c>
      <c r="F51" s="28">
        <v>2.406834</v>
      </c>
    </row>
    <row r="52" spans="1:6" ht="12.75">
      <c r="A52" s="30" t="s">
        <v>133</v>
      </c>
      <c r="B52" s="30">
        <v>3</v>
      </c>
      <c r="C52" s="5">
        <v>1944</v>
      </c>
      <c r="D52" s="5">
        <v>12</v>
      </c>
      <c r="E52" s="28">
        <v>2.168649</v>
      </c>
      <c r="F52" s="28">
        <v>5.557734</v>
      </c>
    </row>
    <row r="53" spans="1:6" ht="12.75">
      <c r="A53" s="30" t="s">
        <v>133</v>
      </c>
      <c r="B53" s="30">
        <v>3</v>
      </c>
      <c r="C53" s="5">
        <v>1945</v>
      </c>
      <c r="D53" s="5">
        <v>1</v>
      </c>
      <c r="E53" s="28">
        <v>5.668242</v>
      </c>
      <c r="F53" s="28">
        <v>11.243154</v>
      </c>
    </row>
    <row r="54" spans="1:6" ht="12.75">
      <c r="A54" s="30" t="s">
        <v>133</v>
      </c>
      <c r="B54" s="30">
        <v>3</v>
      </c>
      <c r="C54" s="5">
        <v>1945</v>
      </c>
      <c r="D54" s="5">
        <v>2</v>
      </c>
      <c r="E54" s="28">
        <v>0.589315</v>
      </c>
      <c r="F54" s="28">
        <v>2.825971</v>
      </c>
    </row>
    <row r="55" spans="1:6" ht="12.75">
      <c r="A55" s="30" t="s">
        <v>133</v>
      </c>
      <c r="B55" s="30">
        <v>3</v>
      </c>
      <c r="C55" s="5">
        <v>1945</v>
      </c>
      <c r="D55" s="5">
        <v>3</v>
      </c>
      <c r="E55" s="28">
        <v>1.042236</v>
      </c>
      <c r="F55" s="28">
        <v>3.36408</v>
      </c>
    </row>
    <row r="56" spans="1:6" ht="12.75">
      <c r="A56" s="30" t="s">
        <v>133</v>
      </c>
      <c r="B56" s="30">
        <v>3</v>
      </c>
      <c r="C56" s="5">
        <v>1945</v>
      </c>
      <c r="D56" s="5">
        <v>4</v>
      </c>
      <c r="E56" s="28">
        <v>0.596068</v>
      </c>
      <c r="F56" s="28">
        <v>1.919148</v>
      </c>
    </row>
    <row r="57" spans="1:6" ht="12.75">
      <c r="A57" s="30" t="s">
        <v>133</v>
      </c>
      <c r="B57" s="30">
        <v>3</v>
      </c>
      <c r="C57" s="5">
        <v>1945</v>
      </c>
      <c r="D57" s="5">
        <v>5</v>
      </c>
      <c r="E57" s="28">
        <v>1.646447</v>
      </c>
      <c r="F57" s="28">
        <v>4.305997</v>
      </c>
    </row>
    <row r="58" spans="1:6" ht="12.75">
      <c r="A58" s="30" t="s">
        <v>133</v>
      </c>
      <c r="B58" s="30">
        <v>3</v>
      </c>
      <c r="C58" s="5">
        <v>1945</v>
      </c>
      <c r="D58" s="5">
        <v>6</v>
      </c>
      <c r="E58" s="28">
        <v>0.888624</v>
      </c>
      <c r="F58" s="28">
        <v>2.098624</v>
      </c>
    </row>
    <row r="59" spans="1:6" ht="12.75">
      <c r="A59" s="30" t="s">
        <v>133</v>
      </c>
      <c r="B59" s="30">
        <v>3</v>
      </c>
      <c r="C59" s="5">
        <v>1945</v>
      </c>
      <c r="D59" s="5">
        <v>7</v>
      </c>
      <c r="E59" s="28">
        <v>0.881986</v>
      </c>
      <c r="F59" s="28">
        <v>2.080693</v>
      </c>
    </row>
    <row r="60" spans="1:6" ht="12.75">
      <c r="A60" s="30" t="s">
        <v>133</v>
      </c>
      <c r="B60" s="30">
        <v>3</v>
      </c>
      <c r="C60" s="5">
        <v>1945</v>
      </c>
      <c r="D60" s="5">
        <v>8</v>
      </c>
      <c r="E60" s="28">
        <v>0.827544</v>
      </c>
      <c r="F60" s="28">
        <v>2.002421</v>
      </c>
    </row>
    <row r="61" spans="1:6" ht="12.75">
      <c r="A61" s="30" t="s">
        <v>133</v>
      </c>
      <c r="B61" s="30">
        <v>3</v>
      </c>
      <c r="C61" s="5">
        <v>1945</v>
      </c>
      <c r="D61" s="5">
        <v>9</v>
      </c>
      <c r="E61" s="28">
        <v>0.69554</v>
      </c>
      <c r="F61" s="28">
        <v>1.68573</v>
      </c>
    </row>
    <row r="62" spans="1:6" ht="12.75">
      <c r="A62" s="30" t="s">
        <v>133</v>
      </c>
      <c r="B62" s="30">
        <v>3</v>
      </c>
      <c r="C62" s="5">
        <v>1945</v>
      </c>
      <c r="D62" s="5">
        <v>10</v>
      </c>
      <c r="E62" s="28">
        <v>0.745566</v>
      </c>
      <c r="F62" s="28">
        <v>2.2404539999999997</v>
      </c>
    </row>
    <row r="63" spans="1:6" ht="12.75">
      <c r="A63" s="30" t="s">
        <v>133</v>
      </c>
      <c r="B63" s="30">
        <v>3</v>
      </c>
      <c r="C63" s="5">
        <v>1945</v>
      </c>
      <c r="D63" s="5">
        <v>11</v>
      </c>
      <c r="E63" s="28">
        <v>4.517304</v>
      </c>
      <c r="F63" s="28">
        <v>11.053224</v>
      </c>
    </row>
    <row r="64" spans="1:6" ht="12.75">
      <c r="A64" s="30" t="s">
        <v>133</v>
      </c>
      <c r="B64" s="30">
        <v>3</v>
      </c>
      <c r="C64" s="5">
        <v>1945</v>
      </c>
      <c r="D64" s="5">
        <v>12</v>
      </c>
      <c r="E64" s="28">
        <v>14.968048</v>
      </c>
      <c r="F64" s="28">
        <v>31.630592</v>
      </c>
    </row>
    <row r="65" spans="1:6" ht="12.75">
      <c r="A65" s="30" t="s">
        <v>133</v>
      </c>
      <c r="B65" s="30">
        <v>3</v>
      </c>
      <c r="C65" s="5">
        <v>1946</v>
      </c>
      <c r="D65" s="5">
        <v>1</v>
      </c>
      <c r="E65" s="28">
        <v>6.189972</v>
      </c>
      <c r="F65" s="28">
        <v>12.949716</v>
      </c>
    </row>
    <row r="66" spans="1:6" ht="12.75">
      <c r="A66" s="30" t="s">
        <v>133</v>
      </c>
      <c r="B66" s="30">
        <v>3</v>
      </c>
      <c r="C66" s="5">
        <v>1946</v>
      </c>
      <c r="D66" s="5">
        <v>2</v>
      </c>
      <c r="E66" s="28">
        <v>2.538004</v>
      </c>
      <c r="F66" s="28">
        <v>5.389314000000001</v>
      </c>
    </row>
    <row r="67" spans="1:6" ht="12.75">
      <c r="A67" s="30" t="s">
        <v>133</v>
      </c>
      <c r="B67" s="30">
        <v>3</v>
      </c>
      <c r="C67" s="5">
        <v>1946</v>
      </c>
      <c r="D67" s="5">
        <v>3</v>
      </c>
      <c r="E67" s="28">
        <v>4.41833</v>
      </c>
      <c r="F67" s="28">
        <v>11.48588</v>
      </c>
    </row>
    <row r="68" spans="1:6" ht="12.75">
      <c r="A68" s="30" t="s">
        <v>133</v>
      </c>
      <c r="B68" s="30">
        <v>3</v>
      </c>
      <c r="C68" s="5">
        <v>1946</v>
      </c>
      <c r="D68" s="5">
        <v>4</v>
      </c>
      <c r="E68" s="28">
        <v>7.365648</v>
      </c>
      <c r="F68" s="28">
        <v>17.49164</v>
      </c>
    </row>
    <row r="69" spans="1:6" ht="12.75">
      <c r="A69" s="30" t="s">
        <v>133</v>
      </c>
      <c r="B69" s="30">
        <v>3</v>
      </c>
      <c r="C69" s="5">
        <v>1946</v>
      </c>
      <c r="D69" s="5">
        <v>5</v>
      </c>
      <c r="E69" s="28">
        <v>11.809764</v>
      </c>
      <c r="F69" s="28">
        <v>28.713935999999997</v>
      </c>
    </row>
    <row r="70" spans="1:6" ht="12.75">
      <c r="A70" s="30" t="s">
        <v>133</v>
      </c>
      <c r="B70" s="30">
        <v>3</v>
      </c>
      <c r="C70" s="5">
        <v>1946</v>
      </c>
      <c r="D70" s="5">
        <v>6</v>
      </c>
      <c r="E70" s="28">
        <v>5.064501</v>
      </c>
      <c r="F70" s="28">
        <v>11.921894</v>
      </c>
    </row>
    <row r="71" spans="1:6" ht="12.75">
      <c r="A71" s="30" t="s">
        <v>133</v>
      </c>
      <c r="B71" s="30">
        <v>3</v>
      </c>
      <c r="C71" s="5">
        <v>1946</v>
      </c>
      <c r="D71" s="5">
        <v>7</v>
      </c>
      <c r="E71" s="28">
        <v>1.574292</v>
      </c>
      <c r="F71" s="28">
        <v>3.646932</v>
      </c>
    </row>
    <row r="72" spans="1:6" ht="12.75">
      <c r="A72" s="30" t="s">
        <v>133</v>
      </c>
      <c r="B72" s="30">
        <v>3</v>
      </c>
      <c r="C72" s="5">
        <v>1946</v>
      </c>
      <c r="D72" s="5">
        <v>8</v>
      </c>
      <c r="E72" s="28">
        <v>1.13526</v>
      </c>
      <c r="F72" s="28">
        <v>2.680104</v>
      </c>
    </row>
    <row r="73" spans="1:6" ht="12.75">
      <c r="A73" s="30" t="s">
        <v>133</v>
      </c>
      <c r="B73" s="30">
        <v>3</v>
      </c>
      <c r="C73" s="5">
        <v>1946</v>
      </c>
      <c r="D73" s="5">
        <v>9</v>
      </c>
      <c r="E73" s="28">
        <v>0.775434</v>
      </c>
      <c r="F73" s="28">
        <v>2.158026</v>
      </c>
    </row>
    <row r="74" spans="1:6" ht="12.75">
      <c r="A74" s="30" t="s">
        <v>133</v>
      </c>
      <c r="B74" s="30">
        <v>3</v>
      </c>
      <c r="C74" s="5">
        <v>1946</v>
      </c>
      <c r="D74" s="5">
        <v>10</v>
      </c>
      <c r="E74" s="28">
        <v>0.50098</v>
      </c>
      <c r="F74" s="28">
        <v>1.984964</v>
      </c>
    </row>
    <row r="75" spans="1:6" ht="12.75">
      <c r="A75" s="30" t="s">
        <v>133</v>
      </c>
      <c r="B75" s="30">
        <v>3</v>
      </c>
      <c r="C75" s="5">
        <v>1946</v>
      </c>
      <c r="D75" s="5">
        <v>11</v>
      </c>
      <c r="E75" s="28">
        <v>1.020238</v>
      </c>
      <c r="F75" s="28">
        <v>3.764662</v>
      </c>
    </row>
    <row r="76" spans="1:6" ht="12.75">
      <c r="A76" s="30" t="s">
        <v>133</v>
      </c>
      <c r="B76" s="30">
        <v>3</v>
      </c>
      <c r="C76" s="5">
        <v>1946</v>
      </c>
      <c r="D76" s="5">
        <v>12</v>
      </c>
      <c r="E76" s="28">
        <v>3.948504</v>
      </c>
      <c r="F76" s="28">
        <v>11.880147999999998</v>
      </c>
    </row>
    <row r="77" spans="1:6" ht="12.75">
      <c r="A77" s="30" t="s">
        <v>133</v>
      </c>
      <c r="B77" s="30">
        <v>3</v>
      </c>
      <c r="C77" s="5">
        <v>1947</v>
      </c>
      <c r="D77" s="5">
        <v>1</v>
      </c>
      <c r="E77" s="28">
        <v>3.73499</v>
      </c>
      <c r="F77" s="28">
        <v>9.012066</v>
      </c>
    </row>
    <row r="78" spans="1:6" ht="12.75">
      <c r="A78" s="30" t="s">
        <v>133</v>
      </c>
      <c r="B78" s="30">
        <v>3</v>
      </c>
      <c r="C78" s="5">
        <v>1947</v>
      </c>
      <c r="D78" s="5">
        <v>2</v>
      </c>
      <c r="E78" s="28">
        <v>13.942838</v>
      </c>
      <c r="F78" s="28">
        <v>29.713502</v>
      </c>
    </row>
    <row r="79" spans="1:6" ht="12.75">
      <c r="A79" s="30" t="s">
        <v>133</v>
      </c>
      <c r="B79" s="30">
        <v>3</v>
      </c>
      <c r="C79" s="5">
        <v>1947</v>
      </c>
      <c r="D79" s="5">
        <v>3</v>
      </c>
      <c r="E79" s="28">
        <v>10.841144</v>
      </c>
      <c r="F79" s="28">
        <v>27.361517999999997</v>
      </c>
    </row>
    <row r="80" spans="1:6" ht="12.75">
      <c r="A80" s="30" t="s">
        <v>133</v>
      </c>
      <c r="B80" s="30">
        <v>3</v>
      </c>
      <c r="C80" s="5">
        <v>1947</v>
      </c>
      <c r="D80" s="5">
        <v>4</v>
      </c>
      <c r="E80" s="28">
        <v>3.412661</v>
      </c>
      <c r="F80" s="28">
        <v>10.087525</v>
      </c>
    </row>
    <row r="81" spans="1:6" ht="12.75">
      <c r="A81" s="30" t="s">
        <v>133</v>
      </c>
      <c r="B81" s="30">
        <v>3</v>
      </c>
      <c r="C81" s="5">
        <v>1947</v>
      </c>
      <c r="D81" s="5">
        <v>5</v>
      </c>
      <c r="E81" s="28">
        <v>4.81278</v>
      </c>
      <c r="F81" s="28">
        <v>10.907331</v>
      </c>
    </row>
    <row r="82" spans="1:6" ht="12.75">
      <c r="A82" s="30" t="s">
        <v>133</v>
      </c>
      <c r="B82" s="30">
        <v>3</v>
      </c>
      <c r="C82" s="5">
        <v>1947</v>
      </c>
      <c r="D82" s="5">
        <v>6</v>
      </c>
      <c r="E82" s="28">
        <v>1.61409</v>
      </c>
      <c r="F82" s="28">
        <v>4.054818</v>
      </c>
    </row>
    <row r="83" spans="1:6" ht="12.75">
      <c r="A83" s="30" t="s">
        <v>133</v>
      </c>
      <c r="B83" s="30">
        <v>3</v>
      </c>
      <c r="C83" s="5">
        <v>1947</v>
      </c>
      <c r="D83" s="5">
        <v>7</v>
      </c>
      <c r="E83" s="28">
        <v>1.23586</v>
      </c>
      <c r="F83" s="28">
        <v>2.88042</v>
      </c>
    </row>
    <row r="84" spans="1:6" ht="12.75">
      <c r="A84" s="30" t="s">
        <v>133</v>
      </c>
      <c r="B84" s="30">
        <v>3</v>
      </c>
      <c r="C84" s="5">
        <v>1947</v>
      </c>
      <c r="D84" s="5">
        <v>8</v>
      </c>
      <c r="E84" s="28">
        <v>1.045126</v>
      </c>
      <c r="F84" s="28">
        <v>2.5004790000000003</v>
      </c>
    </row>
    <row r="85" spans="1:6" ht="12.75">
      <c r="A85" s="30" t="s">
        <v>133</v>
      </c>
      <c r="B85" s="30">
        <v>3</v>
      </c>
      <c r="C85" s="5">
        <v>1947</v>
      </c>
      <c r="D85" s="5">
        <v>9</v>
      </c>
      <c r="E85" s="28">
        <v>0.762572</v>
      </c>
      <c r="F85" s="28">
        <v>2.064584</v>
      </c>
    </row>
    <row r="86" spans="1:6" ht="12.75">
      <c r="A86" s="30" t="s">
        <v>133</v>
      </c>
      <c r="B86" s="30">
        <v>3</v>
      </c>
      <c r="C86" s="5">
        <v>1947</v>
      </c>
      <c r="D86" s="5">
        <v>10</v>
      </c>
      <c r="E86" s="28">
        <v>0.986787</v>
      </c>
      <c r="F86" s="28">
        <v>2.819014</v>
      </c>
    </row>
    <row r="87" spans="1:6" ht="12.75">
      <c r="A87" s="30" t="s">
        <v>133</v>
      </c>
      <c r="B87" s="30">
        <v>3</v>
      </c>
      <c r="C87" s="5">
        <v>1947</v>
      </c>
      <c r="D87" s="5">
        <v>11</v>
      </c>
      <c r="E87" s="28">
        <v>0.732648</v>
      </c>
      <c r="F87" s="28">
        <v>2.0471779999999997</v>
      </c>
    </row>
    <row r="88" spans="1:6" ht="12.75">
      <c r="A88" s="30" t="s">
        <v>133</v>
      </c>
      <c r="B88" s="30">
        <v>3</v>
      </c>
      <c r="C88" s="5">
        <v>1947</v>
      </c>
      <c r="D88" s="5">
        <v>12</v>
      </c>
      <c r="E88" s="28">
        <v>6.365632</v>
      </c>
      <c r="F88" s="28">
        <v>11.174832</v>
      </c>
    </row>
    <row r="89" spans="1:6" ht="12.75">
      <c r="A89" s="30" t="s">
        <v>133</v>
      </c>
      <c r="B89" s="30">
        <v>3</v>
      </c>
      <c r="C89" s="5">
        <v>1948</v>
      </c>
      <c r="D89" s="5">
        <v>1</v>
      </c>
      <c r="E89" s="28">
        <v>10.33758</v>
      </c>
      <c r="F89" s="28">
        <v>27.874011000000003</v>
      </c>
    </row>
    <row r="90" spans="1:6" ht="12.75">
      <c r="A90" s="30" t="s">
        <v>133</v>
      </c>
      <c r="B90" s="30">
        <v>3</v>
      </c>
      <c r="C90" s="5">
        <v>1948</v>
      </c>
      <c r="D90" s="5">
        <v>2</v>
      </c>
      <c r="E90" s="28">
        <v>5.831235</v>
      </c>
      <c r="F90" s="28">
        <v>14.71601</v>
      </c>
    </row>
    <row r="91" spans="1:6" ht="12.75">
      <c r="A91" s="30" t="s">
        <v>133</v>
      </c>
      <c r="B91" s="30">
        <v>3</v>
      </c>
      <c r="C91" s="5">
        <v>1948</v>
      </c>
      <c r="D91" s="5">
        <v>3</v>
      </c>
      <c r="E91" s="28">
        <v>2.746392</v>
      </c>
      <c r="F91" s="28">
        <v>8.1103</v>
      </c>
    </row>
    <row r="92" spans="1:6" ht="12.75">
      <c r="A92" s="30" t="s">
        <v>133</v>
      </c>
      <c r="B92" s="30">
        <v>3</v>
      </c>
      <c r="C92" s="5">
        <v>1948</v>
      </c>
      <c r="D92" s="5">
        <v>4</v>
      </c>
      <c r="E92" s="28">
        <v>2.044</v>
      </c>
      <c r="F92" s="28">
        <v>5.77576</v>
      </c>
    </row>
    <row r="93" spans="1:6" ht="12.75">
      <c r="A93" s="30" t="s">
        <v>133</v>
      </c>
      <c r="B93" s="30">
        <v>3</v>
      </c>
      <c r="C93" s="5">
        <v>1948</v>
      </c>
      <c r="D93" s="5">
        <v>5</v>
      </c>
      <c r="E93" s="28">
        <v>3.811675</v>
      </c>
      <c r="F93" s="28">
        <v>9.857225</v>
      </c>
    </row>
    <row r="94" spans="1:6" ht="12.75">
      <c r="A94" s="30" t="s">
        <v>133</v>
      </c>
      <c r="B94" s="30">
        <v>3</v>
      </c>
      <c r="C94" s="5">
        <v>1948</v>
      </c>
      <c r="D94" s="5">
        <v>6</v>
      </c>
      <c r="E94" s="28">
        <v>2.769228</v>
      </c>
      <c r="F94" s="28">
        <v>6.378372000000001</v>
      </c>
    </row>
    <row r="95" spans="1:6" ht="12.75">
      <c r="A95" s="30" t="s">
        <v>133</v>
      </c>
      <c r="B95" s="30">
        <v>3</v>
      </c>
      <c r="C95" s="5">
        <v>1948</v>
      </c>
      <c r="D95" s="5">
        <v>7</v>
      </c>
      <c r="E95" s="28">
        <v>1.29125</v>
      </c>
      <c r="F95" s="28">
        <v>2.9975</v>
      </c>
    </row>
    <row r="96" spans="1:6" ht="12.75">
      <c r="A96" s="30" t="s">
        <v>133</v>
      </c>
      <c r="B96" s="30">
        <v>3</v>
      </c>
      <c r="C96" s="5">
        <v>1948</v>
      </c>
      <c r="D96" s="5">
        <v>8</v>
      </c>
      <c r="E96" s="28">
        <v>1.097628</v>
      </c>
      <c r="F96" s="28">
        <v>2.638818</v>
      </c>
    </row>
    <row r="97" spans="1:6" ht="12.75">
      <c r="A97" s="30" t="s">
        <v>133</v>
      </c>
      <c r="B97" s="30">
        <v>3</v>
      </c>
      <c r="C97" s="5">
        <v>1948</v>
      </c>
      <c r="D97" s="5">
        <v>9</v>
      </c>
      <c r="E97" s="28">
        <v>0.931189</v>
      </c>
      <c r="F97" s="28">
        <v>2.241068</v>
      </c>
    </row>
    <row r="98" spans="1:6" ht="12.75">
      <c r="A98" s="30" t="s">
        <v>133</v>
      </c>
      <c r="B98" s="30">
        <v>3</v>
      </c>
      <c r="C98" s="5">
        <v>1948</v>
      </c>
      <c r="D98" s="5">
        <v>10</v>
      </c>
      <c r="E98" s="28">
        <v>1.092764</v>
      </c>
      <c r="F98" s="28">
        <v>2.5405699999999998</v>
      </c>
    </row>
    <row r="99" spans="1:6" ht="12.75">
      <c r="A99" s="30" t="s">
        <v>133</v>
      </c>
      <c r="B99" s="30">
        <v>3</v>
      </c>
      <c r="C99" s="5">
        <v>1948</v>
      </c>
      <c r="D99" s="5">
        <v>11</v>
      </c>
      <c r="E99" s="28">
        <v>0.782286</v>
      </c>
      <c r="F99" s="28">
        <v>2.165082</v>
      </c>
    </row>
    <row r="100" spans="1:6" ht="12.75">
      <c r="A100" s="30" t="s">
        <v>133</v>
      </c>
      <c r="B100" s="30">
        <v>3</v>
      </c>
      <c r="C100" s="5">
        <v>1948</v>
      </c>
      <c r="D100" s="5">
        <v>12</v>
      </c>
      <c r="E100" s="28">
        <v>3.653505</v>
      </c>
      <c r="F100" s="28">
        <v>8.027235</v>
      </c>
    </row>
    <row r="101" spans="1:6" ht="12.75">
      <c r="A101" s="30" t="s">
        <v>133</v>
      </c>
      <c r="B101" s="30">
        <v>3</v>
      </c>
      <c r="C101" s="5">
        <v>1949</v>
      </c>
      <c r="D101" s="5">
        <v>1</v>
      </c>
      <c r="E101" s="28">
        <v>2.96578</v>
      </c>
      <c r="F101" s="28">
        <v>6.753785000000001</v>
      </c>
    </row>
    <row r="102" spans="1:6" ht="12.75">
      <c r="A102" s="30" t="s">
        <v>133</v>
      </c>
      <c r="B102" s="30">
        <v>3</v>
      </c>
      <c r="C102" s="5">
        <v>1949</v>
      </c>
      <c r="D102" s="5">
        <v>2</v>
      </c>
      <c r="E102" s="28">
        <v>1.57784</v>
      </c>
      <c r="F102" s="28">
        <v>3.55829</v>
      </c>
    </row>
    <row r="103" spans="1:6" ht="12.75">
      <c r="A103" s="30" t="s">
        <v>133</v>
      </c>
      <c r="B103" s="30">
        <v>3</v>
      </c>
      <c r="C103" s="5">
        <v>1949</v>
      </c>
      <c r="D103" s="5">
        <v>3</v>
      </c>
      <c r="E103" s="28">
        <v>1.429693</v>
      </c>
      <c r="F103" s="28">
        <v>3.480574</v>
      </c>
    </row>
    <row r="104" spans="1:6" ht="12.75">
      <c r="A104" s="30" t="s">
        <v>133</v>
      </c>
      <c r="B104" s="30">
        <v>3</v>
      </c>
      <c r="C104" s="5">
        <v>1949</v>
      </c>
      <c r="D104" s="5">
        <v>4</v>
      </c>
      <c r="E104" s="28">
        <v>0.931603</v>
      </c>
      <c r="F104" s="28">
        <v>2.347074</v>
      </c>
    </row>
    <row r="105" spans="1:6" ht="12.75">
      <c r="A105" s="30" t="s">
        <v>133</v>
      </c>
      <c r="B105" s="30">
        <v>3</v>
      </c>
      <c r="C105" s="5">
        <v>1949</v>
      </c>
      <c r="D105" s="5">
        <v>5</v>
      </c>
      <c r="E105" s="28">
        <v>1.19646</v>
      </c>
      <c r="F105" s="28">
        <v>2.752725</v>
      </c>
    </row>
    <row r="106" spans="1:6" ht="12.75">
      <c r="A106" s="30" t="s">
        <v>133</v>
      </c>
      <c r="B106" s="30">
        <v>3</v>
      </c>
      <c r="C106" s="5">
        <v>1949</v>
      </c>
      <c r="D106" s="5">
        <v>6</v>
      </c>
      <c r="E106" s="28">
        <v>1.085364</v>
      </c>
      <c r="F106" s="28">
        <v>2.510214</v>
      </c>
    </row>
    <row r="107" spans="1:6" ht="12.75">
      <c r="A107" s="30" t="s">
        <v>133</v>
      </c>
      <c r="B107" s="30">
        <v>3</v>
      </c>
      <c r="C107" s="5">
        <v>1949</v>
      </c>
      <c r="D107" s="5">
        <v>7</v>
      </c>
      <c r="E107" s="28">
        <v>1.391795</v>
      </c>
      <c r="F107" s="28">
        <v>3.288185</v>
      </c>
    </row>
    <row r="108" spans="1:6" ht="12.75">
      <c r="A108" s="30" t="s">
        <v>133</v>
      </c>
      <c r="B108" s="30">
        <v>3</v>
      </c>
      <c r="C108" s="5">
        <v>1949</v>
      </c>
      <c r="D108" s="5">
        <v>8</v>
      </c>
      <c r="E108" s="28">
        <v>0.923485</v>
      </c>
      <c r="F108" s="28">
        <v>2.2270600000000003</v>
      </c>
    </row>
    <row r="109" spans="1:6" ht="12.75">
      <c r="A109" s="30" t="s">
        <v>133</v>
      </c>
      <c r="B109" s="30">
        <v>3</v>
      </c>
      <c r="C109" s="5">
        <v>1949</v>
      </c>
      <c r="D109" s="5">
        <v>9</v>
      </c>
      <c r="E109" s="28">
        <v>0.50065</v>
      </c>
      <c r="F109" s="28">
        <v>1.6927240000000001</v>
      </c>
    </row>
    <row r="110" spans="1:6" ht="12.75">
      <c r="A110" s="30" t="s">
        <v>133</v>
      </c>
      <c r="B110" s="30">
        <v>3</v>
      </c>
      <c r="C110" s="5">
        <v>1949</v>
      </c>
      <c r="D110" s="5">
        <v>10</v>
      </c>
      <c r="E110" s="28">
        <v>0.820962</v>
      </c>
      <c r="F110" s="28">
        <v>2.033154</v>
      </c>
    </row>
    <row r="111" spans="1:6" ht="12.75">
      <c r="A111" s="30" t="s">
        <v>133</v>
      </c>
      <c r="B111" s="30">
        <v>3</v>
      </c>
      <c r="C111" s="5">
        <v>1949</v>
      </c>
      <c r="D111" s="5">
        <v>11</v>
      </c>
      <c r="E111" s="28">
        <v>1.13526</v>
      </c>
      <c r="F111" s="28">
        <v>3.6379200000000003</v>
      </c>
    </row>
    <row r="112" spans="1:6" ht="12.75">
      <c r="A112" s="30" t="s">
        <v>133</v>
      </c>
      <c r="B112" s="30">
        <v>3</v>
      </c>
      <c r="C112" s="5">
        <v>1949</v>
      </c>
      <c r="D112" s="5">
        <v>12</v>
      </c>
      <c r="E112" s="28">
        <v>3.323169</v>
      </c>
      <c r="F112" s="28">
        <v>6.299811</v>
      </c>
    </row>
    <row r="113" spans="1:6" ht="12.75">
      <c r="A113" s="30" t="s">
        <v>133</v>
      </c>
      <c r="B113" s="30">
        <v>3</v>
      </c>
      <c r="C113" s="5">
        <v>1950</v>
      </c>
      <c r="D113" s="5">
        <v>1</v>
      </c>
      <c r="E113" s="28">
        <v>4.25536</v>
      </c>
      <c r="F113" s="28">
        <v>8.25348</v>
      </c>
    </row>
    <row r="114" spans="1:6" ht="12.75">
      <c r="A114" s="30" t="s">
        <v>133</v>
      </c>
      <c r="B114" s="30">
        <v>3</v>
      </c>
      <c r="C114" s="5">
        <v>1950</v>
      </c>
      <c r="D114" s="5">
        <v>2</v>
      </c>
      <c r="E114" s="28">
        <v>7.853258</v>
      </c>
      <c r="F114" s="28">
        <v>16.691675</v>
      </c>
    </row>
    <row r="115" spans="1:6" ht="12.75">
      <c r="A115" s="30" t="s">
        <v>133</v>
      </c>
      <c r="B115" s="30">
        <v>3</v>
      </c>
      <c r="C115" s="5">
        <v>1950</v>
      </c>
      <c r="D115" s="5">
        <v>3</v>
      </c>
      <c r="E115" s="28">
        <v>3.84846</v>
      </c>
      <c r="F115" s="28">
        <v>9.369045</v>
      </c>
    </row>
    <row r="116" spans="1:6" ht="12.75">
      <c r="A116" s="30" t="s">
        <v>133</v>
      </c>
      <c r="B116" s="30">
        <v>3</v>
      </c>
      <c r="C116" s="5">
        <v>1950</v>
      </c>
      <c r="D116" s="5">
        <v>4</v>
      </c>
      <c r="E116" s="28">
        <v>1.517952</v>
      </c>
      <c r="F116" s="28">
        <v>4.074672</v>
      </c>
    </row>
    <row r="117" spans="1:6" ht="12.75">
      <c r="A117" s="30" t="s">
        <v>133</v>
      </c>
      <c r="B117" s="30">
        <v>3</v>
      </c>
      <c r="C117" s="5">
        <v>1950</v>
      </c>
      <c r="D117" s="5">
        <v>5</v>
      </c>
      <c r="E117" s="28">
        <v>6.163024</v>
      </c>
      <c r="F117" s="28">
        <v>14.65296</v>
      </c>
    </row>
    <row r="118" spans="1:6" ht="12.75">
      <c r="A118" s="30" t="s">
        <v>133</v>
      </c>
      <c r="B118" s="30">
        <v>3</v>
      </c>
      <c r="C118" s="5">
        <v>1950</v>
      </c>
      <c r="D118" s="5">
        <v>6</v>
      </c>
      <c r="E118" s="28">
        <v>6.8175</v>
      </c>
      <c r="F118" s="28">
        <v>15.73875</v>
      </c>
    </row>
    <row r="119" spans="1:6" ht="12.75">
      <c r="A119" s="30" t="s">
        <v>133</v>
      </c>
      <c r="B119" s="30">
        <v>3</v>
      </c>
      <c r="C119" s="5">
        <v>1950</v>
      </c>
      <c r="D119" s="5">
        <v>7</v>
      </c>
      <c r="E119" s="28">
        <v>2.87246</v>
      </c>
      <c r="F119" s="28">
        <v>6.31896</v>
      </c>
    </row>
    <row r="120" spans="1:6" ht="12.75">
      <c r="A120" s="30" t="s">
        <v>133</v>
      </c>
      <c r="B120" s="30">
        <v>3</v>
      </c>
      <c r="C120" s="5">
        <v>1950</v>
      </c>
      <c r="D120" s="5">
        <v>8</v>
      </c>
      <c r="E120" s="28">
        <v>1.365375</v>
      </c>
      <c r="F120" s="28">
        <v>3.23675</v>
      </c>
    </row>
    <row r="121" spans="1:6" ht="12.75">
      <c r="A121" s="30" t="s">
        <v>133</v>
      </c>
      <c r="B121" s="30">
        <v>3</v>
      </c>
      <c r="C121" s="5">
        <v>1950</v>
      </c>
      <c r="D121" s="5">
        <v>9</v>
      </c>
      <c r="E121" s="28">
        <v>1.184141</v>
      </c>
      <c r="F121" s="28">
        <v>2.841695</v>
      </c>
    </row>
    <row r="122" spans="1:6" ht="12.75">
      <c r="A122" s="30" t="s">
        <v>133</v>
      </c>
      <c r="B122" s="30">
        <v>3</v>
      </c>
      <c r="C122" s="5">
        <v>1950</v>
      </c>
      <c r="D122" s="5">
        <v>10</v>
      </c>
      <c r="E122" s="28">
        <v>1.274976</v>
      </c>
      <c r="F122" s="28">
        <v>2.99871</v>
      </c>
    </row>
    <row r="123" spans="1:6" ht="12.75">
      <c r="A123" s="30" t="s">
        <v>133</v>
      </c>
      <c r="B123" s="30">
        <v>3</v>
      </c>
      <c r="C123" s="5">
        <v>1950</v>
      </c>
      <c r="D123" s="5">
        <v>11</v>
      </c>
      <c r="E123" s="28">
        <v>1.49753</v>
      </c>
      <c r="F123" s="28">
        <v>4.387264999999999</v>
      </c>
    </row>
    <row r="124" spans="1:6" ht="12.75">
      <c r="A124" s="30" t="s">
        <v>133</v>
      </c>
      <c r="B124" s="30">
        <v>3</v>
      </c>
      <c r="C124" s="5">
        <v>1950</v>
      </c>
      <c r="D124" s="5">
        <v>12</v>
      </c>
      <c r="E124" s="28">
        <v>2.254344</v>
      </c>
      <c r="F124" s="28">
        <v>5.857014</v>
      </c>
    </row>
    <row r="125" spans="1:6" ht="12.75">
      <c r="A125" s="30" t="s">
        <v>133</v>
      </c>
      <c r="B125" s="30">
        <v>3</v>
      </c>
      <c r="C125" s="5">
        <v>1951</v>
      </c>
      <c r="D125" s="5">
        <v>1</v>
      </c>
      <c r="E125" s="28">
        <v>11.04264</v>
      </c>
      <c r="F125" s="28">
        <v>22.22136</v>
      </c>
    </row>
    <row r="126" spans="1:6" ht="12.75">
      <c r="A126" s="30" t="s">
        <v>133</v>
      </c>
      <c r="B126" s="30">
        <v>3</v>
      </c>
      <c r="C126" s="5">
        <v>1951</v>
      </c>
      <c r="D126" s="5">
        <v>2</v>
      </c>
      <c r="E126" s="28">
        <v>21.805478</v>
      </c>
      <c r="F126" s="28">
        <v>34.977998</v>
      </c>
    </row>
    <row r="127" spans="1:6" ht="12.75">
      <c r="A127" s="30" t="s">
        <v>133</v>
      </c>
      <c r="B127" s="30">
        <v>3</v>
      </c>
      <c r="C127" s="5">
        <v>1951</v>
      </c>
      <c r="D127" s="5">
        <v>3</v>
      </c>
      <c r="E127" s="28">
        <v>15.964641</v>
      </c>
      <c r="F127" s="28">
        <v>36.214164</v>
      </c>
    </row>
    <row r="128" spans="1:6" ht="12.75">
      <c r="A128" s="30" t="s">
        <v>133</v>
      </c>
      <c r="B128" s="30">
        <v>3</v>
      </c>
      <c r="C128" s="5">
        <v>1951</v>
      </c>
      <c r="D128" s="5">
        <v>4</v>
      </c>
      <c r="E128" s="28">
        <v>2.784048</v>
      </c>
      <c r="F128" s="28">
        <v>9.873267</v>
      </c>
    </row>
    <row r="129" spans="1:6" ht="12.75">
      <c r="A129" s="30" t="s">
        <v>133</v>
      </c>
      <c r="B129" s="30">
        <v>3</v>
      </c>
      <c r="C129" s="5">
        <v>1951</v>
      </c>
      <c r="D129" s="5">
        <v>5</v>
      </c>
      <c r="E129" s="28">
        <v>3.667122</v>
      </c>
      <c r="F129" s="28">
        <v>10.747947</v>
      </c>
    </row>
    <row r="130" spans="1:6" ht="12.75">
      <c r="A130" s="30" t="s">
        <v>133</v>
      </c>
      <c r="B130" s="30">
        <v>3</v>
      </c>
      <c r="C130" s="5">
        <v>1951</v>
      </c>
      <c r="D130" s="5">
        <v>6</v>
      </c>
      <c r="E130" s="28">
        <v>2.937792</v>
      </c>
      <c r="F130" s="28">
        <v>7.040814</v>
      </c>
    </row>
    <row r="131" spans="1:6" ht="12.75">
      <c r="A131" s="30" t="s">
        <v>133</v>
      </c>
      <c r="B131" s="30">
        <v>3</v>
      </c>
      <c r="C131" s="5">
        <v>1951</v>
      </c>
      <c r="D131" s="5">
        <v>7</v>
      </c>
      <c r="E131" s="28">
        <v>2.103948</v>
      </c>
      <c r="F131" s="28">
        <v>4.446981</v>
      </c>
    </row>
    <row r="132" spans="1:6" ht="12.75">
      <c r="A132" s="30" t="s">
        <v>133</v>
      </c>
      <c r="B132" s="30">
        <v>3</v>
      </c>
      <c r="C132" s="5">
        <v>1951</v>
      </c>
      <c r="D132" s="5">
        <v>8</v>
      </c>
      <c r="E132" s="28">
        <v>1.49702</v>
      </c>
      <c r="F132" s="28">
        <v>3.206642</v>
      </c>
    </row>
    <row r="133" spans="1:6" ht="12.75">
      <c r="A133" s="30" t="s">
        <v>133</v>
      </c>
      <c r="B133" s="30">
        <v>3</v>
      </c>
      <c r="C133" s="5">
        <v>1951</v>
      </c>
      <c r="D133" s="5">
        <v>9</v>
      </c>
      <c r="E133" s="28">
        <v>1.7105</v>
      </c>
      <c r="F133" s="28">
        <v>3.771808</v>
      </c>
    </row>
    <row r="134" spans="1:6" ht="12.75">
      <c r="A134" s="30" t="s">
        <v>133</v>
      </c>
      <c r="B134" s="30">
        <v>3</v>
      </c>
      <c r="C134" s="5">
        <v>1951</v>
      </c>
      <c r="D134" s="5">
        <v>10</v>
      </c>
      <c r="E134" s="28">
        <v>0.969612</v>
      </c>
      <c r="F134" s="28">
        <v>2.524704</v>
      </c>
    </row>
    <row r="135" spans="1:6" ht="12.75">
      <c r="A135" s="30" t="s">
        <v>133</v>
      </c>
      <c r="B135" s="30">
        <v>3</v>
      </c>
      <c r="C135" s="5">
        <v>1951</v>
      </c>
      <c r="D135" s="5">
        <v>11</v>
      </c>
      <c r="E135" s="28">
        <v>9.349808</v>
      </c>
      <c r="F135" s="28">
        <v>24.26216</v>
      </c>
    </row>
    <row r="136" spans="1:6" ht="12.75">
      <c r="A136" s="30" t="s">
        <v>133</v>
      </c>
      <c r="B136" s="30">
        <v>3</v>
      </c>
      <c r="C136" s="5">
        <v>1951</v>
      </c>
      <c r="D136" s="5">
        <v>12</v>
      </c>
      <c r="E136" s="28">
        <v>3.86899</v>
      </c>
      <c r="F136" s="28">
        <v>9.12728</v>
      </c>
    </row>
    <row r="137" spans="1:6" ht="12.75">
      <c r="A137" s="30" t="s">
        <v>133</v>
      </c>
      <c r="B137" s="30">
        <v>3</v>
      </c>
      <c r="C137" s="5">
        <v>1952</v>
      </c>
      <c r="D137" s="5">
        <v>1</v>
      </c>
      <c r="E137" s="28">
        <v>4.244748</v>
      </c>
      <c r="F137" s="28">
        <v>8.972202</v>
      </c>
    </row>
    <row r="138" spans="1:6" ht="12.75">
      <c r="A138" s="30" t="s">
        <v>133</v>
      </c>
      <c r="B138" s="30">
        <v>3</v>
      </c>
      <c r="C138" s="5">
        <v>1952</v>
      </c>
      <c r="D138" s="5">
        <v>2</v>
      </c>
      <c r="E138" s="28">
        <v>1.293139</v>
      </c>
      <c r="F138" s="28">
        <v>3.454491</v>
      </c>
    </row>
    <row r="139" spans="1:6" ht="12.75">
      <c r="A139" s="30" t="s">
        <v>133</v>
      </c>
      <c r="B139" s="30">
        <v>3</v>
      </c>
      <c r="C139" s="5">
        <v>1952</v>
      </c>
      <c r="D139" s="5">
        <v>3</v>
      </c>
      <c r="E139" s="28">
        <v>7.445498</v>
      </c>
      <c r="F139" s="28">
        <v>16.172399</v>
      </c>
    </row>
    <row r="140" spans="1:6" ht="12.75">
      <c r="A140" s="30" t="s">
        <v>133</v>
      </c>
      <c r="B140" s="30">
        <v>3</v>
      </c>
      <c r="C140" s="5">
        <v>1952</v>
      </c>
      <c r="D140" s="5">
        <v>4</v>
      </c>
      <c r="E140" s="28">
        <v>7.156149</v>
      </c>
      <c r="F140" s="28">
        <v>15.263114999999999</v>
      </c>
    </row>
    <row r="141" spans="1:6" ht="12.75">
      <c r="A141" s="30" t="s">
        <v>133</v>
      </c>
      <c r="B141" s="30">
        <v>3</v>
      </c>
      <c r="C141" s="5">
        <v>1952</v>
      </c>
      <c r="D141" s="5">
        <v>5</v>
      </c>
      <c r="E141" s="28">
        <v>6.512175</v>
      </c>
      <c r="F141" s="28">
        <v>15.009674999999998</v>
      </c>
    </row>
    <row r="142" spans="1:6" ht="12.75">
      <c r="A142" s="30" t="s">
        <v>133</v>
      </c>
      <c r="B142" s="30">
        <v>3</v>
      </c>
      <c r="C142" s="5">
        <v>1952</v>
      </c>
      <c r="D142" s="5">
        <v>6</v>
      </c>
      <c r="E142" s="28">
        <v>2.95191</v>
      </c>
      <c r="F142" s="28">
        <v>6.467058</v>
      </c>
    </row>
    <row r="143" spans="1:6" ht="12.75">
      <c r="A143" s="30" t="s">
        <v>133</v>
      </c>
      <c r="B143" s="30">
        <v>3</v>
      </c>
      <c r="C143" s="5">
        <v>1952</v>
      </c>
      <c r="D143" s="5">
        <v>7</v>
      </c>
      <c r="E143" s="28">
        <v>2.204758</v>
      </c>
      <c r="F143" s="28">
        <v>4.95603</v>
      </c>
    </row>
    <row r="144" spans="1:6" ht="12.75">
      <c r="A144" s="30" t="s">
        <v>133</v>
      </c>
      <c r="B144" s="30">
        <v>3</v>
      </c>
      <c r="C144" s="5">
        <v>1952</v>
      </c>
      <c r="D144" s="5">
        <v>8</v>
      </c>
      <c r="E144" s="28">
        <v>1.472616</v>
      </c>
      <c r="F144" s="28">
        <v>3.4433439999999997</v>
      </c>
    </row>
    <row r="145" spans="1:6" ht="12.75">
      <c r="A145" s="30" t="s">
        <v>133</v>
      </c>
      <c r="B145" s="30">
        <v>3</v>
      </c>
      <c r="C145" s="5">
        <v>1952</v>
      </c>
      <c r="D145" s="5">
        <v>9</v>
      </c>
      <c r="E145" s="28">
        <v>1.383569</v>
      </c>
      <c r="F145" s="28">
        <v>3.440831</v>
      </c>
    </row>
    <row r="146" spans="1:6" ht="12.75">
      <c r="A146" s="30" t="s">
        <v>133</v>
      </c>
      <c r="B146" s="30">
        <v>3</v>
      </c>
      <c r="C146" s="5">
        <v>1952</v>
      </c>
      <c r="D146" s="5">
        <v>10</v>
      </c>
      <c r="E146" s="28">
        <v>1.275844</v>
      </c>
      <c r="F146" s="28">
        <v>3.457668</v>
      </c>
    </row>
    <row r="147" spans="1:6" ht="12.75">
      <c r="A147" s="30" t="s">
        <v>133</v>
      </c>
      <c r="B147" s="30">
        <v>3</v>
      </c>
      <c r="C147" s="5">
        <v>1952</v>
      </c>
      <c r="D147" s="5">
        <v>11</v>
      </c>
      <c r="E147" s="28">
        <v>3.53668</v>
      </c>
      <c r="F147" s="28">
        <v>8.637375</v>
      </c>
    </row>
    <row r="148" spans="1:6" ht="12.75">
      <c r="A148" s="30" t="s">
        <v>133</v>
      </c>
      <c r="B148" s="30">
        <v>3</v>
      </c>
      <c r="C148" s="5">
        <v>1952</v>
      </c>
      <c r="D148" s="5">
        <v>12</v>
      </c>
      <c r="E148" s="28">
        <v>14.036671</v>
      </c>
      <c r="F148" s="28">
        <v>28.409931</v>
      </c>
    </row>
    <row r="149" spans="1:6" ht="12.75">
      <c r="A149" s="30" t="s">
        <v>133</v>
      </c>
      <c r="B149" s="30">
        <v>3</v>
      </c>
      <c r="C149" s="5">
        <v>1953</v>
      </c>
      <c r="D149" s="5">
        <v>1</v>
      </c>
      <c r="E149" s="28">
        <v>6.040916</v>
      </c>
      <c r="F149" s="28">
        <v>11.337725</v>
      </c>
    </row>
    <row r="150" spans="1:6" ht="12.75">
      <c r="A150" s="30" t="s">
        <v>133</v>
      </c>
      <c r="B150" s="30">
        <v>3</v>
      </c>
      <c r="C150" s="5">
        <v>1953</v>
      </c>
      <c r="D150" s="5">
        <v>2</v>
      </c>
      <c r="E150" s="28">
        <v>3.052015</v>
      </c>
      <c r="F150" s="28">
        <v>5.915799999999999</v>
      </c>
    </row>
    <row r="151" spans="1:6" ht="12.75">
      <c r="A151" s="30" t="s">
        <v>133</v>
      </c>
      <c r="B151" s="30">
        <v>3</v>
      </c>
      <c r="C151" s="5">
        <v>1953</v>
      </c>
      <c r="D151" s="5">
        <v>3</v>
      </c>
      <c r="E151" s="28">
        <v>1.046771</v>
      </c>
      <c r="F151" s="28">
        <v>2.7596689999999997</v>
      </c>
    </row>
    <row r="152" spans="1:6" ht="12.75">
      <c r="A152" s="30" t="s">
        <v>133</v>
      </c>
      <c r="B152" s="30">
        <v>3</v>
      </c>
      <c r="C152" s="5">
        <v>1953</v>
      </c>
      <c r="D152" s="5">
        <v>4</v>
      </c>
      <c r="E152" s="28">
        <v>3.748852</v>
      </c>
      <c r="F152" s="28">
        <v>9.00619</v>
      </c>
    </row>
    <row r="153" spans="1:6" ht="12.75">
      <c r="A153" s="30" t="s">
        <v>133</v>
      </c>
      <c r="B153" s="30">
        <v>3</v>
      </c>
      <c r="C153" s="5">
        <v>1953</v>
      </c>
      <c r="D153" s="5">
        <v>5</v>
      </c>
      <c r="E153" s="28">
        <v>2.256384</v>
      </c>
      <c r="F153" s="28">
        <v>4.816512</v>
      </c>
    </row>
    <row r="154" spans="1:6" ht="12.75">
      <c r="A154" s="30" t="s">
        <v>133</v>
      </c>
      <c r="B154" s="30">
        <v>3</v>
      </c>
      <c r="C154" s="5">
        <v>1953</v>
      </c>
      <c r="D154" s="5">
        <v>6</v>
      </c>
      <c r="E154" s="28">
        <v>1.849327</v>
      </c>
      <c r="F154" s="28">
        <v>4.477711</v>
      </c>
    </row>
    <row r="155" spans="1:6" ht="12.75">
      <c r="A155" s="30" t="s">
        <v>133</v>
      </c>
      <c r="B155" s="30">
        <v>3</v>
      </c>
      <c r="C155" s="5">
        <v>1953</v>
      </c>
      <c r="D155" s="5">
        <v>7</v>
      </c>
      <c r="E155" s="28">
        <v>1.830505</v>
      </c>
      <c r="F155" s="28">
        <v>4.189745</v>
      </c>
    </row>
    <row r="156" spans="1:6" ht="12.75">
      <c r="A156" s="30" t="s">
        <v>133</v>
      </c>
      <c r="B156" s="30">
        <v>3</v>
      </c>
      <c r="C156" s="5">
        <v>1953</v>
      </c>
      <c r="D156" s="5">
        <v>8</v>
      </c>
      <c r="E156" s="28">
        <v>0.895776</v>
      </c>
      <c r="F156" s="28">
        <v>2.125662</v>
      </c>
    </row>
    <row r="157" spans="1:6" ht="12.75">
      <c r="A157" s="30" t="s">
        <v>133</v>
      </c>
      <c r="B157" s="30">
        <v>3</v>
      </c>
      <c r="C157" s="5">
        <v>1953</v>
      </c>
      <c r="D157" s="5">
        <v>9</v>
      </c>
      <c r="E157" s="28">
        <v>0.739849</v>
      </c>
      <c r="F157" s="28">
        <v>1.981617</v>
      </c>
    </row>
    <row r="158" spans="1:6" ht="12.75">
      <c r="A158" s="30" t="s">
        <v>133</v>
      </c>
      <c r="B158" s="30">
        <v>3</v>
      </c>
      <c r="C158" s="5">
        <v>1953</v>
      </c>
      <c r="D158" s="5">
        <v>10</v>
      </c>
      <c r="E158" s="28">
        <v>1.389003</v>
      </c>
      <c r="F158" s="28">
        <v>3.935778</v>
      </c>
    </row>
    <row r="159" spans="1:6" ht="12.75">
      <c r="A159" s="30" t="s">
        <v>133</v>
      </c>
      <c r="B159" s="30">
        <v>3</v>
      </c>
      <c r="C159" s="5">
        <v>1953</v>
      </c>
      <c r="D159" s="5">
        <v>11</v>
      </c>
      <c r="E159" s="28">
        <v>2.1811</v>
      </c>
      <c r="F159" s="28">
        <v>6.13274</v>
      </c>
    </row>
    <row r="160" spans="1:6" ht="12.75">
      <c r="A160" s="30" t="s">
        <v>133</v>
      </c>
      <c r="B160" s="30">
        <v>3</v>
      </c>
      <c r="C160" s="5">
        <v>1953</v>
      </c>
      <c r="D160" s="5">
        <v>12</v>
      </c>
      <c r="E160" s="28">
        <v>10.370946</v>
      </c>
      <c r="F160" s="28">
        <v>22.377738</v>
      </c>
    </row>
    <row r="161" spans="1:6" ht="12.75">
      <c r="A161" s="30" t="s">
        <v>133</v>
      </c>
      <c r="B161" s="30">
        <v>3</v>
      </c>
      <c r="C161" s="5">
        <v>1954</v>
      </c>
      <c r="D161" s="5">
        <v>1</v>
      </c>
      <c r="E161" s="28">
        <v>4.62852</v>
      </c>
      <c r="F161" s="28">
        <v>8.808119999999999</v>
      </c>
    </row>
    <row r="162" spans="1:6" ht="12.75">
      <c r="A162" s="30" t="s">
        <v>133</v>
      </c>
      <c r="B162" s="30">
        <v>3</v>
      </c>
      <c r="C162" s="5">
        <v>1954</v>
      </c>
      <c r="D162" s="5">
        <v>2</v>
      </c>
      <c r="E162" s="28">
        <v>5.54523</v>
      </c>
      <c r="F162" s="28">
        <v>11.31316</v>
      </c>
    </row>
    <row r="163" spans="1:6" ht="12.75">
      <c r="A163" s="30" t="s">
        <v>133</v>
      </c>
      <c r="B163" s="30">
        <v>3</v>
      </c>
      <c r="C163" s="5">
        <v>1954</v>
      </c>
      <c r="D163" s="5">
        <v>3</v>
      </c>
      <c r="E163" s="28">
        <v>8.564744</v>
      </c>
      <c r="F163" s="28">
        <v>20.774556</v>
      </c>
    </row>
    <row r="164" spans="1:6" ht="12.75">
      <c r="A164" s="30" t="s">
        <v>133</v>
      </c>
      <c r="B164" s="30">
        <v>3</v>
      </c>
      <c r="C164" s="5">
        <v>1954</v>
      </c>
      <c r="D164" s="5">
        <v>4</v>
      </c>
      <c r="E164" s="28">
        <v>3.341679</v>
      </c>
      <c r="F164" s="28">
        <v>9.480339</v>
      </c>
    </row>
    <row r="165" spans="1:6" ht="12.75">
      <c r="A165" s="30" t="s">
        <v>133</v>
      </c>
      <c r="B165" s="30">
        <v>3</v>
      </c>
      <c r="C165" s="5">
        <v>1954</v>
      </c>
      <c r="D165" s="5">
        <v>5</v>
      </c>
      <c r="E165" s="28">
        <v>3.011572</v>
      </c>
      <c r="F165" s="28">
        <v>6.947681</v>
      </c>
    </row>
    <row r="166" spans="1:6" ht="12.75">
      <c r="A166" s="30" t="s">
        <v>133</v>
      </c>
      <c r="B166" s="30">
        <v>3</v>
      </c>
      <c r="C166" s="5">
        <v>1954</v>
      </c>
      <c r="D166" s="5">
        <v>6</v>
      </c>
      <c r="E166" s="28">
        <v>3.33852</v>
      </c>
      <c r="F166" s="28">
        <v>8.506756</v>
      </c>
    </row>
    <row r="167" spans="1:6" ht="12.75">
      <c r="A167" s="30" t="s">
        <v>133</v>
      </c>
      <c r="B167" s="30">
        <v>3</v>
      </c>
      <c r="C167" s="5">
        <v>1954</v>
      </c>
      <c r="D167" s="5">
        <v>7</v>
      </c>
      <c r="E167" s="28">
        <v>1.54833</v>
      </c>
      <c r="F167" s="28">
        <v>3.6347430000000003</v>
      </c>
    </row>
    <row r="168" spans="1:6" ht="12.75">
      <c r="A168" s="30" t="s">
        <v>133</v>
      </c>
      <c r="B168" s="30">
        <v>3</v>
      </c>
      <c r="C168" s="5">
        <v>1954</v>
      </c>
      <c r="D168" s="5">
        <v>8</v>
      </c>
      <c r="E168" s="28">
        <v>1.254568</v>
      </c>
      <c r="F168" s="28">
        <v>2.942576</v>
      </c>
    </row>
    <row r="169" spans="1:6" ht="12.75">
      <c r="A169" s="30" t="s">
        <v>133</v>
      </c>
      <c r="B169" s="30">
        <v>3</v>
      </c>
      <c r="C169" s="5">
        <v>1954</v>
      </c>
      <c r="D169" s="5">
        <v>9</v>
      </c>
      <c r="E169" s="28">
        <v>1.192874</v>
      </c>
      <c r="F169" s="28">
        <v>2.8867279999999997</v>
      </c>
    </row>
    <row r="170" spans="1:6" ht="12.75">
      <c r="A170" s="30" t="s">
        <v>133</v>
      </c>
      <c r="B170" s="30">
        <v>3</v>
      </c>
      <c r="C170" s="5">
        <v>1954</v>
      </c>
      <c r="D170" s="5">
        <v>10</v>
      </c>
      <c r="E170" s="28">
        <v>0.765271</v>
      </c>
      <c r="F170" s="28">
        <v>2.308134</v>
      </c>
    </row>
    <row r="171" spans="1:6" ht="12.75">
      <c r="A171" s="30" t="s">
        <v>133</v>
      </c>
      <c r="B171" s="30">
        <v>3</v>
      </c>
      <c r="C171" s="5">
        <v>1954</v>
      </c>
      <c r="D171" s="5">
        <v>11</v>
      </c>
      <c r="E171" s="28">
        <v>3.6387</v>
      </c>
      <c r="F171" s="28">
        <v>10.53</v>
      </c>
    </row>
    <row r="172" spans="1:6" ht="12.75">
      <c r="A172" s="30" t="s">
        <v>133</v>
      </c>
      <c r="B172" s="30">
        <v>3</v>
      </c>
      <c r="C172" s="5">
        <v>1954</v>
      </c>
      <c r="D172" s="5">
        <v>12</v>
      </c>
      <c r="E172" s="28">
        <v>4.016628</v>
      </c>
      <c r="F172" s="28">
        <v>9.384606</v>
      </c>
    </row>
    <row r="173" spans="1:6" ht="12.75">
      <c r="A173" s="30" t="s">
        <v>133</v>
      </c>
      <c r="B173" s="30">
        <v>3</v>
      </c>
      <c r="C173" s="5">
        <v>1955</v>
      </c>
      <c r="D173" s="5">
        <v>1</v>
      </c>
      <c r="E173" s="28">
        <v>8.174943</v>
      </c>
      <c r="F173" s="28">
        <v>21.112878000000002</v>
      </c>
    </row>
    <row r="174" spans="1:6" ht="12.75">
      <c r="A174" s="30" t="s">
        <v>133</v>
      </c>
      <c r="B174" s="30">
        <v>3</v>
      </c>
      <c r="C174" s="5">
        <v>1955</v>
      </c>
      <c r="D174" s="5">
        <v>2</v>
      </c>
      <c r="E174" s="28">
        <v>12.260826</v>
      </c>
      <c r="F174" s="28">
        <v>26.244045</v>
      </c>
    </row>
    <row r="175" spans="1:6" ht="12.75">
      <c r="A175" s="30" t="s">
        <v>133</v>
      </c>
      <c r="B175" s="30">
        <v>3</v>
      </c>
      <c r="C175" s="5">
        <v>1955</v>
      </c>
      <c r="D175" s="5">
        <v>3</v>
      </c>
      <c r="E175" s="28">
        <v>11.196725</v>
      </c>
      <c r="F175" s="28">
        <v>22.628771</v>
      </c>
    </row>
    <row r="176" spans="1:6" ht="12.75">
      <c r="A176" s="30" t="s">
        <v>133</v>
      </c>
      <c r="B176" s="30">
        <v>3</v>
      </c>
      <c r="C176" s="5">
        <v>1955</v>
      </c>
      <c r="D176" s="5">
        <v>4</v>
      </c>
      <c r="E176" s="28">
        <v>4.137558</v>
      </c>
      <c r="F176" s="28">
        <v>9.830928</v>
      </c>
    </row>
    <row r="177" spans="1:6" ht="12.75">
      <c r="A177" s="30" t="s">
        <v>133</v>
      </c>
      <c r="B177" s="30">
        <v>3</v>
      </c>
      <c r="C177" s="5">
        <v>1955</v>
      </c>
      <c r="D177" s="5">
        <v>5</v>
      </c>
      <c r="E177" s="28">
        <v>2.953186</v>
      </c>
      <c r="F177" s="28">
        <v>6.86111</v>
      </c>
    </row>
    <row r="178" spans="1:6" ht="12.75">
      <c r="A178" s="30" t="s">
        <v>133</v>
      </c>
      <c r="B178" s="30">
        <v>3</v>
      </c>
      <c r="C178" s="5">
        <v>1955</v>
      </c>
      <c r="D178" s="5">
        <v>6</v>
      </c>
      <c r="E178" s="28">
        <v>3.672073</v>
      </c>
      <c r="F178" s="28">
        <v>10.306265</v>
      </c>
    </row>
    <row r="179" spans="1:6" ht="12.75">
      <c r="A179" s="30" t="s">
        <v>133</v>
      </c>
      <c r="B179" s="30">
        <v>3</v>
      </c>
      <c r="C179" s="5">
        <v>1955</v>
      </c>
      <c r="D179" s="5">
        <v>7</v>
      </c>
      <c r="E179" s="28">
        <v>1.561574</v>
      </c>
      <c r="F179" s="28">
        <v>3.7107020000000004</v>
      </c>
    </row>
    <row r="180" spans="1:6" ht="12.75">
      <c r="A180" s="30" t="s">
        <v>133</v>
      </c>
      <c r="B180" s="30">
        <v>3</v>
      </c>
      <c r="C180" s="5">
        <v>1955</v>
      </c>
      <c r="D180" s="5">
        <v>8</v>
      </c>
      <c r="E180" s="28">
        <v>1.487442</v>
      </c>
      <c r="F180" s="28">
        <v>3.563754</v>
      </c>
    </row>
    <row r="181" spans="1:6" ht="12.75">
      <c r="A181" s="30" t="s">
        <v>133</v>
      </c>
      <c r="B181" s="30">
        <v>3</v>
      </c>
      <c r="C181" s="5">
        <v>1955</v>
      </c>
      <c r="D181" s="5">
        <v>9</v>
      </c>
      <c r="E181" s="28">
        <v>1.488018</v>
      </c>
      <c r="F181" s="28">
        <v>3.558369</v>
      </c>
    </row>
    <row r="182" spans="1:6" ht="12.75">
      <c r="A182" s="30" t="s">
        <v>133</v>
      </c>
      <c r="B182" s="30">
        <v>3</v>
      </c>
      <c r="C182" s="5">
        <v>1955</v>
      </c>
      <c r="D182" s="5">
        <v>10</v>
      </c>
      <c r="E182" s="28">
        <v>1.37229</v>
      </c>
      <c r="F182" s="28">
        <v>3.73841</v>
      </c>
    </row>
    <row r="183" spans="1:6" ht="12.75">
      <c r="A183" s="30" t="s">
        <v>133</v>
      </c>
      <c r="B183" s="30">
        <v>3</v>
      </c>
      <c r="C183" s="5">
        <v>1955</v>
      </c>
      <c r="D183" s="5">
        <v>11</v>
      </c>
      <c r="E183" s="28">
        <v>9.00943</v>
      </c>
      <c r="F183" s="28">
        <v>22.537205</v>
      </c>
    </row>
    <row r="184" spans="1:6" ht="12.75">
      <c r="A184" s="30" t="s">
        <v>133</v>
      </c>
      <c r="B184" s="30">
        <v>3</v>
      </c>
      <c r="C184" s="5">
        <v>1955</v>
      </c>
      <c r="D184" s="5">
        <v>12</v>
      </c>
      <c r="E184" s="28">
        <v>9.31032</v>
      </c>
      <c r="F184" s="28">
        <v>21.184452</v>
      </c>
    </row>
    <row r="185" spans="1:6" ht="12.75">
      <c r="A185" s="30" t="s">
        <v>133</v>
      </c>
      <c r="B185" s="30">
        <v>3</v>
      </c>
      <c r="C185" s="5">
        <v>1956</v>
      </c>
      <c r="D185" s="5">
        <v>1</v>
      </c>
      <c r="E185" s="28">
        <v>12.391344</v>
      </c>
      <c r="F185" s="28">
        <v>30.499560000000002</v>
      </c>
    </row>
    <row r="186" spans="1:6" ht="12.75">
      <c r="A186" s="30" t="s">
        <v>133</v>
      </c>
      <c r="B186" s="30">
        <v>3</v>
      </c>
      <c r="C186" s="5">
        <v>1956</v>
      </c>
      <c r="D186" s="5">
        <v>2</v>
      </c>
      <c r="E186" s="28">
        <v>5.887126</v>
      </c>
      <c r="F186" s="28">
        <v>13.337254</v>
      </c>
    </row>
    <row r="187" spans="1:6" ht="12.75">
      <c r="A187" s="30" t="s">
        <v>133</v>
      </c>
      <c r="B187" s="30">
        <v>3</v>
      </c>
      <c r="C187" s="5">
        <v>1956</v>
      </c>
      <c r="D187" s="5">
        <v>3</v>
      </c>
      <c r="E187" s="28">
        <v>10.51155</v>
      </c>
      <c r="F187" s="28">
        <v>22.32027</v>
      </c>
    </row>
    <row r="188" spans="1:6" ht="12.75">
      <c r="A188" s="30" t="s">
        <v>133</v>
      </c>
      <c r="B188" s="30">
        <v>3</v>
      </c>
      <c r="C188" s="5">
        <v>1956</v>
      </c>
      <c r="D188" s="5">
        <v>4</v>
      </c>
      <c r="E188" s="28">
        <v>11.519706</v>
      </c>
      <c r="F188" s="28">
        <v>27.598604</v>
      </c>
    </row>
    <row r="189" spans="1:6" ht="12.75">
      <c r="A189" s="30" t="s">
        <v>133</v>
      </c>
      <c r="B189" s="30">
        <v>3</v>
      </c>
      <c r="C189" s="5">
        <v>1956</v>
      </c>
      <c r="D189" s="5">
        <v>5</v>
      </c>
      <c r="E189" s="28">
        <v>8.32238</v>
      </c>
      <c r="F189" s="28">
        <v>21.120528</v>
      </c>
    </row>
    <row r="190" spans="1:6" ht="12.75">
      <c r="A190" s="30" t="s">
        <v>133</v>
      </c>
      <c r="B190" s="30">
        <v>3</v>
      </c>
      <c r="C190" s="5">
        <v>1956</v>
      </c>
      <c r="D190" s="5">
        <v>6</v>
      </c>
      <c r="E190" s="28">
        <v>6.7344</v>
      </c>
      <c r="F190" s="28">
        <v>14.41272</v>
      </c>
    </row>
    <row r="191" spans="1:6" ht="12.75">
      <c r="A191" s="30" t="s">
        <v>133</v>
      </c>
      <c r="B191" s="30">
        <v>3</v>
      </c>
      <c r="C191" s="5">
        <v>1956</v>
      </c>
      <c r="D191" s="5">
        <v>7</v>
      </c>
      <c r="E191" s="28">
        <v>2.806794</v>
      </c>
      <c r="F191" s="28">
        <v>6.26562</v>
      </c>
    </row>
    <row r="192" spans="1:6" ht="12.75">
      <c r="A192" s="30" t="s">
        <v>133</v>
      </c>
      <c r="B192" s="30">
        <v>3</v>
      </c>
      <c r="C192" s="5">
        <v>1956</v>
      </c>
      <c r="D192" s="5">
        <v>8</v>
      </c>
      <c r="E192" s="28">
        <v>1.796882</v>
      </c>
      <c r="F192" s="28">
        <v>4.132506</v>
      </c>
    </row>
    <row r="193" spans="1:6" ht="12.75">
      <c r="A193" s="30" t="s">
        <v>133</v>
      </c>
      <c r="B193" s="30">
        <v>3</v>
      </c>
      <c r="C193" s="5">
        <v>1956</v>
      </c>
      <c r="D193" s="5">
        <v>9</v>
      </c>
      <c r="E193" s="28">
        <v>1.603248</v>
      </c>
      <c r="F193" s="28">
        <v>5.138928</v>
      </c>
    </row>
    <row r="194" spans="1:6" ht="12.75">
      <c r="A194" s="30" t="s">
        <v>133</v>
      </c>
      <c r="B194" s="30">
        <v>3</v>
      </c>
      <c r="C194" s="5">
        <v>1956</v>
      </c>
      <c r="D194" s="5">
        <v>10</v>
      </c>
      <c r="E194" s="28">
        <v>1.872108</v>
      </c>
      <c r="F194" s="28">
        <v>4.980558</v>
      </c>
    </row>
    <row r="195" spans="1:6" ht="12.75">
      <c r="A195" s="30" t="s">
        <v>133</v>
      </c>
      <c r="B195" s="30">
        <v>3</v>
      </c>
      <c r="C195" s="5">
        <v>1956</v>
      </c>
      <c r="D195" s="5">
        <v>11</v>
      </c>
      <c r="E195" s="28">
        <v>2.571864</v>
      </c>
      <c r="F195" s="28">
        <v>7.042918</v>
      </c>
    </row>
    <row r="196" spans="1:6" ht="12.75">
      <c r="A196" s="30" t="s">
        <v>133</v>
      </c>
      <c r="B196" s="30">
        <v>3</v>
      </c>
      <c r="C196" s="5">
        <v>1956</v>
      </c>
      <c r="D196" s="5">
        <v>12</v>
      </c>
      <c r="E196" s="28">
        <v>2.6733</v>
      </c>
      <c r="F196" s="28">
        <v>6.6518999999999995</v>
      </c>
    </row>
    <row r="197" spans="1:6" ht="12.75">
      <c r="A197" s="30" t="s">
        <v>133</v>
      </c>
      <c r="B197" s="30">
        <v>3</v>
      </c>
      <c r="C197" s="5">
        <v>1957</v>
      </c>
      <c r="D197" s="5">
        <v>1</v>
      </c>
      <c r="E197" s="28">
        <v>2.640118</v>
      </c>
      <c r="F197" s="28">
        <v>5.754736</v>
      </c>
    </row>
    <row r="198" spans="1:6" ht="12.75">
      <c r="A198" s="30" t="s">
        <v>133</v>
      </c>
      <c r="B198" s="30">
        <v>3</v>
      </c>
      <c r="C198" s="5">
        <v>1957</v>
      </c>
      <c r="D198" s="5">
        <v>2</v>
      </c>
      <c r="E198" s="28">
        <v>7.49664</v>
      </c>
      <c r="F198" s="28">
        <v>19.20192</v>
      </c>
    </row>
    <row r="199" spans="1:6" ht="12.75">
      <c r="A199" s="30" t="s">
        <v>133</v>
      </c>
      <c r="B199" s="30">
        <v>3</v>
      </c>
      <c r="C199" s="5">
        <v>1957</v>
      </c>
      <c r="D199" s="5">
        <v>3</v>
      </c>
      <c r="E199" s="28">
        <v>8.514501</v>
      </c>
      <c r="F199" s="28">
        <v>17.914071</v>
      </c>
    </row>
    <row r="200" spans="1:6" ht="12.75">
      <c r="A200" s="30" t="s">
        <v>133</v>
      </c>
      <c r="B200" s="30">
        <v>3</v>
      </c>
      <c r="C200" s="5">
        <v>1957</v>
      </c>
      <c r="D200" s="5">
        <v>4</v>
      </c>
      <c r="E200" s="28">
        <v>4.813072</v>
      </c>
      <c r="F200" s="28">
        <v>10.16048</v>
      </c>
    </row>
    <row r="201" spans="1:6" ht="12.75">
      <c r="A201" s="30" t="s">
        <v>133</v>
      </c>
      <c r="B201" s="30">
        <v>3</v>
      </c>
      <c r="C201" s="5">
        <v>1957</v>
      </c>
      <c r="D201" s="5">
        <v>5</v>
      </c>
      <c r="E201" s="28">
        <v>2.66432</v>
      </c>
      <c r="F201" s="28">
        <v>6.42912</v>
      </c>
    </row>
    <row r="202" spans="1:6" ht="12.75">
      <c r="A202" s="30" t="s">
        <v>133</v>
      </c>
      <c r="B202" s="30">
        <v>3</v>
      </c>
      <c r="C202" s="5">
        <v>1957</v>
      </c>
      <c r="D202" s="5">
        <v>6</v>
      </c>
      <c r="E202" s="28">
        <v>2.536856</v>
      </c>
      <c r="F202" s="28">
        <v>6.386996</v>
      </c>
    </row>
    <row r="203" spans="1:6" ht="12.75">
      <c r="A203" s="30" t="s">
        <v>133</v>
      </c>
      <c r="B203" s="30">
        <v>3</v>
      </c>
      <c r="C203" s="5">
        <v>1957</v>
      </c>
      <c r="D203" s="5">
        <v>7</v>
      </c>
      <c r="E203" s="28">
        <v>1.7809</v>
      </c>
      <c r="F203" s="28">
        <v>4.172163</v>
      </c>
    </row>
    <row r="204" spans="1:6" ht="12.75">
      <c r="A204" s="30" t="s">
        <v>133</v>
      </c>
      <c r="B204" s="30">
        <v>3</v>
      </c>
      <c r="C204" s="5">
        <v>1957</v>
      </c>
      <c r="D204" s="5">
        <v>8</v>
      </c>
      <c r="E204" s="28">
        <v>1.149728</v>
      </c>
      <c r="F204" s="28">
        <v>2.76241</v>
      </c>
    </row>
    <row r="205" spans="1:6" ht="12.75">
      <c r="A205" s="30" t="s">
        <v>133</v>
      </c>
      <c r="B205" s="30">
        <v>3</v>
      </c>
      <c r="C205" s="5">
        <v>1957</v>
      </c>
      <c r="D205" s="5">
        <v>9</v>
      </c>
      <c r="E205" s="28">
        <v>1.06536</v>
      </c>
      <c r="F205" s="28">
        <v>2.612448</v>
      </c>
    </row>
    <row r="206" spans="1:6" ht="12.75">
      <c r="A206" s="30" t="s">
        <v>133</v>
      </c>
      <c r="B206" s="30">
        <v>3</v>
      </c>
      <c r="C206" s="5">
        <v>1957</v>
      </c>
      <c r="D206" s="5">
        <v>10</v>
      </c>
      <c r="E206" s="28">
        <v>1.568</v>
      </c>
      <c r="F206" s="28">
        <v>3.724</v>
      </c>
    </row>
    <row r="207" spans="1:6" ht="12.75">
      <c r="A207" s="30" t="s">
        <v>133</v>
      </c>
      <c r="B207" s="30">
        <v>3</v>
      </c>
      <c r="C207" s="5">
        <v>1957</v>
      </c>
      <c r="D207" s="5">
        <v>11</v>
      </c>
      <c r="E207" s="28">
        <v>1.981342</v>
      </c>
      <c r="F207" s="28">
        <v>5.556684000000001</v>
      </c>
    </row>
    <row r="208" spans="1:6" ht="12.75">
      <c r="A208" s="30" t="s">
        <v>133</v>
      </c>
      <c r="B208" s="30">
        <v>3</v>
      </c>
      <c r="C208" s="5">
        <v>1957</v>
      </c>
      <c r="D208" s="5">
        <v>12</v>
      </c>
      <c r="E208" s="28">
        <v>3.30333</v>
      </c>
      <c r="F208" s="28">
        <v>6.457660000000001</v>
      </c>
    </row>
    <row r="209" spans="1:6" ht="12.75">
      <c r="A209" s="30" t="s">
        <v>133</v>
      </c>
      <c r="B209" s="30">
        <v>3</v>
      </c>
      <c r="C209" s="5">
        <v>1958</v>
      </c>
      <c r="D209" s="5">
        <v>1</v>
      </c>
      <c r="E209" s="28">
        <v>4.629903</v>
      </c>
      <c r="F209" s="28">
        <v>10.553631</v>
      </c>
    </row>
    <row r="210" spans="1:6" ht="12.75">
      <c r="A210" s="30" t="s">
        <v>133</v>
      </c>
      <c r="B210" s="30">
        <v>3</v>
      </c>
      <c r="C210" s="5">
        <v>1958</v>
      </c>
      <c r="D210" s="5">
        <v>2</v>
      </c>
      <c r="E210" s="28">
        <v>8.593969</v>
      </c>
      <c r="F210" s="28">
        <v>20.248300999999998</v>
      </c>
    </row>
    <row r="211" spans="1:6" ht="12.75">
      <c r="A211" s="30" t="s">
        <v>133</v>
      </c>
      <c r="B211" s="30">
        <v>3</v>
      </c>
      <c r="C211" s="5">
        <v>1958</v>
      </c>
      <c r="D211" s="5">
        <v>3</v>
      </c>
      <c r="E211" s="28">
        <v>9.276496</v>
      </c>
      <c r="F211" s="28">
        <v>20.688641</v>
      </c>
    </row>
    <row r="212" spans="1:6" ht="12.75">
      <c r="A212" s="30" t="s">
        <v>133</v>
      </c>
      <c r="B212" s="30">
        <v>3</v>
      </c>
      <c r="C212" s="5">
        <v>1958</v>
      </c>
      <c r="D212" s="5">
        <v>4</v>
      </c>
      <c r="E212" s="28">
        <v>8.423855</v>
      </c>
      <c r="F212" s="28">
        <v>20.62469</v>
      </c>
    </row>
    <row r="213" spans="1:6" ht="12.75">
      <c r="A213" s="30" t="s">
        <v>133</v>
      </c>
      <c r="B213" s="30">
        <v>3</v>
      </c>
      <c r="C213" s="5">
        <v>1958</v>
      </c>
      <c r="D213" s="5">
        <v>5</v>
      </c>
      <c r="E213" s="28">
        <v>4.720928</v>
      </c>
      <c r="F213" s="28">
        <v>11.821356</v>
      </c>
    </row>
    <row r="214" spans="1:6" ht="12.75">
      <c r="A214" s="30" t="s">
        <v>133</v>
      </c>
      <c r="B214" s="30">
        <v>3</v>
      </c>
      <c r="C214" s="5">
        <v>1958</v>
      </c>
      <c r="D214" s="5">
        <v>6</v>
      </c>
      <c r="E214" s="28">
        <v>3.659552</v>
      </c>
      <c r="F214" s="28">
        <v>10.530472</v>
      </c>
    </row>
    <row r="215" spans="1:6" ht="12.75">
      <c r="A215" s="30" t="s">
        <v>133</v>
      </c>
      <c r="B215" s="30">
        <v>3</v>
      </c>
      <c r="C215" s="5">
        <v>1958</v>
      </c>
      <c r="D215" s="5">
        <v>7</v>
      </c>
      <c r="E215" s="28">
        <v>2.904865</v>
      </c>
      <c r="F215" s="28">
        <v>6.568293000000001</v>
      </c>
    </row>
    <row r="216" spans="1:6" ht="12.75">
      <c r="A216" s="30" t="s">
        <v>133</v>
      </c>
      <c r="B216" s="30">
        <v>3</v>
      </c>
      <c r="C216" s="5">
        <v>1958</v>
      </c>
      <c r="D216" s="5">
        <v>8</v>
      </c>
      <c r="E216" s="28">
        <v>1.145988</v>
      </c>
      <c r="F216" s="28">
        <v>3.287052</v>
      </c>
    </row>
    <row r="217" spans="1:6" ht="12.75">
      <c r="A217" s="30" t="s">
        <v>133</v>
      </c>
      <c r="B217" s="30">
        <v>3</v>
      </c>
      <c r="C217" s="5">
        <v>1958</v>
      </c>
      <c r="D217" s="5">
        <v>9</v>
      </c>
      <c r="E217" s="28">
        <v>1.050423</v>
      </c>
      <c r="F217" s="28">
        <v>3.013659</v>
      </c>
    </row>
    <row r="218" spans="1:6" ht="12.75">
      <c r="A218" s="30" t="s">
        <v>133</v>
      </c>
      <c r="B218" s="30">
        <v>3</v>
      </c>
      <c r="C218" s="5">
        <v>1958</v>
      </c>
      <c r="D218" s="5">
        <v>10</v>
      </c>
      <c r="E218" s="28">
        <v>1.464141</v>
      </c>
      <c r="F218" s="28">
        <v>4.366509</v>
      </c>
    </row>
    <row r="219" spans="1:6" ht="12.75">
      <c r="A219" s="30" t="s">
        <v>133</v>
      </c>
      <c r="B219" s="30">
        <v>3</v>
      </c>
      <c r="C219" s="5">
        <v>1958</v>
      </c>
      <c r="D219" s="5">
        <v>11</v>
      </c>
      <c r="E219" s="28">
        <v>1.964492</v>
      </c>
      <c r="F219" s="28">
        <v>4.845846</v>
      </c>
    </row>
    <row r="220" spans="1:6" ht="12.75">
      <c r="A220" s="30" t="s">
        <v>133</v>
      </c>
      <c r="B220" s="30">
        <v>3</v>
      </c>
      <c r="C220" s="5">
        <v>1958</v>
      </c>
      <c r="D220" s="5">
        <v>12</v>
      </c>
      <c r="E220" s="28">
        <v>13.661224</v>
      </c>
      <c r="F220" s="28">
        <v>30.5737</v>
      </c>
    </row>
    <row r="221" spans="1:6" ht="12.75">
      <c r="A221" s="30" t="s">
        <v>133</v>
      </c>
      <c r="B221" s="30">
        <v>3</v>
      </c>
      <c r="C221" s="5">
        <v>1959</v>
      </c>
      <c r="D221" s="5">
        <v>1</v>
      </c>
      <c r="E221" s="28">
        <v>17.07967</v>
      </c>
      <c r="F221" s="28">
        <v>43.641746</v>
      </c>
    </row>
    <row r="222" spans="1:6" ht="12.75">
      <c r="A222" s="30" t="s">
        <v>133</v>
      </c>
      <c r="B222" s="30">
        <v>3</v>
      </c>
      <c r="C222" s="5">
        <v>1959</v>
      </c>
      <c r="D222" s="5">
        <v>2</v>
      </c>
      <c r="E222" s="28">
        <v>5.734547</v>
      </c>
      <c r="F222" s="28">
        <v>11.594492</v>
      </c>
    </row>
    <row r="223" spans="1:6" ht="12.75">
      <c r="A223" s="30" t="s">
        <v>133</v>
      </c>
      <c r="B223" s="30">
        <v>3</v>
      </c>
      <c r="C223" s="5">
        <v>1959</v>
      </c>
      <c r="D223" s="5">
        <v>3</v>
      </c>
      <c r="E223" s="28">
        <v>9.692592</v>
      </c>
      <c r="F223" s="28">
        <v>22.070808</v>
      </c>
    </row>
    <row r="224" spans="1:6" ht="12.75">
      <c r="A224" s="30" t="s">
        <v>133</v>
      </c>
      <c r="B224" s="30">
        <v>3</v>
      </c>
      <c r="C224" s="5">
        <v>1959</v>
      </c>
      <c r="D224" s="5">
        <v>4</v>
      </c>
      <c r="E224" s="28">
        <v>7.874168</v>
      </c>
      <c r="F224" s="28">
        <v>17.548564</v>
      </c>
    </row>
    <row r="225" spans="1:6" ht="12.75">
      <c r="A225" s="30" t="s">
        <v>133</v>
      </c>
      <c r="B225" s="30">
        <v>3</v>
      </c>
      <c r="C225" s="5">
        <v>1959</v>
      </c>
      <c r="D225" s="5">
        <v>5</v>
      </c>
      <c r="E225" s="28">
        <v>11.306848</v>
      </c>
      <c r="F225" s="28">
        <v>22.981457</v>
      </c>
    </row>
    <row r="226" spans="1:6" ht="12.75">
      <c r="A226" s="30" t="s">
        <v>133</v>
      </c>
      <c r="B226" s="30">
        <v>3</v>
      </c>
      <c r="C226" s="5">
        <v>1959</v>
      </c>
      <c r="D226" s="5">
        <v>6</v>
      </c>
      <c r="E226" s="28">
        <v>6.837468</v>
      </c>
      <c r="F226" s="28">
        <v>14.630863000000002</v>
      </c>
    </row>
    <row r="227" spans="1:6" ht="12.75">
      <c r="A227" s="30" t="s">
        <v>133</v>
      </c>
      <c r="B227" s="30">
        <v>3</v>
      </c>
      <c r="C227" s="5">
        <v>1959</v>
      </c>
      <c r="D227" s="5">
        <v>7</v>
      </c>
      <c r="E227" s="28">
        <v>3.542284</v>
      </c>
      <c r="F227" s="28">
        <v>7.369301999999999</v>
      </c>
    </row>
    <row r="228" spans="1:6" ht="12.75">
      <c r="A228" s="30" t="s">
        <v>133</v>
      </c>
      <c r="B228" s="30">
        <v>3</v>
      </c>
      <c r="C228" s="5">
        <v>1959</v>
      </c>
      <c r="D228" s="5">
        <v>8</v>
      </c>
      <c r="E228" s="28">
        <v>1.332</v>
      </c>
      <c r="F228" s="28">
        <v>3.2060500000000003</v>
      </c>
    </row>
    <row r="229" spans="1:6" ht="12.75">
      <c r="A229" s="30" t="s">
        <v>133</v>
      </c>
      <c r="B229" s="30">
        <v>3</v>
      </c>
      <c r="C229" s="5">
        <v>1959</v>
      </c>
      <c r="D229" s="5">
        <v>9</v>
      </c>
      <c r="E229" s="28">
        <v>2.4393</v>
      </c>
      <c r="F229" s="28">
        <v>8.15826</v>
      </c>
    </row>
    <row r="230" spans="1:6" ht="12.75">
      <c r="A230" s="30" t="s">
        <v>133</v>
      </c>
      <c r="B230" s="30">
        <v>3</v>
      </c>
      <c r="C230" s="5">
        <v>1959</v>
      </c>
      <c r="D230" s="5">
        <v>10</v>
      </c>
      <c r="E230" s="28">
        <v>2.652475</v>
      </c>
      <c r="F230" s="28">
        <v>9.013802</v>
      </c>
    </row>
    <row r="231" spans="1:6" ht="12.75">
      <c r="A231" s="30" t="s">
        <v>133</v>
      </c>
      <c r="B231" s="30">
        <v>3</v>
      </c>
      <c r="C231" s="5">
        <v>1959</v>
      </c>
      <c r="D231" s="5">
        <v>11</v>
      </c>
      <c r="E231" s="28">
        <v>8.888424</v>
      </c>
      <c r="F231" s="28">
        <v>21.5176</v>
      </c>
    </row>
    <row r="232" spans="1:6" ht="12.75">
      <c r="A232" s="30" t="s">
        <v>133</v>
      </c>
      <c r="B232" s="30">
        <v>3</v>
      </c>
      <c r="C232" s="5">
        <v>1959</v>
      </c>
      <c r="D232" s="5">
        <v>12</v>
      </c>
      <c r="E232" s="28">
        <v>13.234752</v>
      </c>
      <c r="F232" s="28">
        <v>34.162544</v>
      </c>
    </row>
    <row r="233" spans="1:6" ht="12.75">
      <c r="A233" s="30" t="s">
        <v>133</v>
      </c>
      <c r="B233" s="30">
        <v>3</v>
      </c>
      <c r="C233" s="5">
        <v>1960</v>
      </c>
      <c r="D233" s="5">
        <v>1</v>
      </c>
      <c r="E233" s="28">
        <v>15.01256</v>
      </c>
      <c r="F233" s="28">
        <v>30.883249999999997</v>
      </c>
    </row>
    <row r="234" spans="1:6" ht="12.75">
      <c r="A234" s="30" t="s">
        <v>133</v>
      </c>
      <c r="B234" s="30">
        <v>3</v>
      </c>
      <c r="C234" s="5">
        <v>1960</v>
      </c>
      <c r="D234" s="5">
        <v>2</v>
      </c>
      <c r="E234" s="28">
        <v>21.614296</v>
      </c>
      <c r="F234" s="28">
        <v>39.059888</v>
      </c>
    </row>
    <row r="235" spans="1:6" ht="12.75">
      <c r="A235" s="30" t="s">
        <v>133</v>
      </c>
      <c r="B235" s="30">
        <v>3</v>
      </c>
      <c r="C235" s="5">
        <v>1960</v>
      </c>
      <c r="D235" s="5">
        <v>3</v>
      </c>
      <c r="E235" s="28">
        <v>7.533686</v>
      </c>
      <c r="F235" s="28">
        <v>21.879638</v>
      </c>
    </row>
    <row r="236" spans="1:6" ht="12.75">
      <c r="A236" s="30" t="s">
        <v>133</v>
      </c>
      <c r="B236" s="30">
        <v>3</v>
      </c>
      <c r="C236" s="5">
        <v>1960</v>
      </c>
      <c r="D236" s="5">
        <v>4</v>
      </c>
      <c r="E236" s="28">
        <v>4.174656</v>
      </c>
      <c r="F236" s="28">
        <v>12.631404</v>
      </c>
    </row>
    <row r="237" spans="1:6" ht="12.75">
      <c r="A237" s="30" t="s">
        <v>133</v>
      </c>
      <c r="B237" s="30">
        <v>3</v>
      </c>
      <c r="C237" s="5">
        <v>1960</v>
      </c>
      <c r="D237" s="5">
        <v>5</v>
      </c>
      <c r="E237" s="28">
        <v>4.197752</v>
      </c>
      <c r="F237" s="28">
        <v>11.990264</v>
      </c>
    </row>
    <row r="238" spans="1:6" ht="12.75">
      <c r="A238" s="30" t="s">
        <v>133</v>
      </c>
      <c r="B238" s="30">
        <v>3</v>
      </c>
      <c r="C238" s="5">
        <v>1960</v>
      </c>
      <c r="D238" s="5">
        <v>6</v>
      </c>
      <c r="E238" s="28">
        <v>2.1978</v>
      </c>
      <c r="F238" s="28">
        <v>5.7585</v>
      </c>
    </row>
    <row r="239" spans="1:6" ht="12.75">
      <c r="A239" s="30" t="s">
        <v>133</v>
      </c>
      <c r="B239" s="30">
        <v>3</v>
      </c>
      <c r="C239" s="5">
        <v>1960</v>
      </c>
      <c r="D239" s="5">
        <v>7</v>
      </c>
      <c r="E239" s="28">
        <v>1.567557</v>
      </c>
      <c r="F239" s="28">
        <v>3.7404919999999997</v>
      </c>
    </row>
    <row r="240" spans="1:6" ht="12.75">
      <c r="A240" s="30" t="s">
        <v>133</v>
      </c>
      <c r="B240" s="30">
        <v>3</v>
      </c>
      <c r="C240" s="5">
        <v>1960</v>
      </c>
      <c r="D240" s="5">
        <v>8</v>
      </c>
      <c r="E240" s="28">
        <v>1.147971</v>
      </c>
      <c r="F240" s="28">
        <v>2.826648</v>
      </c>
    </row>
    <row r="241" spans="1:6" ht="12.75">
      <c r="A241" s="30" t="s">
        <v>133</v>
      </c>
      <c r="B241" s="30">
        <v>3</v>
      </c>
      <c r="C241" s="5">
        <v>1960</v>
      </c>
      <c r="D241" s="5">
        <v>9</v>
      </c>
      <c r="E241" s="28">
        <v>0.754875</v>
      </c>
      <c r="F241" s="28">
        <v>2.206875</v>
      </c>
    </row>
    <row r="242" spans="1:6" ht="12.75">
      <c r="A242" s="30" t="s">
        <v>133</v>
      </c>
      <c r="B242" s="30">
        <v>3</v>
      </c>
      <c r="C242" s="5">
        <v>1960</v>
      </c>
      <c r="D242" s="5">
        <v>10</v>
      </c>
      <c r="E242" s="28">
        <v>5.23158</v>
      </c>
      <c r="F242" s="28">
        <v>13.90005</v>
      </c>
    </row>
    <row r="243" spans="1:6" ht="12.75">
      <c r="A243" s="30" t="s">
        <v>133</v>
      </c>
      <c r="B243" s="30">
        <v>3</v>
      </c>
      <c r="C243" s="5">
        <v>1960</v>
      </c>
      <c r="D243" s="5">
        <v>11</v>
      </c>
      <c r="E243" s="28">
        <v>11.618444</v>
      </c>
      <c r="F243" s="28">
        <v>28.455984</v>
      </c>
    </row>
    <row r="244" spans="1:6" ht="12.75">
      <c r="A244" s="30" t="s">
        <v>133</v>
      </c>
      <c r="B244" s="30">
        <v>3</v>
      </c>
      <c r="C244" s="5">
        <v>1960</v>
      </c>
      <c r="D244" s="5">
        <v>12</v>
      </c>
      <c r="E244" s="28">
        <v>7.449148</v>
      </c>
      <c r="F244" s="28">
        <v>17.594752</v>
      </c>
    </row>
    <row r="245" spans="1:6" ht="12.75">
      <c r="A245" s="30" t="s">
        <v>133</v>
      </c>
      <c r="B245" s="30">
        <v>3</v>
      </c>
      <c r="C245" s="5">
        <v>1961</v>
      </c>
      <c r="D245" s="5">
        <v>1</v>
      </c>
      <c r="E245" s="28">
        <v>12.940096</v>
      </c>
      <c r="F245" s="28">
        <v>25.338404</v>
      </c>
    </row>
    <row r="246" spans="1:6" ht="12.75">
      <c r="A246" s="30" t="s">
        <v>133</v>
      </c>
      <c r="B246" s="30">
        <v>3</v>
      </c>
      <c r="C246" s="5">
        <v>1961</v>
      </c>
      <c r="D246" s="5">
        <v>2</v>
      </c>
      <c r="E246" s="28">
        <v>5.734116</v>
      </c>
      <c r="F246" s="28">
        <v>13.655406</v>
      </c>
    </row>
    <row r="247" spans="1:6" ht="12.75">
      <c r="A247" s="30" t="s">
        <v>133</v>
      </c>
      <c r="B247" s="30">
        <v>3</v>
      </c>
      <c r="C247" s="5">
        <v>1961</v>
      </c>
      <c r="D247" s="5">
        <v>3</v>
      </c>
      <c r="E247" s="28">
        <v>7.048426</v>
      </c>
      <c r="F247" s="28">
        <v>15.002834</v>
      </c>
    </row>
    <row r="248" spans="1:6" ht="12.75">
      <c r="A248" s="30" t="s">
        <v>133</v>
      </c>
      <c r="B248" s="30">
        <v>3</v>
      </c>
      <c r="C248" s="5">
        <v>1961</v>
      </c>
      <c r="D248" s="5">
        <v>4</v>
      </c>
      <c r="E248" s="28">
        <v>3.611036</v>
      </c>
      <c r="F248" s="28">
        <v>10.013916</v>
      </c>
    </row>
    <row r="249" spans="1:6" ht="12.75">
      <c r="A249" s="30" t="s">
        <v>133</v>
      </c>
      <c r="B249" s="30">
        <v>3</v>
      </c>
      <c r="C249" s="5">
        <v>1961</v>
      </c>
      <c r="D249" s="5">
        <v>5</v>
      </c>
      <c r="E249" s="28">
        <v>5.34765</v>
      </c>
      <c r="F249" s="28">
        <v>12.625547</v>
      </c>
    </row>
    <row r="250" spans="1:6" ht="12.75">
      <c r="A250" s="30" t="s">
        <v>133</v>
      </c>
      <c r="B250" s="30">
        <v>3</v>
      </c>
      <c r="C250" s="5">
        <v>1961</v>
      </c>
      <c r="D250" s="5">
        <v>6</v>
      </c>
      <c r="E250" s="28">
        <v>4.21178</v>
      </c>
      <c r="F250" s="28">
        <v>10.16048</v>
      </c>
    </row>
    <row r="251" spans="1:6" ht="12.75">
      <c r="A251" s="30" t="s">
        <v>133</v>
      </c>
      <c r="B251" s="30">
        <v>3</v>
      </c>
      <c r="C251" s="5">
        <v>1961</v>
      </c>
      <c r="D251" s="5">
        <v>7</v>
      </c>
      <c r="E251" s="28">
        <v>2.4242</v>
      </c>
      <c r="F251" s="28">
        <v>5.8144</v>
      </c>
    </row>
    <row r="252" spans="1:6" ht="12.75">
      <c r="A252" s="30" t="s">
        <v>133</v>
      </c>
      <c r="B252" s="30">
        <v>3</v>
      </c>
      <c r="C252" s="5">
        <v>1961</v>
      </c>
      <c r="D252" s="5">
        <v>8</v>
      </c>
      <c r="E252" s="28">
        <v>1.45632</v>
      </c>
      <c r="F252" s="28">
        <v>3.514889</v>
      </c>
    </row>
    <row r="253" spans="1:6" ht="12.75">
      <c r="A253" s="30" t="s">
        <v>133</v>
      </c>
      <c r="B253" s="30">
        <v>3</v>
      </c>
      <c r="C253" s="5">
        <v>1961</v>
      </c>
      <c r="D253" s="5">
        <v>9</v>
      </c>
      <c r="E253" s="28">
        <v>1.18188</v>
      </c>
      <c r="F253" s="28">
        <v>3.202332</v>
      </c>
    </row>
    <row r="254" spans="1:6" ht="12.75">
      <c r="A254" s="30" t="s">
        <v>133</v>
      </c>
      <c r="B254" s="30">
        <v>3</v>
      </c>
      <c r="C254" s="5">
        <v>1961</v>
      </c>
      <c r="D254" s="5">
        <v>10</v>
      </c>
      <c r="E254" s="28">
        <v>1.081158</v>
      </c>
      <c r="F254" s="28">
        <v>3.944707</v>
      </c>
    </row>
    <row r="255" spans="1:6" ht="12.75">
      <c r="A255" s="30" t="s">
        <v>133</v>
      </c>
      <c r="B255" s="30">
        <v>3</v>
      </c>
      <c r="C255" s="5">
        <v>1961</v>
      </c>
      <c r="D255" s="5">
        <v>11</v>
      </c>
      <c r="E255" s="28">
        <v>7.778214</v>
      </c>
      <c r="F255" s="28">
        <v>19.799798000000003</v>
      </c>
    </row>
    <row r="256" spans="1:6" ht="12.75">
      <c r="A256" s="30" t="s">
        <v>133</v>
      </c>
      <c r="B256" s="30">
        <v>3</v>
      </c>
      <c r="C256" s="5">
        <v>1961</v>
      </c>
      <c r="D256" s="5">
        <v>12</v>
      </c>
      <c r="E256" s="28">
        <v>10.716888</v>
      </c>
      <c r="F256" s="28">
        <v>23.916718000000003</v>
      </c>
    </row>
    <row r="257" spans="1:6" ht="12.75">
      <c r="A257" s="30" t="s">
        <v>133</v>
      </c>
      <c r="B257" s="30">
        <v>3</v>
      </c>
      <c r="C257" s="5">
        <v>1962</v>
      </c>
      <c r="D257" s="5">
        <v>1</v>
      </c>
      <c r="E257" s="28">
        <v>14.571517</v>
      </c>
      <c r="F257" s="28">
        <v>31.535878</v>
      </c>
    </row>
    <row r="258" spans="1:6" ht="12.75">
      <c r="A258" s="30" t="s">
        <v>133</v>
      </c>
      <c r="B258" s="30">
        <v>3</v>
      </c>
      <c r="C258" s="5">
        <v>1962</v>
      </c>
      <c r="D258" s="5">
        <v>2</v>
      </c>
      <c r="E258" s="28">
        <v>4.86954</v>
      </c>
      <c r="F258" s="28">
        <v>10.072040000000001</v>
      </c>
    </row>
    <row r="259" spans="1:6" ht="12.75">
      <c r="A259" s="30" t="s">
        <v>133</v>
      </c>
      <c r="B259" s="30">
        <v>3</v>
      </c>
      <c r="C259" s="5">
        <v>1962</v>
      </c>
      <c r="D259" s="5">
        <v>3</v>
      </c>
      <c r="E259" s="28">
        <v>12.441811</v>
      </c>
      <c r="F259" s="28">
        <v>29.219257</v>
      </c>
    </row>
    <row r="260" spans="1:6" ht="12.75">
      <c r="A260" s="30" t="s">
        <v>133</v>
      </c>
      <c r="B260" s="30">
        <v>3</v>
      </c>
      <c r="C260" s="5">
        <v>1962</v>
      </c>
      <c r="D260" s="5">
        <v>4</v>
      </c>
      <c r="E260" s="28">
        <v>3.334562</v>
      </c>
      <c r="F260" s="28">
        <v>10.230836</v>
      </c>
    </row>
    <row r="261" spans="1:6" ht="12.75">
      <c r="A261" s="30" t="s">
        <v>133</v>
      </c>
      <c r="B261" s="30">
        <v>3</v>
      </c>
      <c r="C261" s="5">
        <v>1962</v>
      </c>
      <c r="D261" s="5">
        <v>5</v>
      </c>
      <c r="E261" s="28">
        <v>2.922276</v>
      </c>
      <c r="F261" s="28">
        <v>7.646256</v>
      </c>
    </row>
    <row r="262" spans="1:6" ht="12.75">
      <c r="A262" s="30" t="s">
        <v>133</v>
      </c>
      <c r="B262" s="30">
        <v>3</v>
      </c>
      <c r="C262" s="5">
        <v>1962</v>
      </c>
      <c r="D262" s="5">
        <v>6</v>
      </c>
      <c r="E262" s="28">
        <v>1.83044</v>
      </c>
      <c r="F262" s="28">
        <v>4.524192</v>
      </c>
    </row>
    <row r="263" spans="1:6" ht="12.75">
      <c r="A263" s="30" t="s">
        <v>133</v>
      </c>
      <c r="B263" s="30">
        <v>3</v>
      </c>
      <c r="C263" s="5">
        <v>1962</v>
      </c>
      <c r="D263" s="5">
        <v>7</v>
      </c>
      <c r="E263" s="28">
        <v>1.451772</v>
      </c>
      <c r="F263" s="28">
        <v>3.443432</v>
      </c>
    </row>
    <row r="264" spans="1:6" ht="12.75">
      <c r="A264" s="30" t="s">
        <v>133</v>
      </c>
      <c r="B264" s="30">
        <v>3</v>
      </c>
      <c r="C264" s="5">
        <v>1962</v>
      </c>
      <c r="D264" s="5">
        <v>8</v>
      </c>
      <c r="E264" s="28">
        <v>1.313559</v>
      </c>
      <c r="F264" s="28">
        <v>3.099785</v>
      </c>
    </row>
    <row r="265" spans="1:6" ht="12.75">
      <c r="A265" s="30" t="s">
        <v>133</v>
      </c>
      <c r="B265" s="30">
        <v>3</v>
      </c>
      <c r="C265" s="5">
        <v>1962</v>
      </c>
      <c r="D265" s="5">
        <v>9</v>
      </c>
      <c r="E265" s="28">
        <v>1.302126</v>
      </c>
      <c r="F265" s="28">
        <v>3.211334</v>
      </c>
    </row>
    <row r="266" spans="1:6" ht="12.75">
      <c r="A266" s="30" t="s">
        <v>133</v>
      </c>
      <c r="B266" s="30">
        <v>3</v>
      </c>
      <c r="C266" s="5">
        <v>1962</v>
      </c>
      <c r="D266" s="5">
        <v>10</v>
      </c>
      <c r="E266" s="28">
        <v>1.626866</v>
      </c>
      <c r="F266" s="28">
        <v>4.5476019999999995</v>
      </c>
    </row>
    <row r="267" spans="1:6" ht="12.75">
      <c r="A267" s="30" t="s">
        <v>133</v>
      </c>
      <c r="B267" s="30">
        <v>3</v>
      </c>
      <c r="C267" s="5">
        <v>1962</v>
      </c>
      <c r="D267" s="5">
        <v>11</v>
      </c>
      <c r="E267" s="28">
        <v>0.960804</v>
      </c>
      <c r="F267" s="28">
        <v>3.229369</v>
      </c>
    </row>
    <row r="268" spans="1:6" ht="12.75">
      <c r="A268" s="30" t="s">
        <v>133</v>
      </c>
      <c r="B268" s="30">
        <v>3</v>
      </c>
      <c r="C268" s="5">
        <v>1962</v>
      </c>
      <c r="D268" s="5">
        <v>12</v>
      </c>
      <c r="E268" s="28">
        <v>1.948923</v>
      </c>
      <c r="F268" s="28">
        <v>5.1058129999999995</v>
      </c>
    </row>
    <row r="269" spans="1:6" ht="12.75">
      <c r="A269" s="30" t="s">
        <v>133</v>
      </c>
      <c r="B269" s="30">
        <v>3</v>
      </c>
      <c r="C269" s="5">
        <v>1963</v>
      </c>
      <c r="D269" s="5">
        <v>1</v>
      </c>
      <c r="E269" s="28">
        <v>20.132415</v>
      </c>
      <c r="F269" s="28">
        <v>34.82172</v>
      </c>
    </row>
    <row r="270" spans="1:6" ht="12.75">
      <c r="A270" s="30" t="s">
        <v>133</v>
      </c>
      <c r="B270" s="30">
        <v>3</v>
      </c>
      <c r="C270" s="5">
        <v>1963</v>
      </c>
      <c r="D270" s="5">
        <v>2</v>
      </c>
      <c r="E270" s="28">
        <v>16.3553</v>
      </c>
      <c r="F270" s="28">
        <v>24.675169999999998</v>
      </c>
    </row>
    <row r="271" spans="1:6" ht="12.75">
      <c r="A271" s="30" t="s">
        <v>133</v>
      </c>
      <c r="B271" s="30">
        <v>3</v>
      </c>
      <c r="C271" s="5">
        <v>1963</v>
      </c>
      <c r="D271" s="5">
        <v>3</v>
      </c>
      <c r="E271" s="28">
        <v>10.977736</v>
      </c>
      <c r="F271" s="28">
        <v>32.320904</v>
      </c>
    </row>
    <row r="272" spans="1:6" ht="12.75">
      <c r="A272" s="30" t="s">
        <v>133</v>
      </c>
      <c r="B272" s="30">
        <v>3</v>
      </c>
      <c r="C272" s="5">
        <v>1963</v>
      </c>
      <c r="D272" s="5">
        <v>4</v>
      </c>
      <c r="E272" s="28">
        <v>6.669216</v>
      </c>
      <c r="F272" s="28">
        <v>19.918368</v>
      </c>
    </row>
    <row r="273" spans="1:6" ht="12.75">
      <c r="A273" s="30" t="s">
        <v>133</v>
      </c>
      <c r="B273" s="30">
        <v>3</v>
      </c>
      <c r="C273" s="5">
        <v>1963</v>
      </c>
      <c r="D273" s="5">
        <v>5</v>
      </c>
      <c r="E273" s="28">
        <v>3.963452</v>
      </c>
      <c r="F273" s="28">
        <v>11.101364</v>
      </c>
    </row>
    <row r="274" spans="1:6" ht="12.75">
      <c r="A274" s="30" t="s">
        <v>133</v>
      </c>
      <c r="B274" s="30">
        <v>3</v>
      </c>
      <c r="C274" s="5">
        <v>1963</v>
      </c>
      <c r="D274" s="5">
        <v>6</v>
      </c>
      <c r="E274" s="28">
        <v>2.56674</v>
      </c>
      <c r="F274" s="28">
        <v>8.637469</v>
      </c>
    </row>
    <row r="275" spans="1:6" ht="12.75">
      <c r="A275" s="30" t="s">
        <v>133</v>
      </c>
      <c r="B275" s="30">
        <v>3</v>
      </c>
      <c r="C275" s="5">
        <v>1963</v>
      </c>
      <c r="D275" s="5">
        <v>7</v>
      </c>
      <c r="E275" s="28">
        <v>1.817782</v>
      </c>
      <c r="F275" s="28">
        <v>4.19983</v>
      </c>
    </row>
    <row r="276" spans="1:6" ht="12.75">
      <c r="A276" s="30" t="s">
        <v>133</v>
      </c>
      <c r="B276" s="30">
        <v>3</v>
      </c>
      <c r="C276" s="5">
        <v>1963</v>
      </c>
      <c r="D276" s="5">
        <v>8</v>
      </c>
      <c r="E276" s="28">
        <v>1.257579</v>
      </c>
      <c r="F276" s="28">
        <v>2.937735</v>
      </c>
    </row>
    <row r="277" spans="1:6" ht="12.75">
      <c r="A277" s="30" t="s">
        <v>133</v>
      </c>
      <c r="B277" s="30">
        <v>3</v>
      </c>
      <c r="C277" s="5">
        <v>1963</v>
      </c>
      <c r="D277" s="5">
        <v>9</v>
      </c>
      <c r="E277" s="28">
        <v>1.161867</v>
      </c>
      <c r="F277" s="28">
        <v>2.778489</v>
      </c>
    </row>
    <row r="278" spans="1:6" ht="12.75">
      <c r="A278" s="30" t="s">
        <v>133</v>
      </c>
      <c r="B278" s="30">
        <v>3</v>
      </c>
      <c r="C278" s="5">
        <v>1963</v>
      </c>
      <c r="D278" s="5">
        <v>10</v>
      </c>
      <c r="E278" s="28">
        <v>1.051256</v>
      </c>
      <c r="F278" s="28">
        <v>3.122008</v>
      </c>
    </row>
    <row r="279" spans="1:6" ht="12.75">
      <c r="A279" s="30" t="s">
        <v>133</v>
      </c>
      <c r="B279" s="30">
        <v>3</v>
      </c>
      <c r="C279" s="5">
        <v>1963</v>
      </c>
      <c r="D279" s="5">
        <v>11</v>
      </c>
      <c r="E279" s="28">
        <v>7.322931</v>
      </c>
      <c r="F279" s="28">
        <v>22.127298</v>
      </c>
    </row>
    <row r="280" spans="1:6" ht="12.75">
      <c r="A280" s="30" t="s">
        <v>133</v>
      </c>
      <c r="B280" s="30">
        <v>3</v>
      </c>
      <c r="C280" s="5">
        <v>1963</v>
      </c>
      <c r="D280" s="5">
        <v>12</v>
      </c>
      <c r="E280" s="28">
        <v>19.25482</v>
      </c>
      <c r="F280" s="28">
        <v>32.237803</v>
      </c>
    </row>
    <row r="281" spans="1:6" ht="12.75">
      <c r="A281" s="30" t="s">
        <v>133</v>
      </c>
      <c r="B281" s="30">
        <v>3</v>
      </c>
      <c r="C281" s="5">
        <v>1964</v>
      </c>
      <c r="D281" s="5">
        <v>1</v>
      </c>
      <c r="E281" s="28">
        <v>11.298</v>
      </c>
      <c r="F281" s="28">
        <v>21.6</v>
      </c>
    </row>
    <row r="282" spans="1:6" ht="12.75">
      <c r="A282" s="30" t="s">
        <v>133</v>
      </c>
      <c r="B282" s="30">
        <v>3</v>
      </c>
      <c r="C282" s="5">
        <v>1964</v>
      </c>
      <c r="D282" s="5">
        <v>2</v>
      </c>
      <c r="E282" s="28">
        <v>10.959944</v>
      </c>
      <c r="F282" s="28">
        <v>24.271774</v>
      </c>
    </row>
    <row r="283" spans="1:6" ht="12.75">
      <c r="A283" s="30" t="s">
        <v>133</v>
      </c>
      <c r="B283" s="30">
        <v>3</v>
      </c>
      <c r="C283" s="5">
        <v>1964</v>
      </c>
      <c r="D283" s="5">
        <v>3</v>
      </c>
      <c r="E283" s="28">
        <v>17.75014</v>
      </c>
      <c r="F283" s="28">
        <v>38.768035</v>
      </c>
    </row>
    <row r="284" spans="1:6" ht="12.75">
      <c r="A284" s="30" t="s">
        <v>133</v>
      </c>
      <c r="B284" s="30">
        <v>3</v>
      </c>
      <c r="C284" s="5">
        <v>1964</v>
      </c>
      <c r="D284" s="5">
        <v>4</v>
      </c>
      <c r="E284" s="28">
        <v>3.043936</v>
      </c>
      <c r="F284" s="28">
        <v>9.487407999999999</v>
      </c>
    </row>
    <row r="285" spans="1:6" ht="12.75">
      <c r="A285" s="30" t="s">
        <v>133</v>
      </c>
      <c r="B285" s="30">
        <v>3</v>
      </c>
      <c r="C285" s="5">
        <v>1964</v>
      </c>
      <c r="D285" s="5">
        <v>5</v>
      </c>
      <c r="E285" s="28">
        <v>3.90681</v>
      </c>
      <c r="F285" s="28">
        <v>9.4663</v>
      </c>
    </row>
    <row r="286" spans="1:6" ht="12.75">
      <c r="A286" s="30" t="s">
        <v>133</v>
      </c>
      <c r="B286" s="30">
        <v>3</v>
      </c>
      <c r="C286" s="5">
        <v>1964</v>
      </c>
      <c r="D286" s="5">
        <v>6</v>
      </c>
      <c r="E286" s="28">
        <v>2.149058</v>
      </c>
      <c r="F286" s="28">
        <v>6.378514000000001</v>
      </c>
    </row>
    <row r="287" spans="1:6" ht="12.75">
      <c r="A287" s="30" t="s">
        <v>133</v>
      </c>
      <c r="B287" s="30">
        <v>3</v>
      </c>
      <c r="C287" s="5">
        <v>1964</v>
      </c>
      <c r="D287" s="5">
        <v>7</v>
      </c>
      <c r="E287" s="28">
        <v>1.661232</v>
      </c>
      <c r="F287" s="28">
        <v>3.8082960000000003</v>
      </c>
    </row>
    <row r="288" spans="1:6" ht="12.75">
      <c r="A288" s="30" t="s">
        <v>133</v>
      </c>
      <c r="B288" s="30">
        <v>3</v>
      </c>
      <c r="C288" s="5">
        <v>1964</v>
      </c>
      <c r="D288" s="5">
        <v>8</v>
      </c>
      <c r="E288" s="28">
        <v>1.348674</v>
      </c>
      <c r="F288" s="28">
        <v>3.110888</v>
      </c>
    </row>
    <row r="289" spans="1:6" ht="12.75">
      <c r="A289" s="30" t="s">
        <v>133</v>
      </c>
      <c r="B289" s="30">
        <v>3</v>
      </c>
      <c r="C289" s="5">
        <v>1964</v>
      </c>
      <c r="D289" s="5">
        <v>9</v>
      </c>
      <c r="E289" s="28">
        <v>0.9361</v>
      </c>
      <c r="F289" s="28">
        <v>2.331395</v>
      </c>
    </row>
    <row r="290" spans="1:6" ht="12.75">
      <c r="A290" s="30" t="s">
        <v>133</v>
      </c>
      <c r="B290" s="30">
        <v>3</v>
      </c>
      <c r="C290" s="5">
        <v>1964</v>
      </c>
      <c r="D290" s="5">
        <v>10</v>
      </c>
      <c r="E290" s="28">
        <v>0.440576</v>
      </c>
      <c r="F290" s="28">
        <v>1.471455</v>
      </c>
    </row>
    <row r="291" spans="1:6" ht="12.75">
      <c r="A291" s="30" t="s">
        <v>133</v>
      </c>
      <c r="B291" s="30">
        <v>3</v>
      </c>
      <c r="C291" s="5">
        <v>1964</v>
      </c>
      <c r="D291" s="5">
        <v>11</v>
      </c>
      <c r="E291" s="28">
        <v>1.652305</v>
      </c>
      <c r="F291" s="28">
        <v>4.11622</v>
      </c>
    </row>
    <row r="292" spans="1:6" ht="12.75">
      <c r="A292" s="30" t="s">
        <v>133</v>
      </c>
      <c r="B292" s="30">
        <v>3</v>
      </c>
      <c r="C292" s="5">
        <v>1964</v>
      </c>
      <c r="D292" s="5">
        <v>12</v>
      </c>
      <c r="E292" s="28">
        <v>2.08361</v>
      </c>
      <c r="F292" s="28">
        <v>4.450531</v>
      </c>
    </row>
    <row r="293" spans="1:6" ht="12.75">
      <c r="A293" s="30" t="s">
        <v>133</v>
      </c>
      <c r="B293" s="30">
        <v>3</v>
      </c>
      <c r="C293" s="5">
        <v>1965</v>
      </c>
      <c r="D293" s="5">
        <v>1</v>
      </c>
      <c r="E293" s="28">
        <v>4.237249</v>
      </c>
      <c r="F293" s="28">
        <v>9.88836</v>
      </c>
    </row>
    <row r="294" spans="1:6" ht="12.75">
      <c r="A294" s="30" t="s">
        <v>133</v>
      </c>
      <c r="B294" s="30">
        <v>3</v>
      </c>
      <c r="C294" s="5">
        <v>1965</v>
      </c>
      <c r="D294" s="5">
        <v>2</v>
      </c>
      <c r="E294" s="28">
        <v>11.50254</v>
      </c>
      <c r="F294" s="28">
        <v>20.12676</v>
      </c>
    </row>
    <row r="295" spans="1:6" ht="12.75">
      <c r="A295" s="30" t="s">
        <v>133</v>
      </c>
      <c r="B295" s="30">
        <v>3</v>
      </c>
      <c r="C295" s="5">
        <v>1965</v>
      </c>
      <c r="D295" s="5">
        <v>3</v>
      </c>
      <c r="E295" s="28">
        <v>5.618973</v>
      </c>
      <c r="F295" s="28">
        <v>15.499205</v>
      </c>
    </row>
    <row r="296" spans="1:6" ht="12.75">
      <c r="A296" s="30" t="s">
        <v>133</v>
      </c>
      <c r="B296" s="30">
        <v>3</v>
      </c>
      <c r="C296" s="5">
        <v>1965</v>
      </c>
      <c r="D296" s="5">
        <v>4</v>
      </c>
      <c r="E296" s="28">
        <v>1.552516</v>
      </c>
      <c r="F296" s="28">
        <v>5.27681</v>
      </c>
    </row>
    <row r="297" spans="1:6" ht="12.75">
      <c r="A297" s="30" t="s">
        <v>133</v>
      </c>
      <c r="B297" s="30">
        <v>3</v>
      </c>
      <c r="C297" s="5">
        <v>1965</v>
      </c>
      <c r="D297" s="5">
        <v>5</v>
      </c>
      <c r="E297" s="28">
        <v>1.22404</v>
      </c>
      <c r="F297" s="28">
        <v>3.31008</v>
      </c>
    </row>
    <row r="298" spans="1:6" ht="12.75">
      <c r="A298" s="30" t="s">
        <v>133</v>
      </c>
      <c r="B298" s="30">
        <v>3</v>
      </c>
      <c r="C298" s="5">
        <v>1965</v>
      </c>
      <c r="D298" s="5">
        <v>6</v>
      </c>
      <c r="E298" s="28">
        <v>1.219424</v>
      </c>
      <c r="F298" s="28">
        <v>3.042808</v>
      </c>
    </row>
    <row r="299" spans="1:6" ht="12.75">
      <c r="A299" s="30" t="s">
        <v>133</v>
      </c>
      <c r="B299" s="30">
        <v>3</v>
      </c>
      <c r="C299" s="5">
        <v>1965</v>
      </c>
      <c r="D299" s="5">
        <v>7</v>
      </c>
      <c r="E299" s="28">
        <v>1.103064</v>
      </c>
      <c r="F299" s="28">
        <v>2.625382</v>
      </c>
    </row>
    <row r="300" spans="1:6" ht="12.75">
      <c r="A300" s="30" t="s">
        <v>133</v>
      </c>
      <c r="B300" s="30">
        <v>3</v>
      </c>
      <c r="C300" s="5">
        <v>1965</v>
      </c>
      <c r="D300" s="5">
        <v>8</v>
      </c>
      <c r="E300" s="28">
        <v>0.967856</v>
      </c>
      <c r="F300" s="28">
        <v>2.327272</v>
      </c>
    </row>
    <row r="301" spans="1:6" ht="12.75">
      <c r="A301" s="30" t="s">
        <v>133</v>
      </c>
      <c r="B301" s="30">
        <v>3</v>
      </c>
      <c r="C301" s="5">
        <v>1965</v>
      </c>
      <c r="D301" s="5">
        <v>9</v>
      </c>
      <c r="E301" s="28">
        <v>0.635742</v>
      </c>
      <c r="F301" s="28">
        <v>2.384856</v>
      </c>
    </row>
    <row r="302" spans="1:6" ht="12.75">
      <c r="A302" s="30" t="s">
        <v>133</v>
      </c>
      <c r="B302" s="30">
        <v>3</v>
      </c>
      <c r="C302" s="5">
        <v>1965</v>
      </c>
      <c r="D302" s="5">
        <v>10</v>
      </c>
      <c r="E302" s="28">
        <v>2.023263</v>
      </c>
      <c r="F302" s="28">
        <v>6.228684</v>
      </c>
    </row>
    <row r="303" spans="1:6" ht="12.75">
      <c r="A303" s="30" t="s">
        <v>133</v>
      </c>
      <c r="B303" s="30">
        <v>3</v>
      </c>
      <c r="C303" s="5">
        <v>1965</v>
      </c>
      <c r="D303" s="5">
        <v>11</v>
      </c>
      <c r="E303" s="28">
        <v>7.25562</v>
      </c>
      <c r="F303" s="28">
        <v>23.78058</v>
      </c>
    </row>
    <row r="304" spans="1:6" ht="12.75">
      <c r="A304" s="30" t="s">
        <v>133</v>
      </c>
      <c r="B304" s="30">
        <v>3</v>
      </c>
      <c r="C304" s="5">
        <v>1965</v>
      </c>
      <c r="D304" s="5">
        <v>12</v>
      </c>
      <c r="E304" s="28">
        <v>7.697838</v>
      </c>
      <c r="F304" s="28">
        <v>18.130653</v>
      </c>
    </row>
    <row r="305" spans="1:6" ht="12.75">
      <c r="A305" s="30" t="s">
        <v>133</v>
      </c>
      <c r="B305" s="30">
        <v>3</v>
      </c>
      <c r="C305" s="5">
        <v>1966</v>
      </c>
      <c r="D305" s="5">
        <v>1</v>
      </c>
      <c r="E305" s="28">
        <v>12.1912</v>
      </c>
      <c r="F305" s="28">
        <v>32.108573</v>
      </c>
    </row>
    <row r="306" spans="1:6" ht="12.75">
      <c r="A306" s="30" t="s">
        <v>133</v>
      </c>
      <c r="B306" s="30">
        <v>3</v>
      </c>
      <c r="C306" s="5">
        <v>1966</v>
      </c>
      <c r="D306" s="5">
        <v>2</v>
      </c>
      <c r="E306" s="28">
        <v>37.009588</v>
      </c>
      <c r="F306" s="28">
        <v>85.21324</v>
      </c>
    </row>
    <row r="307" spans="1:6" ht="12.75">
      <c r="A307" s="30" t="s">
        <v>133</v>
      </c>
      <c r="B307" s="30">
        <v>3</v>
      </c>
      <c r="C307" s="5">
        <v>1966</v>
      </c>
      <c r="D307" s="5">
        <v>3</v>
      </c>
      <c r="E307" s="28">
        <v>7.67228</v>
      </c>
      <c r="F307" s="28">
        <v>23.385508</v>
      </c>
    </row>
    <row r="308" spans="1:6" ht="12.75">
      <c r="A308" s="30" t="s">
        <v>133</v>
      </c>
      <c r="B308" s="30">
        <v>3</v>
      </c>
      <c r="C308" s="5">
        <v>1966</v>
      </c>
      <c r="D308" s="5">
        <v>4</v>
      </c>
      <c r="E308" s="28">
        <v>10.413708</v>
      </c>
      <c r="F308" s="28">
        <v>27.624648</v>
      </c>
    </row>
    <row r="309" spans="1:6" ht="12.75">
      <c r="A309" s="30" t="s">
        <v>133</v>
      </c>
      <c r="B309" s="30">
        <v>3</v>
      </c>
      <c r="C309" s="5">
        <v>1966</v>
      </c>
      <c r="D309" s="5">
        <v>5</v>
      </c>
      <c r="E309" s="28">
        <v>5.367614</v>
      </c>
      <c r="F309" s="28">
        <v>10.852799999999998</v>
      </c>
    </row>
    <row r="310" spans="1:6" ht="12.75">
      <c r="A310" s="30" t="s">
        <v>133</v>
      </c>
      <c r="B310" s="30">
        <v>3</v>
      </c>
      <c r="C310" s="5">
        <v>1966</v>
      </c>
      <c r="D310" s="5">
        <v>6</v>
      </c>
      <c r="E310" s="28">
        <v>2.084952</v>
      </c>
      <c r="F310" s="28">
        <v>4.925459999999999</v>
      </c>
    </row>
    <row r="311" spans="1:6" ht="12.75">
      <c r="A311" s="30" t="s">
        <v>133</v>
      </c>
      <c r="B311" s="30">
        <v>3</v>
      </c>
      <c r="C311" s="5">
        <v>1966</v>
      </c>
      <c r="D311" s="5">
        <v>7</v>
      </c>
      <c r="E311" s="28">
        <v>0.954606</v>
      </c>
      <c r="F311" s="28">
        <v>2.025368</v>
      </c>
    </row>
    <row r="312" spans="1:6" ht="12.75">
      <c r="A312" s="30" t="s">
        <v>133</v>
      </c>
      <c r="B312" s="30">
        <v>3</v>
      </c>
      <c r="C312" s="5">
        <v>1966</v>
      </c>
      <c r="D312" s="5">
        <v>8</v>
      </c>
      <c r="E312" s="28">
        <v>0.64666</v>
      </c>
      <c r="F312" s="28">
        <v>1.446492</v>
      </c>
    </row>
    <row r="313" spans="1:6" ht="12.75">
      <c r="A313" s="30" t="s">
        <v>133</v>
      </c>
      <c r="B313" s="30">
        <v>3</v>
      </c>
      <c r="C313" s="5">
        <v>1966</v>
      </c>
      <c r="D313" s="5">
        <v>9</v>
      </c>
      <c r="E313" s="28">
        <v>0.55449</v>
      </c>
      <c r="F313" s="28">
        <v>1.271388</v>
      </c>
    </row>
    <row r="314" spans="1:6" ht="12.75">
      <c r="A314" s="30" t="s">
        <v>133</v>
      </c>
      <c r="B314" s="30">
        <v>3</v>
      </c>
      <c r="C314" s="5">
        <v>1966</v>
      </c>
      <c r="D314" s="5">
        <v>10</v>
      </c>
      <c r="E314" s="28">
        <v>0.650097</v>
      </c>
      <c r="F314" s="28">
        <v>2.6786909999999997</v>
      </c>
    </row>
    <row r="315" spans="1:6" ht="12.75">
      <c r="A315" s="30" t="s">
        <v>133</v>
      </c>
      <c r="B315" s="30">
        <v>3</v>
      </c>
      <c r="C315" s="5">
        <v>1966</v>
      </c>
      <c r="D315" s="5">
        <v>11</v>
      </c>
      <c r="E315" s="28">
        <v>4.275888</v>
      </c>
      <c r="F315" s="28">
        <v>15.130544</v>
      </c>
    </row>
    <row r="316" spans="1:6" ht="12.75">
      <c r="A316" s="30" t="s">
        <v>133</v>
      </c>
      <c r="B316" s="30">
        <v>3</v>
      </c>
      <c r="C316" s="5">
        <v>1966</v>
      </c>
      <c r="D316" s="5">
        <v>12</v>
      </c>
      <c r="E316" s="28">
        <v>1.391334</v>
      </c>
      <c r="F316" s="28">
        <v>3.147487</v>
      </c>
    </row>
    <row r="317" spans="1:6" ht="12.75">
      <c r="A317" s="30" t="s">
        <v>133</v>
      </c>
      <c r="B317" s="30">
        <v>3</v>
      </c>
      <c r="C317" s="5">
        <v>1967</v>
      </c>
      <c r="D317" s="5">
        <v>1</v>
      </c>
      <c r="E317" s="28">
        <v>1.48707</v>
      </c>
      <c r="F317" s="28">
        <v>3.93111</v>
      </c>
    </row>
    <row r="318" spans="1:6" ht="12.75">
      <c r="A318" s="30" t="s">
        <v>133</v>
      </c>
      <c r="B318" s="30">
        <v>3</v>
      </c>
      <c r="C318" s="5">
        <v>1967</v>
      </c>
      <c r="D318" s="5">
        <v>2</v>
      </c>
      <c r="E318" s="28">
        <v>4.288568</v>
      </c>
      <c r="F318" s="28">
        <v>9.615216</v>
      </c>
    </row>
    <row r="319" spans="1:6" ht="12.75">
      <c r="A319" s="30" t="s">
        <v>133</v>
      </c>
      <c r="B319" s="30">
        <v>3</v>
      </c>
      <c r="C319" s="5">
        <v>1967</v>
      </c>
      <c r="D319" s="5">
        <v>3</v>
      </c>
      <c r="E319" s="28">
        <v>4.936912</v>
      </c>
      <c r="F319" s="28">
        <v>13.080272</v>
      </c>
    </row>
    <row r="320" spans="1:6" ht="12.75">
      <c r="A320" s="30" t="s">
        <v>133</v>
      </c>
      <c r="B320" s="30">
        <v>3</v>
      </c>
      <c r="C320" s="5">
        <v>1967</v>
      </c>
      <c r="D320" s="5">
        <v>4</v>
      </c>
      <c r="E320" s="28">
        <v>1.41622</v>
      </c>
      <c r="F320" s="28">
        <v>3.974215</v>
      </c>
    </row>
    <row r="321" spans="1:6" ht="12.75">
      <c r="A321" s="30" t="s">
        <v>133</v>
      </c>
      <c r="B321" s="30">
        <v>3</v>
      </c>
      <c r="C321" s="5">
        <v>1967</v>
      </c>
      <c r="D321" s="5">
        <v>5</v>
      </c>
      <c r="E321" s="28">
        <v>4.000899</v>
      </c>
      <c r="F321" s="28">
        <v>9.961422</v>
      </c>
    </row>
    <row r="322" spans="1:6" ht="12.75">
      <c r="A322" s="30" t="s">
        <v>133</v>
      </c>
      <c r="B322" s="30">
        <v>3</v>
      </c>
      <c r="C322" s="5">
        <v>1967</v>
      </c>
      <c r="D322" s="5">
        <v>6</v>
      </c>
      <c r="E322" s="28">
        <v>1.725828</v>
      </c>
      <c r="F322" s="28">
        <v>3.9414179999999996</v>
      </c>
    </row>
    <row r="323" spans="1:6" ht="12.75">
      <c r="A323" s="30" t="s">
        <v>133</v>
      </c>
      <c r="B323" s="30">
        <v>3</v>
      </c>
      <c r="C323" s="5">
        <v>1967</v>
      </c>
      <c r="D323" s="5">
        <v>7</v>
      </c>
      <c r="E323" s="28">
        <v>0.8856</v>
      </c>
      <c r="F323" s="28">
        <v>2.1015</v>
      </c>
    </row>
    <row r="324" spans="1:6" ht="12.75">
      <c r="A324" s="30" t="s">
        <v>133</v>
      </c>
      <c r="B324" s="30">
        <v>3</v>
      </c>
      <c r="C324" s="5">
        <v>1967</v>
      </c>
      <c r="D324" s="5">
        <v>8</v>
      </c>
      <c r="E324" s="28">
        <v>0.614068</v>
      </c>
      <c r="F324" s="28">
        <v>1.4835729999999998</v>
      </c>
    </row>
    <row r="325" spans="1:6" ht="12.75">
      <c r="A325" s="30" t="s">
        <v>133</v>
      </c>
      <c r="B325" s="30">
        <v>3</v>
      </c>
      <c r="C325" s="5">
        <v>1967</v>
      </c>
      <c r="D325" s="5">
        <v>9</v>
      </c>
      <c r="E325" s="28">
        <v>0.248811</v>
      </c>
      <c r="F325" s="28">
        <v>0.6684209999999999</v>
      </c>
    </row>
    <row r="326" spans="1:6" ht="12.75">
      <c r="A326" s="30" t="s">
        <v>133</v>
      </c>
      <c r="B326" s="30">
        <v>3</v>
      </c>
      <c r="C326" s="5">
        <v>1967</v>
      </c>
      <c r="D326" s="5">
        <v>10</v>
      </c>
      <c r="E326" s="28">
        <v>0.29876</v>
      </c>
      <c r="F326" s="28">
        <v>0.836528</v>
      </c>
    </row>
    <row r="327" spans="1:6" ht="12.75">
      <c r="A327" s="30" t="s">
        <v>133</v>
      </c>
      <c r="B327" s="30">
        <v>3</v>
      </c>
      <c r="C327" s="5">
        <v>1967</v>
      </c>
      <c r="D327" s="5">
        <v>11</v>
      </c>
      <c r="E327" s="28">
        <v>1.133577</v>
      </c>
      <c r="F327" s="28">
        <v>3.615747</v>
      </c>
    </row>
    <row r="328" spans="1:6" ht="12.75">
      <c r="A328" s="30" t="s">
        <v>133</v>
      </c>
      <c r="B328" s="30">
        <v>3</v>
      </c>
      <c r="C328" s="5">
        <v>1967</v>
      </c>
      <c r="D328" s="5">
        <v>12</v>
      </c>
      <c r="E328" s="28">
        <v>0.968175</v>
      </c>
      <c r="F328" s="28">
        <v>2.212275</v>
      </c>
    </row>
    <row r="329" spans="1:6" ht="12.75">
      <c r="A329" s="30" t="s">
        <v>133</v>
      </c>
      <c r="B329" s="30">
        <v>3</v>
      </c>
      <c r="C329" s="5">
        <v>1968</v>
      </c>
      <c r="D329" s="5">
        <v>1</v>
      </c>
      <c r="E329" s="28">
        <v>0.622496</v>
      </c>
      <c r="F329" s="28">
        <v>1.6308760000000002</v>
      </c>
    </row>
    <row r="330" spans="1:6" ht="12.75">
      <c r="A330" s="30" t="s">
        <v>133</v>
      </c>
      <c r="B330" s="30">
        <v>3</v>
      </c>
      <c r="C330" s="5">
        <v>1968</v>
      </c>
      <c r="D330" s="5">
        <v>2</v>
      </c>
      <c r="E330" s="28">
        <v>10.005804</v>
      </c>
      <c r="F330" s="28">
        <v>22.411374</v>
      </c>
    </row>
    <row r="331" spans="1:6" ht="12.75">
      <c r="A331" s="30" t="s">
        <v>133</v>
      </c>
      <c r="B331" s="30">
        <v>3</v>
      </c>
      <c r="C331" s="5">
        <v>1968</v>
      </c>
      <c r="D331" s="5">
        <v>3</v>
      </c>
      <c r="E331" s="28">
        <v>3.20892</v>
      </c>
      <c r="F331" s="28">
        <v>7.53951</v>
      </c>
    </row>
    <row r="332" spans="1:6" ht="12.75">
      <c r="A332" s="30" t="s">
        <v>133</v>
      </c>
      <c r="B332" s="30">
        <v>3</v>
      </c>
      <c r="C332" s="5">
        <v>1968</v>
      </c>
      <c r="D332" s="5">
        <v>4</v>
      </c>
      <c r="E332" s="28">
        <v>6.3217</v>
      </c>
      <c r="F332" s="28">
        <v>18.116186</v>
      </c>
    </row>
    <row r="333" spans="1:6" ht="12.75">
      <c r="A333" s="30" t="s">
        <v>133</v>
      </c>
      <c r="B333" s="30">
        <v>3</v>
      </c>
      <c r="C333" s="5">
        <v>1968</v>
      </c>
      <c r="D333" s="5">
        <v>5</v>
      </c>
      <c r="E333" s="28">
        <v>3.982814</v>
      </c>
      <c r="F333" s="28">
        <v>11.054824</v>
      </c>
    </row>
    <row r="334" spans="1:6" ht="12.75">
      <c r="A334" s="30" t="s">
        <v>133</v>
      </c>
      <c r="B334" s="30">
        <v>3</v>
      </c>
      <c r="C334" s="5">
        <v>1968</v>
      </c>
      <c r="D334" s="5">
        <v>6</v>
      </c>
      <c r="E334" s="28">
        <v>1.834392</v>
      </c>
      <c r="F334" s="28">
        <v>4.041128</v>
      </c>
    </row>
    <row r="335" spans="1:6" ht="12.75">
      <c r="A335" s="30" t="s">
        <v>133</v>
      </c>
      <c r="B335" s="30">
        <v>3</v>
      </c>
      <c r="C335" s="5">
        <v>1968</v>
      </c>
      <c r="D335" s="5">
        <v>7</v>
      </c>
      <c r="E335" s="28">
        <v>0.699966</v>
      </c>
      <c r="F335" s="28">
        <v>1.5984</v>
      </c>
    </row>
    <row r="336" spans="1:6" ht="12.75">
      <c r="A336" s="30" t="s">
        <v>133</v>
      </c>
      <c r="B336" s="30">
        <v>3</v>
      </c>
      <c r="C336" s="5">
        <v>1968</v>
      </c>
      <c r="D336" s="5">
        <v>8</v>
      </c>
      <c r="E336" s="28">
        <v>0.526581</v>
      </c>
      <c r="F336" s="28">
        <v>1.242873</v>
      </c>
    </row>
    <row r="337" spans="1:6" ht="12.75">
      <c r="A337" s="30" t="s">
        <v>133</v>
      </c>
      <c r="B337" s="30">
        <v>3</v>
      </c>
      <c r="C337" s="5">
        <v>1968</v>
      </c>
      <c r="D337" s="5">
        <v>9</v>
      </c>
      <c r="E337" s="28">
        <v>0.264469</v>
      </c>
      <c r="F337" s="28">
        <v>1.1106099999999999</v>
      </c>
    </row>
    <row r="338" spans="1:6" ht="12.75">
      <c r="A338" s="30" t="s">
        <v>133</v>
      </c>
      <c r="B338" s="30">
        <v>3</v>
      </c>
      <c r="C338" s="5">
        <v>1968</v>
      </c>
      <c r="D338" s="5">
        <v>10</v>
      </c>
      <c r="E338" s="28">
        <v>0.40647</v>
      </c>
      <c r="F338" s="28">
        <v>1.344539</v>
      </c>
    </row>
    <row r="339" spans="1:6" ht="12.75">
      <c r="A339" s="30" t="s">
        <v>133</v>
      </c>
      <c r="B339" s="30">
        <v>3</v>
      </c>
      <c r="C339" s="5">
        <v>1968</v>
      </c>
      <c r="D339" s="5">
        <v>11</v>
      </c>
      <c r="E339" s="28">
        <v>3.77478</v>
      </c>
      <c r="F339" s="28">
        <v>10.422899999999998</v>
      </c>
    </row>
    <row r="340" spans="1:6" ht="12.75">
      <c r="A340" s="30" t="s">
        <v>133</v>
      </c>
      <c r="B340" s="30">
        <v>3</v>
      </c>
      <c r="C340" s="5">
        <v>1968</v>
      </c>
      <c r="D340" s="5">
        <v>12</v>
      </c>
      <c r="E340" s="28">
        <v>4.28217</v>
      </c>
      <c r="F340" s="28">
        <v>13.180579999999999</v>
      </c>
    </row>
    <row r="341" spans="1:6" ht="12.75">
      <c r="A341" s="30" t="s">
        <v>133</v>
      </c>
      <c r="B341" s="30">
        <v>3</v>
      </c>
      <c r="C341" s="5">
        <v>1969</v>
      </c>
      <c r="D341" s="5">
        <v>1</v>
      </c>
      <c r="E341" s="28">
        <v>12.269348</v>
      </c>
      <c r="F341" s="28">
        <v>33.053813000000005</v>
      </c>
    </row>
    <row r="342" spans="1:6" ht="12.75">
      <c r="A342" s="30" t="s">
        <v>133</v>
      </c>
      <c r="B342" s="30">
        <v>3</v>
      </c>
      <c r="C342" s="5">
        <v>1969</v>
      </c>
      <c r="D342" s="5">
        <v>2</v>
      </c>
      <c r="E342" s="28">
        <v>14.951664</v>
      </c>
      <c r="F342" s="28">
        <v>25.640552</v>
      </c>
    </row>
    <row r="343" spans="1:6" ht="12.75">
      <c r="A343" s="30" t="s">
        <v>133</v>
      </c>
      <c r="B343" s="30">
        <v>3</v>
      </c>
      <c r="C343" s="5">
        <v>1969</v>
      </c>
      <c r="D343" s="5">
        <v>3</v>
      </c>
      <c r="E343" s="28">
        <v>13.311276</v>
      </c>
      <c r="F343" s="28">
        <v>34.585896000000005</v>
      </c>
    </row>
    <row r="344" spans="1:6" ht="12.75">
      <c r="A344" s="30" t="s">
        <v>133</v>
      </c>
      <c r="B344" s="30">
        <v>3</v>
      </c>
      <c r="C344" s="5">
        <v>1969</v>
      </c>
      <c r="D344" s="5">
        <v>4</v>
      </c>
      <c r="E344" s="28">
        <v>1.673072</v>
      </c>
      <c r="F344" s="28">
        <v>6.667684</v>
      </c>
    </row>
    <row r="345" spans="1:6" ht="12.75">
      <c r="A345" s="30" t="s">
        <v>133</v>
      </c>
      <c r="B345" s="30">
        <v>3</v>
      </c>
      <c r="C345" s="5">
        <v>1969</v>
      </c>
      <c r="D345" s="5">
        <v>5</v>
      </c>
      <c r="E345" s="28">
        <v>4.788012</v>
      </c>
      <c r="F345" s="28">
        <v>13.948015999999999</v>
      </c>
    </row>
    <row r="346" spans="1:6" ht="12.75">
      <c r="A346" s="30" t="s">
        <v>133</v>
      </c>
      <c r="B346" s="30">
        <v>3</v>
      </c>
      <c r="C346" s="5">
        <v>1969</v>
      </c>
      <c r="D346" s="5">
        <v>6</v>
      </c>
      <c r="E346" s="28">
        <v>2.460868</v>
      </c>
      <c r="F346" s="28">
        <v>6.814028</v>
      </c>
    </row>
    <row r="347" spans="1:6" ht="12.75">
      <c r="A347" s="30" t="s">
        <v>133</v>
      </c>
      <c r="B347" s="30">
        <v>3</v>
      </c>
      <c r="C347" s="5">
        <v>1969</v>
      </c>
      <c r="D347" s="5">
        <v>7</v>
      </c>
      <c r="E347" s="28">
        <v>1.550265</v>
      </c>
      <c r="F347" s="28">
        <v>3.715497</v>
      </c>
    </row>
    <row r="348" spans="1:6" ht="12.75">
      <c r="A348" s="30" t="s">
        <v>133</v>
      </c>
      <c r="B348" s="30">
        <v>3</v>
      </c>
      <c r="C348" s="5">
        <v>1969</v>
      </c>
      <c r="D348" s="5">
        <v>8</v>
      </c>
      <c r="E348" s="28">
        <v>0.642555</v>
      </c>
      <c r="F348" s="28">
        <v>1.5294249999999998</v>
      </c>
    </row>
    <row r="349" spans="1:6" ht="12.75">
      <c r="A349" s="30" t="s">
        <v>133</v>
      </c>
      <c r="B349" s="30">
        <v>3</v>
      </c>
      <c r="C349" s="5">
        <v>1969</v>
      </c>
      <c r="D349" s="5">
        <v>9</v>
      </c>
      <c r="E349" s="28">
        <v>0.508725</v>
      </c>
      <c r="F349" s="28">
        <v>1.634346</v>
      </c>
    </row>
    <row r="350" spans="1:6" ht="12.75">
      <c r="A350" s="30" t="s">
        <v>133</v>
      </c>
      <c r="B350" s="30">
        <v>3</v>
      </c>
      <c r="C350" s="5">
        <v>1969</v>
      </c>
      <c r="D350" s="5">
        <v>10</v>
      </c>
      <c r="E350" s="28">
        <v>0.595023</v>
      </c>
      <c r="F350" s="28">
        <v>1.510808</v>
      </c>
    </row>
    <row r="351" spans="1:6" ht="12.75">
      <c r="A351" s="30" t="s">
        <v>133</v>
      </c>
      <c r="B351" s="30">
        <v>3</v>
      </c>
      <c r="C351" s="5">
        <v>1969</v>
      </c>
      <c r="D351" s="5">
        <v>11</v>
      </c>
      <c r="E351" s="28">
        <v>1.584268</v>
      </c>
      <c r="F351" s="28">
        <v>4.134956</v>
      </c>
    </row>
    <row r="352" spans="1:6" ht="12.75">
      <c r="A352" s="30" t="s">
        <v>133</v>
      </c>
      <c r="B352" s="30">
        <v>3</v>
      </c>
      <c r="C352" s="5">
        <v>1969</v>
      </c>
      <c r="D352" s="5">
        <v>12</v>
      </c>
      <c r="E352" s="28">
        <v>1.370324</v>
      </c>
      <c r="F352" s="28">
        <v>3.1845369999999997</v>
      </c>
    </row>
    <row r="353" spans="1:6" ht="12.75">
      <c r="A353" s="30" t="s">
        <v>133</v>
      </c>
      <c r="B353" s="30">
        <v>3</v>
      </c>
      <c r="C353" s="5">
        <v>1970</v>
      </c>
      <c r="D353" s="5">
        <v>1</v>
      </c>
      <c r="E353" s="28">
        <v>12.70045</v>
      </c>
      <c r="F353" s="28">
        <v>34.4311</v>
      </c>
    </row>
    <row r="354" spans="1:6" ht="12.75">
      <c r="A354" s="30" t="s">
        <v>133</v>
      </c>
      <c r="B354" s="30">
        <v>3</v>
      </c>
      <c r="C354" s="5">
        <v>1970</v>
      </c>
      <c r="D354" s="5">
        <v>2</v>
      </c>
      <c r="E354" s="28">
        <v>2.720325</v>
      </c>
      <c r="F354" s="28">
        <v>9.561350999999998</v>
      </c>
    </row>
    <row r="355" spans="1:6" ht="12.75">
      <c r="A355" s="30" t="s">
        <v>133</v>
      </c>
      <c r="B355" s="30">
        <v>3</v>
      </c>
      <c r="C355" s="5">
        <v>1970</v>
      </c>
      <c r="D355" s="5">
        <v>3</v>
      </c>
      <c r="E355" s="28">
        <v>2.897532</v>
      </c>
      <c r="F355" s="28">
        <v>6.268185</v>
      </c>
    </row>
    <row r="356" spans="1:6" ht="12.75">
      <c r="A356" s="30" t="s">
        <v>133</v>
      </c>
      <c r="B356" s="30">
        <v>3</v>
      </c>
      <c r="C356" s="5">
        <v>1970</v>
      </c>
      <c r="D356" s="5">
        <v>4</v>
      </c>
      <c r="E356" s="28">
        <v>0.47268</v>
      </c>
      <c r="F356" s="28">
        <v>2.037978</v>
      </c>
    </row>
    <row r="357" spans="1:6" ht="12.75">
      <c r="A357" s="30" t="s">
        <v>133</v>
      </c>
      <c r="B357" s="30">
        <v>3</v>
      </c>
      <c r="C357" s="5">
        <v>1970</v>
      </c>
      <c r="D357" s="5">
        <v>5</v>
      </c>
      <c r="E357" s="28">
        <v>2.424058</v>
      </c>
      <c r="F357" s="28">
        <v>6.909056</v>
      </c>
    </row>
    <row r="358" spans="1:6" ht="12.75">
      <c r="A358" s="30" t="s">
        <v>133</v>
      </c>
      <c r="B358" s="30">
        <v>3</v>
      </c>
      <c r="C358" s="5">
        <v>1970</v>
      </c>
      <c r="D358" s="5">
        <v>6</v>
      </c>
      <c r="E358" s="28">
        <v>1.046952</v>
      </c>
      <c r="F358" s="28">
        <v>2.952216</v>
      </c>
    </row>
    <row r="359" spans="1:6" ht="12.75">
      <c r="A359" s="30" t="s">
        <v>133</v>
      </c>
      <c r="B359" s="30">
        <v>3</v>
      </c>
      <c r="C359" s="5">
        <v>1970</v>
      </c>
      <c r="D359" s="5">
        <v>7</v>
      </c>
      <c r="E359" s="28">
        <v>0.835155</v>
      </c>
      <c r="F359" s="28">
        <v>1.946202</v>
      </c>
    </row>
    <row r="360" spans="1:6" ht="12.75">
      <c r="A360" s="30" t="s">
        <v>133</v>
      </c>
      <c r="B360" s="30">
        <v>3</v>
      </c>
      <c r="C360" s="5">
        <v>1970</v>
      </c>
      <c r="D360" s="5">
        <v>8</v>
      </c>
      <c r="E360" s="28">
        <v>0.5285</v>
      </c>
      <c r="F360" s="28">
        <v>1.253904</v>
      </c>
    </row>
    <row r="361" spans="1:6" ht="12.75">
      <c r="A361" s="30" t="s">
        <v>133</v>
      </c>
      <c r="B361" s="30">
        <v>3</v>
      </c>
      <c r="C361" s="5">
        <v>1970</v>
      </c>
      <c r="D361" s="5">
        <v>9</v>
      </c>
      <c r="E361" s="28">
        <v>0.570135</v>
      </c>
      <c r="F361" s="28">
        <v>1.3707120000000002</v>
      </c>
    </row>
    <row r="362" spans="1:6" ht="12.75">
      <c r="A362" s="30" t="s">
        <v>133</v>
      </c>
      <c r="B362" s="30">
        <v>3</v>
      </c>
      <c r="C362" s="5">
        <v>1970</v>
      </c>
      <c r="D362" s="5">
        <v>10</v>
      </c>
      <c r="E362" s="28">
        <v>0.568451</v>
      </c>
      <c r="F362" s="28">
        <v>1.3717100000000002</v>
      </c>
    </row>
    <row r="363" spans="1:6" ht="12.75">
      <c r="A363" s="30" t="s">
        <v>133</v>
      </c>
      <c r="B363" s="30">
        <v>3</v>
      </c>
      <c r="C363" s="5">
        <v>1970</v>
      </c>
      <c r="D363" s="5">
        <v>11</v>
      </c>
      <c r="E363" s="28">
        <v>0.856128</v>
      </c>
      <c r="F363" s="28">
        <v>3.432352</v>
      </c>
    </row>
    <row r="364" spans="1:6" ht="12.75">
      <c r="A364" s="30" t="s">
        <v>133</v>
      </c>
      <c r="B364" s="30">
        <v>3</v>
      </c>
      <c r="C364" s="5">
        <v>1970</v>
      </c>
      <c r="D364" s="5">
        <v>12</v>
      </c>
      <c r="E364" s="28">
        <v>1.858744</v>
      </c>
      <c r="F364" s="28">
        <v>4.31025</v>
      </c>
    </row>
    <row r="365" spans="1:6" ht="12.75">
      <c r="A365" s="30" t="s">
        <v>133</v>
      </c>
      <c r="B365" s="30">
        <v>3</v>
      </c>
      <c r="C365" s="5">
        <v>1971</v>
      </c>
      <c r="D365" s="5">
        <v>1</v>
      </c>
      <c r="E365" s="28">
        <v>12.470745</v>
      </c>
      <c r="F365" s="28">
        <v>23.411640000000002</v>
      </c>
    </row>
    <row r="366" spans="1:6" ht="12.75">
      <c r="A366" s="30" t="s">
        <v>133</v>
      </c>
      <c r="B366" s="30">
        <v>3</v>
      </c>
      <c r="C366" s="5">
        <v>1971</v>
      </c>
      <c r="D366" s="5">
        <v>2</v>
      </c>
      <c r="E366" s="28">
        <v>1.769118</v>
      </c>
      <c r="F366" s="28">
        <v>8.23872</v>
      </c>
    </row>
    <row r="367" spans="1:6" ht="12.75">
      <c r="A367" s="30" t="s">
        <v>133</v>
      </c>
      <c r="B367" s="30">
        <v>3</v>
      </c>
      <c r="C367" s="5">
        <v>1971</v>
      </c>
      <c r="D367" s="5">
        <v>3</v>
      </c>
      <c r="E367" s="28">
        <v>4.13473</v>
      </c>
      <c r="F367" s="28">
        <v>10.97378</v>
      </c>
    </row>
    <row r="368" spans="1:6" ht="12.75">
      <c r="A368" s="30" t="s">
        <v>133</v>
      </c>
      <c r="B368" s="30">
        <v>3</v>
      </c>
      <c r="C368" s="5">
        <v>1971</v>
      </c>
      <c r="D368" s="5">
        <v>4</v>
      </c>
      <c r="E368" s="28">
        <v>8.462064</v>
      </c>
      <c r="F368" s="28">
        <v>22.516607999999998</v>
      </c>
    </row>
    <row r="369" spans="1:6" ht="12.75">
      <c r="A369" s="30" t="s">
        <v>133</v>
      </c>
      <c r="B369" s="30">
        <v>3</v>
      </c>
      <c r="C369" s="5">
        <v>1971</v>
      </c>
      <c r="D369" s="5">
        <v>5</v>
      </c>
      <c r="E369" s="28">
        <v>8.181376</v>
      </c>
      <c r="F369" s="28">
        <v>22.545152</v>
      </c>
    </row>
    <row r="370" spans="1:6" ht="12.75">
      <c r="A370" s="30" t="s">
        <v>133</v>
      </c>
      <c r="B370" s="30">
        <v>3</v>
      </c>
      <c r="C370" s="5">
        <v>1971</v>
      </c>
      <c r="D370" s="5">
        <v>6</v>
      </c>
      <c r="E370" s="28">
        <v>4.123626</v>
      </c>
      <c r="F370" s="28">
        <v>13.803756</v>
      </c>
    </row>
    <row r="371" spans="1:6" ht="12.75">
      <c r="A371" s="30" t="s">
        <v>133</v>
      </c>
      <c r="B371" s="30">
        <v>3</v>
      </c>
      <c r="C371" s="5">
        <v>1971</v>
      </c>
      <c r="D371" s="5">
        <v>7</v>
      </c>
      <c r="E371" s="28">
        <v>2.640132</v>
      </c>
      <c r="F371" s="28">
        <v>9.001806</v>
      </c>
    </row>
    <row r="372" spans="1:6" ht="12.75">
      <c r="A372" s="30" t="s">
        <v>133</v>
      </c>
      <c r="B372" s="30">
        <v>3</v>
      </c>
      <c r="C372" s="5">
        <v>1971</v>
      </c>
      <c r="D372" s="5">
        <v>8</v>
      </c>
      <c r="E372" s="28">
        <v>1.158696</v>
      </c>
      <c r="F372" s="28">
        <v>3.114727</v>
      </c>
    </row>
    <row r="373" spans="1:6" ht="12.75">
      <c r="A373" s="30" t="s">
        <v>133</v>
      </c>
      <c r="B373" s="30">
        <v>3</v>
      </c>
      <c r="C373" s="5">
        <v>1971</v>
      </c>
      <c r="D373" s="5">
        <v>9</v>
      </c>
      <c r="E373" s="28">
        <v>0.797775</v>
      </c>
      <c r="F373" s="28">
        <v>1.923075</v>
      </c>
    </row>
    <row r="374" spans="1:6" ht="12.75">
      <c r="A374" s="30" t="s">
        <v>133</v>
      </c>
      <c r="B374" s="30">
        <v>3</v>
      </c>
      <c r="C374" s="5">
        <v>1971</v>
      </c>
      <c r="D374" s="5">
        <v>10</v>
      </c>
      <c r="E374" s="28">
        <v>1.006608</v>
      </c>
      <c r="F374" s="28">
        <v>2.598528</v>
      </c>
    </row>
    <row r="375" spans="1:6" ht="12.75">
      <c r="A375" s="30" t="s">
        <v>133</v>
      </c>
      <c r="B375" s="30">
        <v>3</v>
      </c>
      <c r="C375" s="5">
        <v>1971</v>
      </c>
      <c r="D375" s="5">
        <v>11</v>
      </c>
      <c r="E375" s="28">
        <v>0.4142</v>
      </c>
      <c r="F375" s="28">
        <v>1.22436</v>
      </c>
    </row>
    <row r="376" spans="1:6" ht="12.75">
      <c r="A376" s="30" t="s">
        <v>133</v>
      </c>
      <c r="B376" s="30">
        <v>3</v>
      </c>
      <c r="C376" s="5">
        <v>1971</v>
      </c>
      <c r="D376" s="5">
        <v>12</v>
      </c>
      <c r="E376" s="28">
        <v>0.44793</v>
      </c>
      <c r="F376" s="28">
        <v>1.4385599999999998</v>
      </c>
    </row>
    <row r="377" spans="1:6" ht="12.75">
      <c r="A377" s="30" t="s">
        <v>133</v>
      </c>
      <c r="B377" s="30">
        <v>3</v>
      </c>
      <c r="C377" s="5">
        <v>1972</v>
      </c>
      <c r="D377" s="5">
        <v>1</v>
      </c>
      <c r="E377" s="28">
        <v>4.885108</v>
      </c>
      <c r="F377" s="28">
        <v>8.354853</v>
      </c>
    </row>
    <row r="378" spans="1:6" ht="12.75">
      <c r="A378" s="30" t="s">
        <v>133</v>
      </c>
      <c r="B378" s="30">
        <v>3</v>
      </c>
      <c r="C378" s="5">
        <v>1972</v>
      </c>
      <c r="D378" s="5">
        <v>2</v>
      </c>
      <c r="E378" s="28">
        <v>18.848</v>
      </c>
      <c r="F378" s="28">
        <v>41.192</v>
      </c>
    </row>
    <row r="379" spans="1:6" ht="12.75">
      <c r="A379" s="30" t="s">
        <v>133</v>
      </c>
      <c r="B379" s="30">
        <v>3</v>
      </c>
      <c r="C379" s="5">
        <v>1972</v>
      </c>
      <c r="D379" s="5">
        <v>3</v>
      </c>
      <c r="E379" s="28">
        <v>5.948196</v>
      </c>
      <c r="F379" s="28">
        <v>16.220694</v>
      </c>
    </row>
    <row r="380" spans="1:6" ht="12.75">
      <c r="A380" s="30" t="s">
        <v>133</v>
      </c>
      <c r="B380" s="30">
        <v>3</v>
      </c>
      <c r="C380" s="5">
        <v>1972</v>
      </c>
      <c r="D380" s="5">
        <v>4</v>
      </c>
      <c r="E380" s="28">
        <v>2.480787</v>
      </c>
      <c r="F380" s="28">
        <v>10.212237</v>
      </c>
    </row>
    <row r="381" spans="1:6" ht="12.75">
      <c r="A381" s="30" t="s">
        <v>133</v>
      </c>
      <c r="B381" s="30">
        <v>3</v>
      </c>
      <c r="C381" s="5">
        <v>1972</v>
      </c>
      <c r="D381" s="5">
        <v>5</v>
      </c>
      <c r="E381" s="28">
        <v>1.488865</v>
      </c>
      <c r="F381" s="28">
        <v>5.8509150000000005</v>
      </c>
    </row>
    <row r="382" spans="1:6" ht="12.75">
      <c r="A382" s="30" t="s">
        <v>133</v>
      </c>
      <c r="B382" s="30">
        <v>3</v>
      </c>
      <c r="C382" s="5">
        <v>1972</v>
      </c>
      <c r="D382" s="5">
        <v>6</v>
      </c>
      <c r="E382" s="28">
        <v>1.335756</v>
      </c>
      <c r="F382" s="28">
        <v>4.111491</v>
      </c>
    </row>
    <row r="383" spans="1:6" ht="12.75">
      <c r="A383" s="30" t="s">
        <v>133</v>
      </c>
      <c r="B383" s="30">
        <v>3</v>
      </c>
      <c r="C383" s="5">
        <v>1972</v>
      </c>
      <c r="D383" s="5">
        <v>7</v>
      </c>
      <c r="E383" s="28">
        <v>0.639936</v>
      </c>
      <c r="F383" s="28">
        <v>1.664784</v>
      </c>
    </row>
    <row r="384" spans="1:6" ht="12.75">
      <c r="A384" s="30" t="s">
        <v>133</v>
      </c>
      <c r="B384" s="30">
        <v>3</v>
      </c>
      <c r="C384" s="5">
        <v>1972</v>
      </c>
      <c r="D384" s="5">
        <v>8</v>
      </c>
      <c r="E384" s="28">
        <v>0.563472</v>
      </c>
      <c r="F384" s="28">
        <v>1.385202</v>
      </c>
    </row>
    <row r="385" spans="1:6" ht="12.75">
      <c r="A385" s="30" t="s">
        <v>133</v>
      </c>
      <c r="B385" s="30">
        <v>3</v>
      </c>
      <c r="C385" s="5">
        <v>1972</v>
      </c>
      <c r="D385" s="5">
        <v>9</v>
      </c>
      <c r="E385" s="28">
        <v>0.89892</v>
      </c>
      <c r="F385" s="28">
        <v>2.622985</v>
      </c>
    </row>
    <row r="386" spans="1:6" ht="12.75">
      <c r="A386" s="30" t="s">
        <v>133</v>
      </c>
      <c r="B386" s="30">
        <v>3</v>
      </c>
      <c r="C386" s="5">
        <v>1972</v>
      </c>
      <c r="D386" s="5">
        <v>10</v>
      </c>
      <c r="E386" s="28">
        <v>3.140613</v>
      </c>
      <c r="F386" s="28">
        <v>9.125025</v>
      </c>
    </row>
    <row r="387" spans="1:6" ht="12.75">
      <c r="A387" s="30" t="s">
        <v>133</v>
      </c>
      <c r="B387" s="30">
        <v>3</v>
      </c>
      <c r="C387" s="5">
        <v>1972</v>
      </c>
      <c r="D387" s="5">
        <v>11</v>
      </c>
      <c r="E387" s="28">
        <v>2.309216</v>
      </c>
      <c r="F387" s="28">
        <v>7.764568000000001</v>
      </c>
    </row>
    <row r="388" spans="1:6" ht="12.75">
      <c r="A388" s="30" t="s">
        <v>133</v>
      </c>
      <c r="B388" s="30">
        <v>3</v>
      </c>
      <c r="C388" s="5">
        <v>1972</v>
      </c>
      <c r="D388" s="5">
        <v>12</v>
      </c>
      <c r="E388" s="28">
        <v>12.516576</v>
      </c>
      <c r="F388" s="28">
        <v>26.64496</v>
      </c>
    </row>
    <row r="389" spans="1:6" ht="12.75">
      <c r="A389" s="30" t="s">
        <v>133</v>
      </c>
      <c r="B389" s="30">
        <v>3</v>
      </c>
      <c r="C389" s="5">
        <v>1973</v>
      </c>
      <c r="D389" s="5">
        <v>1</v>
      </c>
      <c r="E389" s="28">
        <v>20.471022</v>
      </c>
      <c r="F389" s="28">
        <v>32.918292</v>
      </c>
    </row>
    <row r="390" spans="1:6" ht="12.75">
      <c r="A390" s="30" t="s">
        <v>133</v>
      </c>
      <c r="B390" s="30">
        <v>3</v>
      </c>
      <c r="C390" s="5">
        <v>1973</v>
      </c>
      <c r="D390" s="5">
        <v>2</v>
      </c>
      <c r="E390" s="28">
        <v>3.75732</v>
      </c>
      <c r="F390" s="28">
        <v>10.221444</v>
      </c>
    </row>
    <row r="391" spans="1:6" ht="12.75">
      <c r="A391" s="30" t="s">
        <v>133</v>
      </c>
      <c r="B391" s="30">
        <v>3</v>
      </c>
      <c r="C391" s="5">
        <v>1973</v>
      </c>
      <c r="D391" s="5">
        <v>3</v>
      </c>
      <c r="E391" s="28">
        <v>1.189087</v>
      </c>
      <c r="F391" s="28">
        <v>4.927303</v>
      </c>
    </row>
    <row r="392" spans="1:6" ht="12.75">
      <c r="A392" s="30" t="s">
        <v>133</v>
      </c>
      <c r="B392" s="30">
        <v>3</v>
      </c>
      <c r="C392" s="5">
        <v>1973</v>
      </c>
      <c r="D392" s="5">
        <v>4</v>
      </c>
      <c r="E392" s="28">
        <v>1.709948</v>
      </c>
      <c r="F392" s="28">
        <v>6.013998</v>
      </c>
    </row>
    <row r="393" spans="1:6" ht="12.75">
      <c r="A393" s="30" t="s">
        <v>133</v>
      </c>
      <c r="B393" s="30">
        <v>3</v>
      </c>
      <c r="C393" s="5">
        <v>1973</v>
      </c>
      <c r="D393" s="5">
        <v>5</v>
      </c>
      <c r="E393" s="28">
        <v>14.40384</v>
      </c>
      <c r="F393" s="28">
        <v>38.1876</v>
      </c>
    </row>
    <row r="394" spans="1:6" ht="12.75">
      <c r="A394" s="30" t="s">
        <v>133</v>
      </c>
      <c r="B394" s="30">
        <v>3</v>
      </c>
      <c r="C394" s="5">
        <v>1973</v>
      </c>
      <c r="D394" s="5">
        <v>6</v>
      </c>
      <c r="E394" s="28">
        <v>2.364285</v>
      </c>
      <c r="F394" s="28">
        <v>7.2256800000000005</v>
      </c>
    </row>
    <row r="395" spans="1:6" ht="12.75">
      <c r="A395" s="30" t="s">
        <v>133</v>
      </c>
      <c r="B395" s="30">
        <v>3</v>
      </c>
      <c r="C395" s="5">
        <v>1973</v>
      </c>
      <c r="D395" s="5">
        <v>7</v>
      </c>
      <c r="E395" s="28">
        <v>1.006159</v>
      </c>
      <c r="F395" s="28">
        <v>2.823009</v>
      </c>
    </row>
    <row r="396" spans="1:6" ht="12.75">
      <c r="A396" s="30" t="s">
        <v>133</v>
      </c>
      <c r="B396" s="30">
        <v>3</v>
      </c>
      <c r="C396" s="5">
        <v>1973</v>
      </c>
      <c r="D396" s="5">
        <v>8</v>
      </c>
      <c r="E396" s="28">
        <v>0.6498</v>
      </c>
      <c r="F396" s="28">
        <v>1.574568</v>
      </c>
    </row>
    <row r="397" spans="1:6" ht="12.75">
      <c r="A397" s="30" t="s">
        <v>133</v>
      </c>
      <c r="B397" s="30">
        <v>3</v>
      </c>
      <c r="C397" s="5">
        <v>1973</v>
      </c>
      <c r="D397" s="5">
        <v>9</v>
      </c>
      <c r="E397" s="28">
        <v>0.546925</v>
      </c>
      <c r="F397" s="28">
        <v>1.394495</v>
      </c>
    </row>
    <row r="398" spans="1:6" ht="12.75">
      <c r="A398" s="30" t="s">
        <v>133</v>
      </c>
      <c r="B398" s="30">
        <v>3</v>
      </c>
      <c r="C398" s="5">
        <v>1973</v>
      </c>
      <c r="D398" s="5">
        <v>10</v>
      </c>
      <c r="E398" s="28">
        <v>0.864156</v>
      </c>
      <c r="F398" s="28">
        <v>2.85426</v>
      </c>
    </row>
    <row r="399" spans="1:6" ht="12.75">
      <c r="A399" s="30" t="s">
        <v>133</v>
      </c>
      <c r="B399" s="30">
        <v>3</v>
      </c>
      <c r="C399" s="5">
        <v>1973</v>
      </c>
      <c r="D399" s="5">
        <v>11</v>
      </c>
      <c r="E399" s="28">
        <v>1.78605</v>
      </c>
      <c r="F399" s="28">
        <v>4.963455</v>
      </c>
    </row>
    <row r="400" spans="1:6" ht="12.75">
      <c r="A400" s="30" t="s">
        <v>133</v>
      </c>
      <c r="B400" s="30">
        <v>3</v>
      </c>
      <c r="C400" s="5">
        <v>1973</v>
      </c>
      <c r="D400" s="5">
        <v>12</v>
      </c>
      <c r="E400" s="28">
        <v>5.795618</v>
      </c>
      <c r="F400" s="28">
        <v>11.011996</v>
      </c>
    </row>
    <row r="401" spans="1:6" ht="12.75">
      <c r="A401" s="30" t="s">
        <v>133</v>
      </c>
      <c r="B401" s="30">
        <v>3</v>
      </c>
      <c r="C401" s="5">
        <v>1974</v>
      </c>
      <c r="D401" s="5">
        <v>1</v>
      </c>
      <c r="E401" s="28">
        <v>13.298432</v>
      </c>
      <c r="F401" s="28">
        <v>31.056704</v>
      </c>
    </row>
    <row r="402" spans="1:6" ht="12.75">
      <c r="A402" s="30" t="s">
        <v>133</v>
      </c>
      <c r="B402" s="30">
        <v>3</v>
      </c>
      <c r="C402" s="5">
        <v>1974</v>
      </c>
      <c r="D402" s="5">
        <v>2</v>
      </c>
      <c r="E402" s="28">
        <v>11.998656</v>
      </c>
      <c r="F402" s="28">
        <v>25.145832</v>
      </c>
    </row>
    <row r="403" spans="1:6" ht="12.75">
      <c r="A403" s="30" t="s">
        <v>133</v>
      </c>
      <c r="B403" s="30">
        <v>3</v>
      </c>
      <c r="C403" s="5">
        <v>1974</v>
      </c>
      <c r="D403" s="5">
        <v>3</v>
      </c>
      <c r="E403" s="28">
        <v>2.999801</v>
      </c>
      <c r="F403" s="28">
        <v>8.222934</v>
      </c>
    </row>
    <row r="404" spans="1:6" ht="12.75">
      <c r="A404" s="30" t="s">
        <v>133</v>
      </c>
      <c r="B404" s="30">
        <v>3</v>
      </c>
      <c r="C404" s="5">
        <v>1974</v>
      </c>
      <c r="D404" s="5">
        <v>4</v>
      </c>
      <c r="E404" s="28">
        <v>1.90111</v>
      </c>
      <c r="F404" s="28">
        <v>6.280837</v>
      </c>
    </row>
    <row r="405" spans="1:6" ht="12.75">
      <c r="A405" s="30" t="s">
        <v>133</v>
      </c>
      <c r="B405" s="30">
        <v>3</v>
      </c>
      <c r="C405" s="5">
        <v>1974</v>
      </c>
      <c r="D405" s="5">
        <v>5</v>
      </c>
      <c r="E405" s="28">
        <v>2.186252</v>
      </c>
      <c r="F405" s="28">
        <v>6.16076</v>
      </c>
    </row>
    <row r="406" spans="1:6" ht="12.75">
      <c r="A406" s="30" t="s">
        <v>133</v>
      </c>
      <c r="B406" s="30">
        <v>3</v>
      </c>
      <c r="C406" s="5">
        <v>1974</v>
      </c>
      <c r="D406" s="5">
        <v>6</v>
      </c>
      <c r="E406" s="28">
        <v>4.401001</v>
      </c>
      <c r="F406" s="28">
        <v>11.94721</v>
      </c>
    </row>
    <row r="407" spans="1:6" ht="12.75">
      <c r="A407" s="30" t="s">
        <v>133</v>
      </c>
      <c r="B407" s="30">
        <v>3</v>
      </c>
      <c r="C407" s="5">
        <v>1974</v>
      </c>
      <c r="D407" s="5">
        <v>7</v>
      </c>
      <c r="E407" s="28">
        <v>1.996637</v>
      </c>
      <c r="F407" s="28">
        <v>5.152539</v>
      </c>
    </row>
    <row r="408" spans="1:6" ht="12.75">
      <c r="A408" s="30" t="s">
        <v>133</v>
      </c>
      <c r="B408" s="30">
        <v>3</v>
      </c>
      <c r="C408" s="5">
        <v>1974</v>
      </c>
      <c r="D408" s="5">
        <v>8</v>
      </c>
      <c r="E408" s="28">
        <v>0.696643</v>
      </c>
      <c r="F408" s="28">
        <v>1.7068850000000002</v>
      </c>
    </row>
    <row r="409" spans="1:6" ht="12.75">
      <c r="A409" s="30" t="s">
        <v>133</v>
      </c>
      <c r="B409" s="30">
        <v>3</v>
      </c>
      <c r="C409" s="5">
        <v>1974</v>
      </c>
      <c r="D409" s="5">
        <v>9</v>
      </c>
      <c r="E409" s="28">
        <v>0.575276</v>
      </c>
      <c r="F409" s="28">
        <v>1.613612</v>
      </c>
    </row>
    <row r="410" spans="1:6" ht="12.75">
      <c r="A410" s="30" t="s">
        <v>133</v>
      </c>
      <c r="B410" s="30">
        <v>3</v>
      </c>
      <c r="C410" s="5">
        <v>1974</v>
      </c>
      <c r="D410" s="5">
        <v>10</v>
      </c>
      <c r="E410" s="28">
        <v>0.49228</v>
      </c>
      <c r="F410" s="28">
        <v>1.209</v>
      </c>
    </row>
    <row r="411" spans="1:6" ht="12.75">
      <c r="A411" s="30" t="s">
        <v>133</v>
      </c>
      <c r="B411" s="30">
        <v>3</v>
      </c>
      <c r="C411" s="5">
        <v>1974</v>
      </c>
      <c r="D411" s="5">
        <v>11</v>
      </c>
      <c r="E411" s="28">
        <v>2.86638</v>
      </c>
      <c r="F411" s="28">
        <v>7.201502</v>
      </c>
    </row>
    <row r="412" spans="1:6" ht="12.75">
      <c r="A412" s="30" t="s">
        <v>133</v>
      </c>
      <c r="B412" s="30">
        <v>3</v>
      </c>
      <c r="C412" s="5">
        <v>1974</v>
      </c>
      <c r="D412" s="5">
        <v>12</v>
      </c>
      <c r="E412" s="28">
        <v>1.620444</v>
      </c>
      <c r="F412" s="28">
        <v>3.742263</v>
      </c>
    </row>
    <row r="413" spans="1:6" ht="12.75">
      <c r="A413" s="30" t="s">
        <v>133</v>
      </c>
      <c r="B413" s="30">
        <v>3</v>
      </c>
      <c r="C413" s="5">
        <v>1975</v>
      </c>
      <c r="D413" s="5">
        <v>1</v>
      </c>
      <c r="E413" s="28">
        <v>4.9407</v>
      </c>
      <c r="F413" s="28">
        <v>11.758099999999999</v>
      </c>
    </row>
    <row r="414" spans="1:6" ht="12.75">
      <c r="A414" s="30" t="s">
        <v>133</v>
      </c>
      <c r="B414" s="30">
        <v>3</v>
      </c>
      <c r="C414" s="5">
        <v>1975</v>
      </c>
      <c r="D414" s="5">
        <v>2</v>
      </c>
      <c r="E414" s="28">
        <v>5.814378</v>
      </c>
      <c r="F414" s="28">
        <v>12.098645999999999</v>
      </c>
    </row>
    <row r="415" spans="1:6" ht="12.75">
      <c r="A415" s="30" t="s">
        <v>133</v>
      </c>
      <c r="B415" s="30">
        <v>3</v>
      </c>
      <c r="C415" s="5">
        <v>1975</v>
      </c>
      <c r="D415" s="5">
        <v>3</v>
      </c>
      <c r="E415" s="28">
        <v>13.24488</v>
      </c>
      <c r="F415" s="28">
        <v>26.642879999999998</v>
      </c>
    </row>
    <row r="416" spans="1:6" ht="12.75">
      <c r="A416" s="30" t="s">
        <v>133</v>
      </c>
      <c r="B416" s="30">
        <v>3</v>
      </c>
      <c r="C416" s="5">
        <v>1975</v>
      </c>
      <c r="D416" s="5">
        <v>4</v>
      </c>
      <c r="E416" s="28">
        <v>1.060424</v>
      </c>
      <c r="F416" s="28">
        <v>3.979823</v>
      </c>
    </row>
    <row r="417" spans="1:6" ht="12.75">
      <c r="A417" s="30" t="s">
        <v>133</v>
      </c>
      <c r="B417" s="30">
        <v>3</v>
      </c>
      <c r="C417" s="5">
        <v>1975</v>
      </c>
      <c r="D417" s="5">
        <v>5</v>
      </c>
      <c r="E417" s="28">
        <v>1.210668</v>
      </c>
      <c r="F417" s="28">
        <v>4.0206479999999996</v>
      </c>
    </row>
    <row r="418" spans="1:6" ht="12.75">
      <c r="A418" s="30" t="s">
        <v>133</v>
      </c>
      <c r="B418" s="30">
        <v>3</v>
      </c>
      <c r="C418" s="5">
        <v>1975</v>
      </c>
      <c r="D418" s="5">
        <v>6</v>
      </c>
      <c r="E418" s="28">
        <v>1.173064</v>
      </c>
      <c r="F418" s="28">
        <v>3.02126</v>
      </c>
    </row>
    <row r="419" spans="1:6" ht="12.75">
      <c r="A419" s="30" t="s">
        <v>133</v>
      </c>
      <c r="B419" s="30">
        <v>3</v>
      </c>
      <c r="C419" s="5">
        <v>1975</v>
      </c>
      <c r="D419" s="5">
        <v>7</v>
      </c>
      <c r="E419" s="28">
        <v>0.773136</v>
      </c>
      <c r="F419" s="28">
        <v>1.873872</v>
      </c>
    </row>
    <row r="420" spans="1:6" ht="12.75">
      <c r="A420" s="30" t="s">
        <v>133</v>
      </c>
      <c r="B420" s="30">
        <v>3</v>
      </c>
      <c r="C420" s="5">
        <v>1975</v>
      </c>
      <c r="D420" s="5">
        <v>8</v>
      </c>
      <c r="E420" s="28">
        <v>0.61468</v>
      </c>
      <c r="F420" s="28">
        <v>1.44837</v>
      </c>
    </row>
    <row r="421" spans="1:6" ht="12.75">
      <c r="A421" s="30" t="s">
        <v>133</v>
      </c>
      <c r="B421" s="30">
        <v>3</v>
      </c>
      <c r="C421" s="5">
        <v>1975</v>
      </c>
      <c r="D421" s="5">
        <v>9</v>
      </c>
      <c r="E421" s="28">
        <v>0.925764</v>
      </c>
      <c r="F421" s="28">
        <v>2.6020890000000003</v>
      </c>
    </row>
    <row r="422" spans="1:6" ht="12.75">
      <c r="A422" s="30" t="s">
        <v>133</v>
      </c>
      <c r="B422" s="30">
        <v>3</v>
      </c>
      <c r="C422" s="5">
        <v>1975</v>
      </c>
      <c r="D422" s="5">
        <v>10</v>
      </c>
      <c r="E422" s="28">
        <v>0.60695</v>
      </c>
      <c r="F422" s="28">
        <v>2.02582</v>
      </c>
    </row>
    <row r="423" spans="1:6" ht="12.75">
      <c r="A423" s="30" t="s">
        <v>133</v>
      </c>
      <c r="B423" s="30">
        <v>3</v>
      </c>
      <c r="C423" s="5">
        <v>1975</v>
      </c>
      <c r="D423" s="5">
        <v>11</v>
      </c>
      <c r="E423" s="28">
        <v>0.657975</v>
      </c>
      <c r="F423" s="28">
        <v>2.409745</v>
      </c>
    </row>
    <row r="424" spans="1:6" ht="12.75">
      <c r="A424" s="30" t="s">
        <v>133</v>
      </c>
      <c r="B424" s="30">
        <v>3</v>
      </c>
      <c r="C424" s="5">
        <v>1975</v>
      </c>
      <c r="D424" s="5">
        <v>12</v>
      </c>
      <c r="E424" s="28">
        <v>3.046514</v>
      </c>
      <c r="F424" s="28">
        <v>7.112771</v>
      </c>
    </row>
    <row r="425" spans="1:6" ht="12.75">
      <c r="A425" s="30" t="s">
        <v>133</v>
      </c>
      <c r="B425" s="30">
        <v>3</v>
      </c>
      <c r="C425" s="5">
        <v>1976</v>
      </c>
      <c r="D425" s="5">
        <v>1</v>
      </c>
      <c r="E425" s="28">
        <v>0.991872</v>
      </c>
      <c r="F425" s="28">
        <v>3.38373</v>
      </c>
    </row>
    <row r="426" spans="1:6" ht="12.75">
      <c r="A426" s="30" t="s">
        <v>133</v>
      </c>
      <c r="B426" s="30">
        <v>3</v>
      </c>
      <c r="C426" s="5">
        <v>1976</v>
      </c>
      <c r="D426" s="5">
        <v>2</v>
      </c>
      <c r="E426" s="28">
        <v>3.928156</v>
      </c>
      <c r="F426" s="28">
        <v>10.125268</v>
      </c>
    </row>
    <row r="427" spans="1:6" ht="12.75">
      <c r="A427" s="30" t="s">
        <v>133</v>
      </c>
      <c r="B427" s="30">
        <v>3</v>
      </c>
      <c r="C427" s="5">
        <v>1976</v>
      </c>
      <c r="D427" s="5">
        <v>3</v>
      </c>
      <c r="E427" s="28">
        <v>2.440384</v>
      </c>
      <c r="F427" s="28">
        <v>7.554424</v>
      </c>
    </row>
    <row r="428" spans="1:6" ht="12.75">
      <c r="A428" s="30" t="s">
        <v>133</v>
      </c>
      <c r="B428" s="30">
        <v>3</v>
      </c>
      <c r="C428" s="5">
        <v>1976</v>
      </c>
      <c r="D428" s="5">
        <v>4</v>
      </c>
      <c r="E428" s="28">
        <v>4.29026</v>
      </c>
      <c r="F428" s="28">
        <v>10.67444</v>
      </c>
    </row>
    <row r="429" spans="1:6" ht="12.75">
      <c r="A429" s="30" t="s">
        <v>133</v>
      </c>
      <c r="B429" s="30">
        <v>3</v>
      </c>
      <c r="C429" s="5">
        <v>1976</v>
      </c>
      <c r="D429" s="5">
        <v>5</v>
      </c>
      <c r="E429" s="28">
        <v>3.79848</v>
      </c>
      <c r="F429" s="28">
        <v>8.8332</v>
      </c>
    </row>
    <row r="430" spans="1:6" ht="12.75">
      <c r="A430" s="30" t="s">
        <v>133</v>
      </c>
      <c r="B430" s="30">
        <v>3</v>
      </c>
      <c r="C430" s="5">
        <v>1976</v>
      </c>
      <c r="D430" s="5">
        <v>6</v>
      </c>
      <c r="E430" s="28">
        <v>1.711125</v>
      </c>
      <c r="F430" s="28">
        <v>4.1634</v>
      </c>
    </row>
    <row r="431" spans="1:6" ht="12.75">
      <c r="A431" s="30" t="s">
        <v>133</v>
      </c>
      <c r="B431" s="30">
        <v>3</v>
      </c>
      <c r="C431" s="5">
        <v>1976</v>
      </c>
      <c r="D431" s="5">
        <v>7</v>
      </c>
      <c r="E431" s="28">
        <v>1.66881</v>
      </c>
      <c r="F431" s="28">
        <v>4.15701</v>
      </c>
    </row>
    <row r="432" spans="1:6" ht="12.75">
      <c r="A432" s="30" t="s">
        <v>133</v>
      </c>
      <c r="B432" s="30">
        <v>3</v>
      </c>
      <c r="C432" s="5">
        <v>1976</v>
      </c>
      <c r="D432" s="5">
        <v>8</v>
      </c>
      <c r="E432" s="28">
        <v>1.63821</v>
      </c>
      <c r="F432" s="28">
        <v>4.18586</v>
      </c>
    </row>
    <row r="433" spans="1:6" ht="12.75">
      <c r="A433" s="30" t="s">
        <v>133</v>
      </c>
      <c r="B433" s="30">
        <v>3</v>
      </c>
      <c r="C433" s="5">
        <v>1976</v>
      </c>
      <c r="D433" s="5">
        <v>9</v>
      </c>
      <c r="E433" s="28">
        <v>1.232763</v>
      </c>
      <c r="F433" s="28">
        <v>3.427256</v>
      </c>
    </row>
    <row r="434" spans="1:6" ht="12.75">
      <c r="A434" s="30" t="s">
        <v>133</v>
      </c>
      <c r="B434" s="30">
        <v>3</v>
      </c>
      <c r="C434" s="5">
        <v>1976</v>
      </c>
      <c r="D434" s="5">
        <v>10</v>
      </c>
      <c r="E434" s="28">
        <v>2.844488</v>
      </c>
      <c r="F434" s="28">
        <v>8.151319</v>
      </c>
    </row>
    <row r="435" spans="1:6" ht="12.75">
      <c r="A435" s="30" t="s">
        <v>133</v>
      </c>
      <c r="B435" s="30">
        <v>3</v>
      </c>
      <c r="C435" s="5">
        <v>1976</v>
      </c>
      <c r="D435" s="5">
        <v>11</v>
      </c>
      <c r="E435" s="28">
        <v>3.866796</v>
      </c>
      <c r="F435" s="28">
        <v>13.423472</v>
      </c>
    </row>
    <row r="436" spans="1:6" ht="12.75">
      <c r="A436" s="30" t="s">
        <v>133</v>
      </c>
      <c r="B436" s="30">
        <v>3</v>
      </c>
      <c r="C436" s="5">
        <v>1976</v>
      </c>
      <c r="D436" s="5">
        <v>12</v>
      </c>
      <c r="E436" s="28">
        <v>14.03329</v>
      </c>
      <c r="F436" s="28">
        <v>28.822528</v>
      </c>
    </row>
    <row r="437" spans="1:6" ht="12.75">
      <c r="A437" s="30" t="s">
        <v>133</v>
      </c>
      <c r="B437" s="30">
        <v>3</v>
      </c>
      <c r="C437" s="5">
        <v>1977</v>
      </c>
      <c r="D437" s="5">
        <v>1</v>
      </c>
      <c r="E437" s="28">
        <v>22.680592</v>
      </c>
      <c r="F437" s="28">
        <v>37.620850000000004</v>
      </c>
    </row>
    <row r="438" spans="1:6" ht="12.75">
      <c r="A438" s="30" t="s">
        <v>133</v>
      </c>
      <c r="B438" s="30">
        <v>3</v>
      </c>
      <c r="C438" s="5">
        <v>1977</v>
      </c>
      <c r="D438" s="5">
        <v>2</v>
      </c>
      <c r="E438" s="28">
        <v>28.494156</v>
      </c>
      <c r="F438" s="28">
        <v>61.021415999999995</v>
      </c>
    </row>
    <row r="439" spans="1:6" ht="12.75">
      <c r="A439" s="30" t="s">
        <v>133</v>
      </c>
      <c r="B439" s="30">
        <v>3</v>
      </c>
      <c r="C439" s="5">
        <v>1977</v>
      </c>
      <c r="D439" s="5">
        <v>3</v>
      </c>
      <c r="E439" s="28">
        <v>2.723574</v>
      </c>
      <c r="F439" s="28">
        <v>11.570070000000001</v>
      </c>
    </row>
    <row r="440" spans="1:6" ht="12.75">
      <c r="A440" s="30" t="s">
        <v>133</v>
      </c>
      <c r="B440" s="30">
        <v>3</v>
      </c>
      <c r="C440" s="5">
        <v>1977</v>
      </c>
      <c r="D440" s="5">
        <v>4</v>
      </c>
      <c r="E440" s="28">
        <v>2.700522</v>
      </c>
      <c r="F440" s="28">
        <v>9.403794</v>
      </c>
    </row>
    <row r="441" spans="1:6" ht="12.75">
      <c r="A441" s="30" t="s">
        <v>133</v>
      </c>
      <c r="B441" s="30">
        <v>3</v>
      </c>
      <c r="C441" s="5">
        <v>1977</v>
      </c>
      <c r="D441" s="5">
        <v>5</v>
      </c>
      <c r="E441" s="28">
        <v>0.819777</v>
      </c>
      <c r="F441" s="28">
        <v>2.8854420000000003</v>
      </c>
    </row>
    <row r="442" spans="1:6" ht="12.75">
      <c r="A442" s="30" t="s">
        <v>133</v>
      </c>
      <c r="B442" s="30">
        <v>3</v>
      </c>
      <c r="C442" s="5">
        <v>1977</v>
      </c>
      <c r="D442" s="5">
        <v>6</v>
      </c>
      <c r="E442" s="28">
        <v>1.160467</v>
      </c>
      <c r="F442" s="28">
        <v>4.15529</v>
      </c>
    </row>
    <row r="443" spans="1:6" ht="12.75">
      <c r="A443" s="30" t="s">
        <v>133</v>
      </c>
      <c r="B443" s="30">
        <v>3</v>
      </c>
      <c r="C443" s="5">
        <v>1977</v>
      </c>
      <c r="D443" s="5">
        <v>7</v>
      </c>
      <c r="E443" s="28">
        <v>1.17504</v>
      </c>
      <c r="F443" s="28">
        <v>3.07377</v>
      </c>
    </row>
    <row r="444" spans="1:6" ht="12.75">
      <c r="A444" s="30" t="s">
        <v>133</v>
      </c>
      <c r="B444" s="30">
        <v>3</v>
      </c>
      <c r="C444" s="5">
        <v>1977</v>
      </c>
      <c r="D444" s="5">
        <v>8</v>
      </c>
      <c r="E444" s="28">
        <v>0.571152</v>
      </c>
      <c r="F444" s="28">
        <v>1.439616</v>
      </c>
    </row>
    <row r="445" spans="1:6" ht="12.75">
      <c r="A445" s="30" t="s">
        <v>133</v>
      </c>
      <c r="B445" s="30">
        <v>3</v>
      </c>
      <c r="C445" s="5">
        <v>1977</v>
      </c>
      <c r="D445" s="5">
        <v>9</v>
      </c>
      <c r="E445" s="28">
        <v>0.282315</v>
      </c>
      <c r="F445" s="28">
        <v>0.7021</v>
      </c>
    </row>
    <row r="446" spans="1:6" ht="12.75">
      <c r="A446" s="30" t="s">
        <v>133</v>
      </c>
      <c r="B446" s="30">
        <v>3</v>
      </c>
      <c r="C446" s="5">
        <v>1977</v>
      </c>
      <c r="D446" s="5">
        <v>10</v>
      </c>
      <c r="E446" s="28">
        <v>3.400492</v>
      </c>
      <c r="F446" s="28">
        <v>10.027183</v>
      </c>
    </row>
    <row r="447" spans="1:6" ht="12.75">
      <c r="A447" s="30" t="s">
        <v>133</v>
      </c>
      <c r="B447" s="30">
        <v>3</v>
      </c>
      <c r="C447" s="5">
        <v>1977</v>
      </c>
      <c r="D447" s="5">
        <v>11</v>
      </c>
      <c r="E447" s="28">
        <v>1.403325</v>
      </c>
      <c r="F447" s="28">
        <v>4.1156500000000005</v>
      </c>
    </row>
    <row r="448" spans="1:6" ht="12.75">
      <c r="A448" s="30" t="s">
        <v>133</v>
      </c>
      <c r="B448" s="30">
        <v>3</v>
      </c>
      <c r="C448" s="5">
        <v>1977</v>
      </c>
      <c r="D448" s="5">
        <v>12</v>
      </c>
      <c r="E448" s="28">
        <v>28.39278</v>
      </c>
      <c r="F448" s="28">
        <v>54.80014799999999</v>
      </c>
    </row>
    <row r="449" spans="1:6" ht="12.75">
      <c r="A449" s="30" t="s">
        <v>133</v>
      </c>
      <c r="B449" s="30">
        <v>3</v>
      </c>
      <c r="C449" s="5">
        <v>1978</v>
      </c>
      <c r="D449" s="5">
        <v>1</v>
      </c>
      <c r="E449" s="28">
        <v>11.68287</v>
      </c>
      <c r="F449" s="28">
        <v>21.12339</v>
      </c>
    </row>
    <row r="450" spans="1:6" ht="12.75">
      <c r="A450" s="30" t="s">
        <v>133</v>
      </c>
      <c r="B450" s="30">
        <v>3</v>
      </c>
      <c r="C450" s="5">
        <v>1978</v>
      </c>
      <c r="D450" s="5">
        <v>2</v>
      </c>
      <c r="E450" s="28">
        <v>36.200206</v>
      </c>
      <c r="F450" s="28">
        <v>72.903418</v>
      </c>
    </row>
    <row r="451" spans="1:6" ht="12.75">
      <c r="A451" s="30" t="s">
        <v>133</v>
      </c>
      <c r="B451" s="30">
        <v>3</v>
      </c>
      <c r="C451" s="5">
        <v>1978</v>
      </c>
      <c r="D451" s="5">
        <v>3</v>
      </c>
      <c r="E451" s="28">
        <v>6.832657</v>
      </c>
      <c r="F451" s="28">
        <v>22.171084</v>
      </c>
    </row>
    <row r="452" spans="1:6" ht="12.75">
      <c r="A452" s="30" t="s">
        <v>133</v>
      </c>
      <c r="B452" s="30">
        <v>3</v>
      </c>
      <c r="C452" s="5">
        <v>1978</v>
      </c>
      <c r="D452" s="5">
        <v>4</v>
      </c>
      <c r="E452" s="28">
        <v>4.363632</v>
      </c>
      <c r="F452" s="28">
        <v>10.97226</v>
      </c>
    </row>
    <row r="453" spans="1:6" ht="12.75">
      <c r="A453" s="30" t="s">
        <v>133</v>
      </c>
      <c r="B453" s="30">
        <v>3</v>
      </c>
      <c r="C453" s="5">
        <v>1978</v>
      </c>
      <c r="D453" s="5">
        <v>5</v>
      </c>
      <c r="E453" s="28">
        <v>4.235754</v>
      </c>
      <c r="F453" s="28">
        <v>12.339807</v>
      </c>
    </row>
    <row r="454" spans="1:6" ht="12.75">
      <c r="A454" s="30" t="s">
        <v>133</v>
      </c>
      <c r="B454" s="30">
        <v>3</v>
      </c>
      <c r="C454" s="5">
        <v>1978</v>
      </c>
      <c r="D454" s="5">
        <v>6</v>
      </c>
      <c r="E454" s="28">
        <v>0.984846</v>
      </c>
      <c r="F454" s="28">
        <v>4.153077</v>
      </c>
    </row>
    <row r="455" spans="1:6" ht="12.75">
      <c r="A455" s="30" t="s">
        <v>133</v>
      </c>
      <c r="B455" s="30">
        <v>3</v>
      </c>
      <c r="C455" s="5">
        <v>1978</v>
      </c>
      <c r="D455" s="5">
        <v>7</v>
      </c>
      <c r="E455" s="28">
        <v>1.351133</v>
      </c>
      <c r="F455" s="28">
        <v>3.4595329999999995</v>
      </c>
    </row>
    <row r="456" spans="1:6" ht="12.75">
      <c r="A456" s="30" t="s">
        <v>133</v>
      </c>
      <c r="B456" s="30">
        <v>3</v>
      </c>
      <c r="C456" s="5">
        <v>1978</v>
      </c>
      <c r="D456" s="5">
        <v>8</v>
      </c>
      <c r="E456" s="28">
        <v>0.272728</v>
      </c>
      <c r="F456" s="28">
        <v>0.665176</v>
      </c>
    </row>
    <row r="457" spans="1:6" ht="12.75">
      <c r="A457" s="30" t="s">
        <v>133</v>
      </c>
      <c r="B457" s="30">
        <v>3</v>
      </c>
      <c r="C457" s="5">
        <v>1978</v>
      </c>
      <c r="D457" s="5">
        <v>9</v>
      </c>
      <c r="E457" s="28">
        <v>0.121695</v>
      </c>
      <c r="F457" s="28">
        <v>0.295659</v>
      </c>
    </row>
    <row r="458" spans="1:6" ht="12.75">
      <c r="A458" s="30" t="s">
        <v>133</v>
      </c>
      <c r="B458" s="30">
        <v>3</v>
      </c>
      <c r="C458" s="5">
        <v>1978</v>
      </c>
      <c r="D458" s="5">
        <v>10</v>
      </c>
      <c r="E458" s="28">
        <v>0.244922</v>
      </c>
      <c r="F458" s="28">
        <v>0.71121</v>
      </c>
    </row>
    <row r="459" spans="1:6" ht="12.75">
      <c r="A459" s="30" t="s">
        <v>133</v>
      </c>
      <c r="B459" s="30">
        <v>3</v>
      </c>
      <c r="C459" s="5">
        <v>1978</v>
      </c>
      <c r="D459" s="5">
        <v>11</v>
      </c>
      <c r="E459" s="28">
        <v>0.852128</v>
      </c>
      <c r="F459" s="28">
        <v>2.451232</v>
      </c>
    </row>
    <row r="460" spans="1:6" ht="12.75">
      <c r="A460" s="30" t="s">
        <v>133</v>
      </c>
      <c r="B460" s="30">
        <v>3</v>
      </c>
      <c r="C460" s="5">
        <v>1978</v>
      </c>
      <c r="D460" s="5">
        <v>12</v>
      </c>
      <c r="E460" s="28">
        <v>53.20882</v>
      </c>
      <c r="F460" s="28">
        <v>96.932124</v>
      </c>
    </row>
    <row r="461" spans="1:6" ht="12.75">
      <c r="A461" s="30" t="s">
        <v>133</v>
      </c>
      <c r="B461" s="30">
        <v>3</v>
      </c>
      <c r="C461" s="5">
        <v>1979</v>
      </c>
      <c r="D461" s="5">
        <v>1</v>
      </c>
      <c r="E461" s="28">
        <v>24.643914</v>
      </c>
      <c r="F461" s="28">
        <v>45.397887999999995</v>
      </c>
    </row>
    <row r="462" spans="1:6" ht="12.75">
      <c r="A462" s="30" t="s">
        <v>133</v>
      </c>
      <c r="B462" s="30">
        <v>3</v>
      </c>
      <c r="C462" s="5">
        <v>1979</v>
      </c>
      <c r="D462" s="5">
        <v>2</v>
      </c>
      <c r="E462" s="28">
        <v>44.536228</v>
      </c>
      <c r="F462" s="28">
        <v>86.748651</v>
      </c>
    </row>
    <row r="463" spans="1:6" ht="12.75">
      <c r="A463" s="30" t="s">
        <v>133</v>
      </c>
      <c r="B463" s="30">
        <v>3</v>
      </c>
      <c r="C463" s="5">
        <v>1979</v>
      </c>
      <c r="D463" s="5">
        <v>3</v>
      </c>
      <c r="E463" s="28">
        <v>18.61488</v>
      </c>
      <c r="F463" s="28">
        <v>36.811260000000004</v>
      </c>
    </row>
    <row r="464" spans="1:6" ht="12.75">
      <c r="A464" s="30" t="s">
        <v>133</v>
      </c>
      <c r="B464" s="30">
        <v>3</v>
      </c>
      <c r="C464" s="5">
        <v>1979</v>
      </c>
      <c r="D464" s="5">
        <v>4</v>
      </c>
      <c r="E464" s="28">
        <v>7.202098</v>
      </c>
      <c r="F464" s="28">
        <v>23.195132</v>
      </c>
    </row>
    <row r="465" spans="1:6" ht="12.75">
      <c r="A465" s="30" t="s">
        <v>133</v>
      </c>
      <c r="B465" s="30">
        <v>3</v>
      </c>
      <c r="C465" s="5">
        <v>1979</v>
      </c>
      <c r="D465" s="5">
        <v>5</v>
      </c>
      <c r="E465" s="28">
        <v>1.217084</v>
      </c>
      <c r="F465" s="28">
        <v>6.4400379999999995</v>
      </c>
    </row>
    <row r="466" spans="1:6" ht="12.75">
      <c r="A466" s="30" t="s">
        <v>133</v>
      </c>
      <c r="B466" s="30">
        <v>3</v>
      </c>
      <c r="C466" s="5">
        <v>1979</v>
      </c>
      <c r="D466" s="5">
        <v>6</v>
      </c>
      <c r="E466" s="28">
        <v>0.476484</v>
      </c>
      <c r="F466" s="28">
        <v>2.554035</v>
      </c>
    </row>
    <row r="467" spans="1:6" ht="12.75">
      <c r="A467" s="30" t="s">
        <v>133</v>
      </c>
      <c r="B467" s="30">
        <v>3</v>
      </c>
      <c r="C467" s="5">
        <v>1979</v>
      </c>
      <c r="D467" s="5">
        <v>7</v>
      </c>
      <c r="E467" s="28">
        <v>0.42405</v>
      </c>
      <c r="F467" s="28">
        <v>1.67821</v>
      </c>
    </row>
    <row r="468" spans="1:6" ht="12.75">
      <c r="A468" s="30" t="s">
        <v>133</v>
      </c>
      <c r="B468" s="30">
        <v>3</v>
      </c>
      <c r="C468" s="5">
        <v>1979</v>
      </c>
      <c r="D468" s="5">
        <v>8</v>
      </c>
      <c r="E468" s="28">
        <v>0.33012</v>
      </c>
      <c r="F468" s="28">
        <v>0.8547</v>
      </c>
    </row>
    <row r="469" spans="1:6" ht="12.75">
      <c r="A469" s="30" t="s">
        <v>133</v>
      </c>
      <c r="B469" s="30">
        <v>3</v>
      </c>
      <c r="C469" s="5">
        <v>1979</v>
      </c>
      <c r="D469" s="5">
        <v>9</v>
      </c>
      <c r="E469" s="28">
        <v>0.0897</v>
      </c>
      <c r="F469" s="28">
        <v>0.226205</v>
      </c>
    </row>
    <row r="470" spans="1:6" ht="12.75">
      <c r="A470" s="30" t="s">
        <v>133</v>
      </c>
      <c r="B470" s="30">
        <v>3</v>
      </c>
      <c r="C470" s="5">
        <v>1979</v>
      </c>
      <c r="D470" s="5">
        <v>10</v>
      </c>
      <c r="E470" s="28">
        <v>3.155604</v>
      </c>
      <c r="F470" s="28">
        <v>8.122156</v>
      </c>
    </row>
    <row r="471" spans="1:6" ht="12.75">
      <c r="A471" s="30" t="s">
        <v>133</v>
      </c>
      <c r="B471" s="30">
        <v>3</v>
      </c>
      <c r="C471" s="5">
        <v>1979</v>
      </c>
      <c r="D471" s="5">
        <v>11</v>
      </c>
      <c r="E471" s="28">
        <v>1.128498</v>
      </c>
      <c r="F471" s="28">
        <v>5.055834</v>
      </c>
    </row>
    <row r="472" spans="1:6" ht="12.75">
      <c r="A472" s="30" t="s">
        <v>133</v>
      </c>
      <c r="B472" s="30">
        <v>3</v>
      </c>
      <c r="C472" s="5">
        <v>1979</v>
      </c>
      <c r="D472" s="5">
        <v>12</v>
      </c>
      <c r="E472" s="28">
        <v>4.51836</v>
      </c>
      <c r="F472" s="28">
        <v>11.33748</v>
      </c>
    </row>
    <row r="473" spans="1:6" ht="12.75">
      <c r="A473" s="30" t="s">
        <v>133</v>
      </c>
      <c r="B473" s="30">
        <v>3</v>
      </c>
      <c r="C473" s="5">
        <v>1980</v>
      </c>
      <c r="D473" s="5">
        <v>1</v>
      </c>
      <c r="E473" s="28">
        <v>8.066387</v>
      </c>
      <c r="F473" s="28">
        <v>16.862743000000002</v>
      </c>
    </row>
    <row r="474" spans="1:6" ht="12.75">
      <c r="A474" s="30" t="s">
        <v>133</v>
      </c>
      <c r="B474" s="30">
        <v>3</v>
      </c>
      <c r="C474" s="5">
        <v>1980</v>
      </c>
      <c r="D474" s="5">
        <v>2</v>
      </c>
      <c r="E474" s="28">
        <v>5.223336</v>
      </c>
      <c r="F474" s="28">
        <v>12.14975</v>
      </c>
    </row>
    <row r="475" spans="1:6" ht="12.75">
      <c r="A475" s="30" t="s">
        <v>133</v>
      </c>
      <c r="B475" s="30">
        <v>3</v>
      </c>
      <c r="C475" s="5">
        <v>1980</v>
      </c>
      <c r="D475" s="5">
        <v>3</v>
      </c>
      <c r="E475" s="28">
        <v>4.925344</v>
      </c>
      <c r="F475" s="28">
        <v>12.718295999999999</v>
      </c>
    </row>
    <row r="476" spans="1:6" ht="12.75">
      <c r="A476" s="30" t="s">
        <v>133</v>
      </c>
      <c r="B476" s="30">
        <v>3</v>
      </c>
      <c r="C476" s="5">
        <v>1980</v>
      </c>
      <c r="D476" s="5">
        <v>4</v>
      </c>
      <c r="E476" s="28">
        <v>2.967562</v>
      </c>
      <c r="F476" s="28">
        <v>8.110258</v>
      </c>
    </row>
    <row r="477" spans="1:6" ht="12.75">
      <c r="A477" s="30" t="s">
        <v>133</v>
      </c>
      <c r="B477" s="30">
        <v>3</v>
      </c>
      <c r="C477" s="5">
        <v>1980</v>
      </c>
      <c r="D477" s="5">
        <v>5</v>
      </c>
      <c r="E477" s="28">
        <v>2.419554</v>
      </c>
      <c r="F477" s="28">
        <v>7.434704</v>
      </c>
    </row>
    <row r="478" spans="1:6" ht="12.75">
      <c r="A478" s="30" t="s">
        <v>133</v>
      </c>
      <c r="B478" s="30">
        <v>3</v>
      </c>
      <c r="C478" s="5">
        <v>1980</v>
      </c>
      <c r="D478" s="5">
        <v>6</v>
      </c>
      <c r="E478" s="28">
        <v>0.6536</v>
      </c>
      <c r="F478" s="28">
        <v>2.508</v>
      </c>
    </row>
    <row r="479" spans="1:6" ht="12.75">
      <c r="A479" s="30" t="s">
        <v>133</v>
      </c>
      <c r="B479" s="30">
        <v>3</v>
      </c>
      <c r="C479" s="5">
        <v>1980</v>
      </c>
      <c r="D479" s="5">
        <v>7</v>
      </c>
      <c r="E479" s="28">
        <v>0.344916</v>
      </c>
      <c r="F479" s="28">
        <v>0.89232</v>
      </c>
    </row>
    <row r="480" spans="1:6" ht="12.75">
      <c r="A480" s="30" t="s">
        <v>133</v>
      </c>
      <c r="B480" s="30">
        <v>3</v>
      </c>
      <c r="C480" s="5">
        <v>1980</v>
      </c>
      <c r="D480" s="5">
        <v>8</v>
      </c>
      <c r="E480" s="28">
        <v>0.199614</v>
      </c>
      <c r="F480" s="28">
        <v>0.48204</v>
      </c>
    </row>
    <row r="481" spans="1:6" ht="12.75">
      <c r="A481" s="30" t="s">
        <v>133</v>
      </c>
      <c r="B481" s="30">
        <v>3</v>
      </c>
      <c r="C481" s="5">
        <v>1980</v>
      </c>
      <c r="D481" s="5">
        <v>9</v>
      </c>
      <c r="E481" s="28">
        <v>0.178227</v>
      </c>
      <c r="F481" s="28">
        <v>0.45549</v>
      </c>
    </row>
    <row r="482" spans="1:6" ht="12.75">
      <c r="A482" s="30" t="s">
        <v>133</v>
      </c>
      <c r="B482" s="30">
        <v>3</v>
      </c>
      <c r="C482" s="5">
        <v>1980</v>
      </c>
      <c r="D482" s="5">
        <v>10</v>
      </c>
      <c r="E482" s="28">
        <v>0.343908</v>
      </c>
      <c r="F482" s="28">
        <v>1.176417</v>
      </c>
    </row>
    <row r="483" spans="1:6" ht="12.75">
      <c r="A483" s="30" t="s">
        <v>133</v>
      </c>
      <c r="B483" s="30">
        <v>3</v>
      </c>
      <c r="C483" s="5">
        <v>1980</v>
      </c>
      <c r="D483" s="5">
        <v>11</v>
      </c>
      <c r="E483" s="28">
        <v>2.584886</v>
      </c>
      <c r="F483" s="28">
        <v>6.831994</v>
      </c>
    </row>
    <row r="484" spans="1:6" ht="12.75">
      <c r="A484" s="30" t="s">
        <v>133</v>
      </c>
      <c r="B484" s="30">
        <v>3</v>
      </c>
      <c r="C484" s="5">
        <v>1980</v>
      </c>
      <c r="D484" s="5">
        <v>12</v>
      </c>
      <c r="E484" s="28">
        <v>1.438227</v>
      </c>
      <c r="F484" s="28">
        <v>4.330998</v>
      </c>
    </row>
    <row r="485" spans="1:6" ht="12.75">
      <c r="A485" s="30" t="s">
        <v>133</v>
      </c>
      <c r="B485" s="30">
        <v>3</v>
      </c>
      <c r="C485" s="5">
        <v>1981</v>
      </c>
      <c r="D485" s="5">
        <v>1</v>
      </c>
      <c r="E485" s="28">
        <v>0.288015</v>
      </c>
      <c r="F485" s="28">
        <v>1.123575</v>
      </c>
    </row>
    <row r="486" spans="1:6" ht="12.75">
      <c r="A486" s="30" t="s">
        <v>133</v>
      </c>
      <c r="B486" s="30">
        <v>3</v>
      </c>
      <c r="C486" s="5">
        <v>1981</v>
      </c>
      <c r="D486" s="5">
        <v>2</v>
      </c>
      <c r="E486" s="28">
        <v>1.183728</v>
      </c>
      <c r="F486" s="28">
        <v>3.183708</v>
      </c>
    </row>
    <row r="487" spans="1:6" ht="12.75">
      <c r="A487" s="30" t="s">
        <v>133</v>
      </c>
      <c r="B487" s="30">
        <v>3</v>
      </c>
      <c r="C487" s="5">
        <v>1981</v>
      </c>
      <c r="D487" s="5">
        <v>3</v>
      </c>
      <c r="E487" s="28">
        <v>2.47577</v>
      </c>
      <c r="F487" s="28">
        <v>7.4865889999999995</v>
      </c>
    </row>
    <row r="488" spans="1:6" ht="12.75">
      <c r="A488" s="30" t="s">
        <v>133</v>
      </c>
      <c r="B488" s="30">
        <v>3</v>
      </c>
      <c r="C488" s="5">
        <v>1981</v>
      </c>
      <c r="D488" s="5">
        <v>4</v>
      </c>
      <c r="E488" s="28">
        <v>4.886466</v>
      </c>
      <c r="F488" s="28">
        <v>11.385894</v>
      </c>
    </row>
    <row r="489" spans="1:6" ht="12.75">
      <c r="A489" s="30" t="s">
        <v>133</v>
      </c>
      <c r="B489" s="30">
        <v>3</v>
      </c>
      <c r="C489" s="5">
        <v>1981</v>
      </c>
      <c r="D489" s="5">
        <v>5</v>
      </c>
      <c r="E489" s="28">
        <v>2.599352</v>
      </c>
      <c r="F489" s="28">
        <v>8.624784</v>
      </c>
    </row>
    <row r="490" spans="1:6" ht="12.75">
      <c r="A490" s="30" t="s">
        <v>133</v>
      </c>
      <c r="B490" s="30">
        <v>3</v>
      </c>
      <c r="C490" s="5">
        <v>1981</v>
      </c>
      <c r="D490" s="5">
        <v>6</v>
      </c>
      <c r="E490" s="28">
        <v>1.128228</v>
      </c>
      <c r="F490" s="28">
        <v>3.664848</v>
      </c>
    </row>
    <row r="491" spans="1:6" ht="12.75">
      <c r="A491" s="30" t="s">
        <v>133</v>
      </c>
      <c r="B491" s="30">
        <v>3</v>
      </c>
      <c r="C491" s="5">
        <v>1981</v>
      </c>
      <c r="D491" s="5">
        <v>7</v>
      </c>
      <c r="E491" s="28">
        <v>0.406345</v>
      </c>
      <c r="F491" s="28">
        <v>1.039435</v>
      </c>
    </row>
    <row r="492" spans="1:6" ht="12.75">
      <c r="A492" s="30" t="s">
        <v>133</v>
      </c>
      <c r="B492" s="30">
        <v>3</v>
      </c>
      <c r="C492" s="5">
        <v>1981</v>
      </c>
      <c r="D492" s="5">
        <v>8</v>
      </c>
      <c r="E492" s="28">
        <v>0.290665</v>
      </c>
      <c r="F492" s="28">
        <v>0.715225</v>
      </c>
    </row>
    <row r="493" spans="1:6" ht="12.75">
      <c r="A493" s="30" t="s">
        <v>133</v>
      </c>
      <c r="B493" s="30">
        <v>3</v>
      </c>
      <c r="C493" s="5">
        <v>1981</v>
      </c>
      <c r="D493" s="5">
        <v>9</v>
      </c>
      <c r="E493" s="28">
        <v>0.129087</v>
      </c>
      <c r="F493" s="28">
        <v>0.42808500000000005</v>
      </c>
    </row>
    <row r="494" spans="1:6" ht="12.75">
      <c r="A494" s="30" t="s">
        <v>133</v>
      </c>
      <c r="B494" s="30">
        <v>3</v>
      </c>
      <c r="C494" s="5">
        <v>1981</v>
      </c>
      <c r="D494" s="5">
        <v>10</v>
      </c>
      <c r="E494" s="28">
        <v>2.038072</v>
      </c>
      <c r="F494" s="28">
        <v>6.964656</v>
      </c>
    </row>
    <row r="495" spans="1:6" ht="12.75">
      <c r="A495" s="30" t="s">
        <v>133</v>
      </c>
      <c r="B495" s="30">
        <v>3</v>
      </c>
      <c r="C495" s="5">
        <v>1981</v>
      </c>
      <c r="D495" s="5">
        <v>11</v>
      </c>
      <c r="E495" s="28">
        <v>0.478782</v>
      </c>
      <c r="F495" s="28">
        <v>1.177502</v>
      </c>
    </row>
    <row r="496" spans="1:6" ht="12.75">
      <c r="A496" s="30" t="s">
        <v>133</v>
      </c>
      <c r="B496" s="30">
        <v>3</v>
      </c>
      <c r="C496" s="5">
        <v>1981</v>
      </c>
      <c r="D496" s="5">
        <v>12</v>
      </c>
      <c r="E496" s="28">
        <v>9.08778</v>
      </c>
      <c r="F496" s="28">
        <v>22.497410000000002</v>
      </c>
    </row>
    <row r="497" spans="1:6" ht="12.75">
      <c r="A497" s="30" t="s">
        <v>133</v>
      </c>
      <c r="B497" s="30">
        <v>3</v>
      </c>
      <c r="C497" s="5">
        <v>1982</v>
      </c>
      <c r="D497" s="5">
        <v>1</v>
      </c>
      <c r="E497" s="28">
        <v>8.50578</v>
      </c>
      <c r="F497" s="28">
        <v>22.04186</v>
      </c>
    </row>
    <row r="498" spans="1:6" ht="12.75">
      <c r="A498" s="30" t="s">
        <v>133</v>
      </c>
      <c r="B498" s="30">
        <v>3</v>
      </c>
      <c r="C498" s="5">
        <v>1982</v>
      </c>
      <c r="D498" s="5">
        <v>2</v>
      </c>
      <c r="E498" s="28">
        <v>6.453888</v>
      </c>
      <c r="F498" s="28">
        <v>13.076532</v>
      </c>
    </row>
    <row r="499" spans="1:6" ht="12.75">
      <c r="A499" s="30" t="s">
        <v>133</v>
      </c>
      <c r="B499" s="30">
        <v>3</v>
      </c>
      <c r="C499" s="5">
        <v>1982</v>
      </c>
      <c r="D499" s="5">
        <v>3</v>
      </c>
      <c r="E499" s="28">
        <v>1.45575</v>
      </c>
      <c r="F499" s="28">
        <v>5.275638</v>
      </c>
    </row>
    <row r="500" spans="1:6" ht="12.75">
      <c r="A500" s="30" t="s">
        <v>133</v>
      </c>
      <c r="B500" s="30">
        <v>3</v>
      </c>
      <c r="C500" s="5">
        <v>1982</v>
      </c>
      <c r="D500" s="5">
        <v>4</v>
      </c>
      <c r="E500" s="28">
        <v>0.989775</v>
      </c>
      <c r="F500" s="28">
        <v>3.4630199999999998</v>
      </c>
    </row>
    <row r="501" spans="1:6" ht="12.75">
      <c r="A501" s="30" t="s">
        <v>133</v>
      </c>
      <c r="B501" s="30">
        <v>3</v>
      </c>
      <c r="C501" s="5">
        <v>1982</v>
      </c>
      <c r="D501" s="5">
        <v>5</v>
      </c>
      <c r="E501" s="28">
        <v>1.101345</v>
      </c>
      <c r="F501" s="28">
        <v>3.843105</v>
      </c>
    </row>
    <row r="502" spans="1:6" ht="12.75">
      <c r="A502" s="30" t="s">
        <v>133</v>
      </c>
      <c r="B502" s="30">
        <v>3</v>
      </c>
      <c r="C502" s="5">
        <v>1982</v>
      </c>
      <c r="D502" s="5">
        <v>6</v>
      </c>
      <c r="E502" s="28">
        <v>0.56027</v>
      </c>
      <c r="F502" s="28">
        <v>1.8764349999999999</v>
      </c>
    </row>
    <row r="503" spans="1:6" ht="12.75">
      <c r="A503" s="30" t="s">
        <v>133</v>
      </c>
      <c r="B503" s="30">
        <v>3</v>
      </c>
      <c r="C503" s="5">
        <v>1982</v>
      </c>
      <c r="D503" s="5">
        <v>7</v>
      </c>
      <c r="E503" s="28">
        <v>0.733221</v>
      </c>
      <c r="F503" s="28">
        <v>2.0809290000000003</v>
      </c>
    </row>
    <row r="504" spans="1:6" ht="12.75">
      <c r="A504" s="30" t="s">
        <v>133</v>
      </c>
      <c r="B504" s="30">
        <v>3</v>
      </c>
      <c r="C504" s="5">
        <v>1982</v>
      </c>
      <c r="D504" s="5">
        <v>8</v>
      </c>
      <c r="E504" s="28">
        <v>0.5302</v>
      </c>
      <c r="F504" s="28">
        <v>1.27985</v>
      </c>
    </row>
    <row r="505" spans="1:6" ht="12.75">
      <c r="A505" s="30" t="s">
        <v>133</v>
      </c>
      <c r="B505" s="30">
        <v>3</v>
      </c>
      <c r="C505" s="5">
        <v>1982</v>
      </c>
      <c r="D505" s="5">
        <v>9</v>
      </c>
      <c r="E505" s="28">
        <v>1.317052</v>
      </c>
      <c r="F505" s="28">
        <v>2.9043099999999997</v>
      </c>
    </row>
    <row r="506" spans="1:6" ht="12.75">
      <c r="A506" s="30" t="s">
        <v>133</v>
      </c>
      <c r="B506" s="30">
        <v>3</v>
      </c>
      <c r="C506" s="5">
        <v>1982</v>
      </c>
      <c r="D506" s="5">
        <v>10</v>
      </c>
      <c r="E506" s="28">
        <v>1.924872</v>
      </c>
      <c r="F506" s="28">
        <v>5.096064</v>
      </c>
    </row>
    <row r="507" spans="1:6" ht="12.75">
      <c r="A507" s="30" t="s">
        <v>133</v>
      </c>
      <c r="B507" s="30">
        <v>3</v>
      </c>
      <c r="C507" s="5">
        <v>1982</v>
      </c>
      <c r="D507" s="5">
        <v>11</v>
      </c>
      <c r="E507" s="28">
        <v>7.5117</v>
      </c>
      <c r="F507" s="28">
        <v>18.083268</v>
      </c>
    </row>
    <row r="508" spans="1:6" ht="12.75">
      <c r="A508" s="30" t="s">
        <v>133</v>
      </c>
      <c r="B508" s="30">
        <v>3</v>
      </c>
      <c r="C508" s="5">
        <v>1982</v>
      </c>
      <c r="D508" s="5">
        <v>12</v>
      </c>
      <c r="E508" s="28">
        <v>9.93881</v>
      </c>
      <c r="F508" s="28">
        <v>21.872308</v>
      </c>
    </row>
    <row r="509" spans="1:6" ht="12.75">
      <c r="A509" s="30" t="s">
        <v>133</v>
      </c>
      <c r="B509" s="30">
        <v>3</v>
      </c>
      <c r="C509" s="5">
        <v>1983</v>
      </c>
      <c r="D509" s="5">
        <v>1</v>
      </c>
      <c r="E509" s="28">
        <v>1.50976</v>
      </c>
      <c r="F509" s="28">
        <v>4.01704</v>
      </c>
    </row>
    <row r="510" spans="1:6" ht="12.75">
      <c r="A510" s="30" t="s">
        <v>133</v>
      </c>
      <c r="B510" s="30">
        <v>3</v>
      </c>
      <c r="C510" s="5">
        <v>1983</v>
      </c>
      <c r="D510" s="5">
        <v>2</v>
      </c>
      <c r="E510" s="28">
        <v>10.056016</v>
      </c>
      <c r="F510" s="28">
        <v>16.692708</v>
      </c>
    </row>
    <row r="511" spans="1:6" ht="12.75">
      <c r="A511" s="30" t="s">
        <v>133</v>
      </c>
      <c r="B511" s="30">
        <v>3</v>
      </c>
      <c r="C511" s="5">
        <v>1983</v>
      </c>
      <c r="D511" s="5">
        <v>3</v>
      </c>
      <c r="E511" s="28">
        <v>0.779166</v>
      </c>
      <c r="F511" s="28">
        <v>4.067136</v>
      </c>
    </row>
    <row r="512" spans="1:6" ht="12.75">
      <c r="A512" s="30" t="s">
        <v>133</v>
      </c>
      <c r="B512" s="30">
        <v>3</v>
      </c>
      <c r="C512" s="5">
        <v>1983</v>
      </c>
      <c r="D512" s="5">
        <v>4</v>
      </c>
      <c r="E512" s="28">
        <v>7.561507</v>
      </c>
      <c r="F512" s="28">
        <v>16.499783</v>
      </c>
    </row>
    <row r="513" spans="1:6" ht="12.75">
      <c r="A513" s="30" t="s">
        <v>133</v>
      </c>
      <c r="B513" s="30">
        <v>3</v>
      </c>
      <c r="C513" s="5">
        <v>1983</v>
      </c>
      <c r="D513" s="5">
        <v>5</v>
      </c>
      <c r="E513" s="28">
        <v>9.199372</v>
      </c>
      <c r="F513" s="28">
        <v>26.242528</v>
      </c>
    </row>
    <row r="514" spans="1:6" ht="12.75">
      <c r="A514" s="30" t="s">
        <v>133</v>
      </c>
      <c r="B514" s="30">
        <v>3</v>
      </c>
      <c r="C514" s="5">
        <v>1983</v>
      </c>
      <c r="D514" s="5">
        <v>6</v>
      </c>
      <c r="E514" s="28">
        <v>1.057602</v>
      </c>
      <c r="F514" s="28">
        <v>4.239795</v>
      </c>
    </row>
    <row r="515" spans="1:6" ht="12.75">
      <c r="A515" s="30" t="s">
        <v>133</v>
      </c>
      <c r="B515" s="30">
        <v>3</v>
      </c>
      <c r="C515" s="5">
        <v>1983</v>
      </c>
      <c r="D515" s="5">
        <v>7</v>
      </c>
      <c r="E515" s="28">
        <v>0.532927</v>
      </c>
      <c r="F515" s="28">
        <v>1.886744</v>
      </c>
    </row>
    <row r="516" spans="1:6" ht="12.75">
      <c r="A516" s="30" t="s">
        <v>133</v>
      </c>
      <c r="B516" s="30">
        <v>3</v>
      </c>
      <c r="C516" s="5">
        <v>1983</v>
      </c>
      <c r="D516" s="5">
        <v>8</v>
      </c>
      <c r="E516" s="28">
        <v>0.403655</v>
      </c>
      <c r="F516" s="28">
        <v>1.14779</v>
      </c>
    </row>
    <row r="517" spans="1:6" ht="12.75">
      <c r="A517" s="30" t="s">
        <v>133</v>
      </c>
      <c r="B517" s="30">
        <v>3</v>
      </c>
      <c r="C517" s="5">
        <v>1983</v>
      </c>
      <c r="D517" s="5">
        <v>9</v>
      </c>
      <c r="E517" s="28">
        <v>0.219641</v>
      </c>
      <c r="F517" s="28">
        <v>0.5355989999999999</v>
      </c>
    </row>
    <row r="518" spans="1:6" ht="12.75">
      <c r="A518" s="30" t="s">
        <v>133</v>
      </c>
      <c r="B518" s="30">
        <v>3</v>
      </c>
      <c r="C518" s="5">
        <v>1983</v>
      </c>
      <c r="D518" s="5">
        <v>10</v>
      </c>
      <c r="E518" s="28">
        <v>0.141904</v>
      </c>
      <c r="F518" s="28">
        <v>0.355665</v>
      </c>
    </row>
    <row r="519" spans="1:6" ht="12.75">
      <c r="A519" s="30" t="s">
        <v>133</v>
      </c>
      <c r="B519" s="30">
        <v>3</v>
      </c>
      <c r="C519" s="5">
        <v>1983</v>
      </c>
      <c r="D519" s="5">
        <v>11</v>
      </c>
      <c r="E519" s="28">
        <v>4.502304</v>
      </c>
      <c r="F519" s="28">
        <v>13.057607999999998</v>
      </c>
    </row>
    <row r="520" spans="1:6" ht="12.75">
      <c r="A520" s="30" t="s">
        <v>133</v>
      </c>
      <c r="B520" s="30">
        <v>3</v>
      </c>
      <c r="C520" s="5">
        <v>1983</v>
      </c>
      <c r="D520" s="5">
        <v>12</v>
      </c>
      <c r="E520" s="28">
        <v>12.353202</v>
      </c>
      <c r="F520" s="28">
        <v>24.399905999999998</v>
      </c>
    </row>
    <row r="521" spans="1:6" ht="12.75">
      <c r="A521" s="30" t="s">
        <v>133</v>
      </c>
      <c r="B521" s="30">
        <v>3</v>
      </c>
      <c r="C521" s="5">
        <v>1984</v>
      </c>
      <c r="D521" s="5">
        <v>1</v>
      </c>
      <c r="E521" s="28">
        <v>6.159423</v>
      </c>
      <c r="F521" s="28">
        <v>15.584968</v>
      </c>
    </row>
    <row r="522" spans="1:6" ht="12.75">
      <c r="A522" s="30" t="s">
        <v>133</v>
      </c>
      <c r="B522" s="30">
        <v>3</v>
      </c>
      <c r="C522" s="5">
        <v>1984</v>
      </c>
      <c r="D522" s="5">
        <v>2</v>
      </c>
      <c r="E522" s="28">
        <v>4.29484</v>
      </c>
      <c r="F522" s="28">
        <v>9.577304</v>
      </c>
    </row>
    <row r="523" spans="1:6" ht="12.75">
      <c r="A523" s="30" t="s">
        <v>133</v>
      </c>
      <c r="B523" s="30">
        <v>3</v>
      </c>
      <c r="C523" s="5">
        <v>1984</v>
      </c>
      <c r="D523" s="5">
        <v>3</v>
      </c>
      <c r="E523" s="28">
        <v>7.40544</v>
      </c>
      <c r="F523" s="28">
        <v>16.62164</v>
      </c>
    </row>
    <row r="524" spans="1:6" ht="12.75">
      <c r="A524" s="30" t="s">
        <v>133</v>
      </c>
      <c r="B524" s="30">
        <v>3</v>
      </c>
      <c r="C524" s="5">
        <v>1984</v>
      </c>
      <c r="D524" s="5">
        <v>4</v>
      </c>
      <c r="E524" s="28">
        <v>2.35572</v>
      </c>
      <c r="F524" s="28">
        <v>9.472104</v>
      </c>
    </row>
    <row r="525" spans="1:6" ht="12.75">
      <c r="A525" s="30" t="s">
        <v>133</v>
      </c>
      <c r="B525" s="30">
        <v>3</v>
      </c>
      <c r="C525" s="5">
        <v>1984</v>
      </c>
      <c r="D525" s="5">
        <v>5</v>
      </c>
      <c r="E525" s="28">
        <v>1.367731</v>
      </c>
      <c r="F525" s="28">
        <v>5.4630860000000006</v>
      </c>
    </row>
    <row r="526" spans="1:6" ht="12.75">
      <c r="A526" s="30" t="s">
        <v>133</v>
      </c>
      <c r="B526" s="30">
        <v>3</v>
      </c>
      <c r="C526" s="5">
        <v>1984</v>
      </c>
      <c r="D526" s="5">
        <v>6</v>
      </c>
      <c r="E526" s="28">
        <v>1.832</v>
      </c>
      <c r="F526" s="28">
        <v>6.66</v>
      </c>
    </row>
    <row r="527" spans="1:6" ht="12.75">
      <c r="A527" s="30" t="s">
        <v>133</v>
      </c>
      <c r="B527" s="30">
        <v>3</v>
      </c>
      <c r="C527" s="5">
        <v>1984</v>
      </c>
      <c r="D527" s="5">
        <v>7</v>
      </c>
      <c r="E527" s="28">
        <v>0.953212</v>
      </c>
      <c r="F527" s="28">
        <v>2.52954</v>
      </c>
    </row>
    <row r="528" spans="1:6" ht="12.75">
      <c r="A528" s="30" t="s">
        <v>133</v>
      </c>
      <c r="B528" s="30">
        <v>3</v>
      </c>
      <c r="C528" s="5">
        <v>1984</v>
      </c>
      <c r="D528" s="5">
        <v>8</v>
      </c>
      <c r="E528" s="28">
        <v>0.350948</v>
      </c>
      <c r="F528" s="28">
        <v>0.8845160000000001</v>
      </c>
    </row>
    <row r="529" spans="1:6" ht="12.75">
      <c r="A529" s="30" t="s">
        <v>133</v>
      </c>
      <c r="B529" s="30">
        <v>3</v>
      </c>
      <c r="C529" s="5">
        <v>1984</v>
      </c>
      <c r="D529" s="5">
        <v>9</v>
      </c>
      <c r="E529" s="28">
        <v>0.166652</v>
      </c>
      <c r="F529" s="28">
        <v>0.465308</v>
      </c>
    </row>
    <row r="530" spans="1:6" ht="12.75">
      <c r="A530" s="30" t="s">
        <v>133</v>
      </c>
      <c r="B530" s="30">
        <v>3</v>
      </c>
      <c r="C530" s="5">
        <v>1984</v>
      </c>
      <c r="D530" s="5">
        <v>10</v>
      </c>
      <c r="E530" s="28">
        <v>2.485475</v>
      </c>
      <c r="F530" s="28">
        <v>7.112489</v>
      </c>
    </row>
    <row r="531" spans="1:6" ht="12.75">
      <c r="A531" s="30" t="s">
        <v>133</v>
      </c>
      <c r="B531" s="30">
        <v>3</v>
      </c>
      <c r="C531" s="5">
        <v>1984</v>
      </c>
      <c r="D531" s="5">
        <v>11</v>
      </c>
      <c r="E531" s="28">
        <v>13.046072</v>
      </c>
      <c r="F531" s="28">
        <v>33.041047</v>
      </c>
    </row>
    <row r="532" spans="1:6" ht="12.75">
      <c r="A532" s="30" t="s">
        <v>133</v>
      </c>
      <c r="B532" s="30">
        <v>3</v>
      </c>
      <c r="C532" s="5">
        <v>1984</v>
      </c>
      <c r="D532" s="5">
        <v>12</v>
      </c>
      <c r="E532" s="28">
        <v>9.991358</v>
      </c>
      <c r="F532" s="28">
        <v>21.74939</v>
      </c>
    </row>
    <row r="533" spans="1:6" ht="12.75">
      <c r="A533" s="30" t="s">
        <v>133</v>
      </c>
      <c r="B533" s="30">
        <v>3</v>
      </c>
      <c r="C533" s="5">
        <v>1985</v>
      </c>
      <c r="D533" s="5">
        <v>1</v>
      </c>
      <c r="E533" s="28">
        <v>18.39636</v>
      </c>
      <c r="F533" s="28">
        <v>29.534886</v>
      </c>
    </row>
    <row r="534" spans="1:6" ht="12.75">
      <c r="A534" s="30" t="s">
        <v>133</v>
      </c>
      <c r="B534" s="30">
        <v>3</v>
      </c>
      <c r="C534" s="5">
        <v>1985</v>
      </c>
      <c r="D534" s="5">
        <v>2</v>
      </c>
      <c r="E534" s="28">
        <v>23.830072</v>
      </c>
      <c r="F534" s="28">
        <v>51.544885</v>
      </c>
    </row>
    <row r="535" spans="1:6" ht="12.75">
      <c r="A535" s="30" t="s">
        <v>133</v>
      </c>
      <c r="B535" s="30">
        <v>3</v>
      </c>
      <c r="C535" s="5">
        <v>1985</v>
      </c>
      <c r="D535" s="5">
        <v>3</v>
      </c>
      <c r="E535" s="28">
        <v>9.12366</v>
      </c>
      <c r="F535" s="28">
        <v>22.371347999999998</v>
      </c>
    </row>
    <row r="536" spans="1:6" ht="12.75">
      <c r="A536" s="30" t="s">
        <v>133</v>
      </c>
      <c r="B536" s="30">
        <v>3</v>
      </c>
      <c r="C536" s="5">
        <v>1985</v>
      </c>
      <c r="D536" s="5">
        <v>4</v>
      </c>
      <c r="E536" s="28">
        <v>7.7596</v>
      </c>
      <c r="F536" s="28">
        <v>19.995264</v>
      </c>
    </row>
    <row r="537" spans="1:6" ht="12.75">
      <c r="A537" s="30" t="s">
        <v>133</v>
      </c>
      <c r="B537" s="30">
        <v>3</v>
      </c>
      <c r="C537" s="5">
        <v>1985</v>
      </c>
      <c r="D537" s="5">
        <v>5</v>
      </c>
      <c r="E537" s="28">
        <v>3.034666</v>
      </c>
      <c r="F537" s="28">
        <v>8.0235</v>
      </c>
    </row>
    <row r="538" spans="1:6" ht="12.75">
      <c r="A538" s="30" t="s">
        <v>133</v>
      </c>
      <c r="B538" s="30">
        <v>3</v>
      </c>
      <c r="C538" s="5">
        <v>1985</v>
      </c>
      <c r="D538" s="5">
        <v>6</v>
      </c>
      <c r="E538" s="28">
        <v>3.477352</v>
      </c>
      <c r="F538" s="28">
        <v>9.976632</v>
      </c>
    </row>
    <row r="539" spans="1:6" ht="12.75">
      <c r="A539" s="30" t="s">
        <v>133</v>
      </c>
      <c r="B539" s="30">
        <v>3</v>
      </c>
      <c r="C539" s="5">
        <v>1985</v>
      </c>
      <c r="D539" s="5">
        <v>7</v>
      </c>
      <c r="E539" s="28">
        <v>0.550784</v>
      </c>
      <c r="F539" s="28">
        <v>1.3902</v>
      </c>
    </row>
    <row r="540" spans="1:6" ht="12.75">
      <c r="A540" s="30" t="s">
        <v>133</v>
      </c>
      <c r="B540" s="30">
        <v>3</v>
      </c>
      <c r="C540" s="5">
        <v>1985</v>
      </c>
      <c r="D540" s="5">
        <v>8</v>
      </c>
      <c r="E540" s="28">
        <v>0.129176</v>
      </c>
      <c r="F540" s="28">
        <v>0.31222000000000005</v>
      </c>
    </row>
    <row r="541" spans="1:6" ht="12.75">
      <c r="A541" s="30" t="s">
        <v>133</v>
      </c>
      <c r="B541" s="30">
        <v>3</v>
      </c>
      <c r="C541" s="5">
        <v>1985</v>
      </c>
      <c r="D541" s="5">
        <v>9</v>
      </c>
      <c r="E541" s="28">
        <v>0.262873</v>
      </c>
      <c r="F541" s="28">
        <v>0.6354380000000001</v>
      </c>
    </row>
    <row r="542" spans="1:6" ht="12.75">
      <c r="A542" s="30" t="s">
        <v>133</v>
      </c>
      <c r="B542" s="30">
        <v>3</v>
      </c>
      <c r="C542" s="5">
        <v>1985</v>
      </c>
      <c r="D542" s="5">
        <v>10</v>
      </c>
      <c r="E542" s="28">
        <v>0.320048</v>
      </c>
      <c r="F542" s="28">
        <v>0.772232</v>
      </c>
    </row>
    <row r="543" spans="1:6" ht="12.75">
      <c r="A543" s="30" t="s">
        <v>133</v>
      </c>
      <c r="B543" s="30">
        <v>3</v>
      </c>
      <c r="C543" s="5">
        <v>1985</v>
      </c>
      <c r="D543" s="5">
        <v>11</v>
      </c>
      <c r="E543" s="28">
        <v>1.279575</v>
      </c>
      <c r="F543" s="28">
        <v>3.951525</v>
      </c>
    </row>
    <row r="544" spans="1:6" ht="12.75">
      <c r="A544" s="30" t="s">
        <v>133</v>
      </c>
      <c r="B544" s="30">
        <v>3</v>
      </c>
      <c r="C544" s="5">
        <v>1985</v>
      </c>
      <c r="D544" s="5">
        <v>12</v>
      </c>
      <c r="E544" s="28">
        <v>8.671982</v>
      </c>
      <c r="F544" s="28">
        <v>17.93745</v>
      </c>
    </row>
    <row r="545" spans="1:6" ht="12.75">
      <c r="A545" s="30" t="s">
        <v>133</v>
      </c>
      <c r="B545" s="30">
        <v>3</v>
      </c>
      <c r="C545" s="5">
        <v>1986</v>
      </c>
      <c r="D545" s="5">
        <v>1</v>
      </c>
      <c r="E545" s="28">
        <v>5.998887</v>
      </c>
      <c r="F545" s="28">
        <v>14.596775</v>
      </c>
    </row>
    <row r="546" spans="1:6" ht="12.75">
      <c r="A546" s="30" t="s">
        <v>133</v>
      </c>
      <c r="B546" s="30">
        <v>3</v>
      </c>
      <c r="C546" s="5">
        <v>1986</v>
      </c>
      <c r="D546" s="5">
        <v>2</v>
      </c>
      <c r="E546" s="28">
        <v>17.640448</v>
      </c>
      <c r="F546" s="28">
        <v>28.354143999999998</v>
      </c>
    </row>
    <row r="547" spans="1:6" ht="12.75">
      <c r="A547" s="30" t="s">
        <v>133</v>
      </c>
      <c r="B547" s="30">
        <v>3</v>
      </c>
      <c r="C547" s="5">
        <v>1986</v>
      </c>
      <c r="D547" s="5">
        <v>3</v>
      </c>
      <c r="E547" s="28">
        <v>2.511257</v>
      </c>
      <c r="F547" s="28">
        <v>11.639033000000001</v>
      </c>
    </row>
    <row r="548" spans="1:6" ht="12.75">
      <c r="A548" s="30" t="s">
        <v>133</v>
      </c>
      <c r="B548" s="30">
        <v>3</v>
      </c>
      <c r="C548" s="5">
        <v>1986</v>
      </c>
      <c r="D548" s="5">
        <v>4</v>
      </c>
      <c r="E548" s="28">
        <v>5.073756</v>
      </c>
      <c r="F548" s="28">
        <v>12.985032</v>
      </c>
    </row>
    <row r="549" spans="1:6" ht="12.75">
      <c r="A549" s="30" t="s">
        <v>133</v>
      </c>
      <c r="B549" s="30">
        <v>3</v>
      </c>
      <c r="C549" s="5">
        <v>1986</v>
      </c>
      <c r="D549" s="5">
        <v>5</v>
      </c>
      <c r="E549" s="28">
        <v>1.00386</v>
      </c>
      <c r="F549" s="28">
        <v>5.061771</v>
      </c>
    </row>
    <row r="550" spans="1:6" ht="12.75">
      <c r="A550" s="30" t="s">
        <v>133</v>
      </c>
      <c r="B550" s="30">
        <v>3</v>
      </c>
      <c r="C550" s="5">
        <v>1986</v>
      </c>
      <c r="D550" s="5">
        <v>6</v>
      </c>
      <c r="E550" s="28">
        <v>0.424708</v>
      </c>
      <c r="F550" s="28">
        <v>1.768026</v>
      </c>
    </row>
    <row r="551" spans="1:6" ht="12.75">
      <c r="A551" s="30" t="s">
        <v>133</v>
      </c>
      <c r="B551" s="30">
        <v>3</v>
      </c>
      <c r="C551" s="5">
        <v>1986</v>
      </c>
      <c r="D551" s="5">
        <v>7</v>
      </c>
      <c r="E551" s="28">
        <v>0.301512</v>
      </c>
      <c r="F551" s="28">
        <v>0.7980480000000001</v>
      </c>
    </row>
    <row r="552" spans="1:6" ht="12.75">
      <c r="A552" s="30" t="s">
        <v>133</v>
      </c>
      <c r="B552" s="30">
        <v>3</v>
      </c>
      <c r="C552" s="5">
        <v>1986</v>
      </c>
      <c r="D552" s="5">
        <v>8</v>
      </c>
      <c r="E552" s="28">
        <v>0.184032</v>
      </c>
      <c r="F552" s="28">
        <v>0.469665</v>
      </c>
    </row>
    <row r="553" spans="1:6" ht="12.75">
      <c r="A553" s="30" t="s">
        <v>133</v>
      </c>
      <c r="B553" s="30">
        <v>3</v>
      </c>
      <c r="C553" s="5">
        <v>1986</v>
      </c>
      <c r="D553" s="5">
        <v>9</v>
      </c>
      <c r="E553" s="28">
        <v>2.38872</v>
      </c>
      <c r="F553" s="28">
        <v>5.592510000000001</v>
      </c>
    </row>
    <row r="554" spans="1:6" ht="12.75">
      <c r="A554" s="30" t="s">
        <v>133</v>
      </c>
      <c r="B554" s="30">
        <v>3</v>
      </c>
      <c r="C554" s="5">
        <v>1986</v>
      </c>
      <c r="D554" s="5">
        <v>10</v>
      </c>
      <c r="E554" s="28">
        <v>0.440796</v>
      </c>
      <c r="F554" s="28">
        <v>1.208482</v>
      </c>
    </row>
    <row r="555" spans="1:6" ht="12.75">
      <c r="A555" s="30" t="s">
        <v>133</v>
      </c>
      <c r="B555" s="30">
        <v>3</v>
      </c>
      <c r="C555" s="5">
        <v>1986</v>
      </c>
      <c r="D555" s="5">
        <v>11</v>
      </c>
      <c r="E555" s="28">
        <v>2.172366</v>
      </c>
      <c r="F555" s="28">
        <v>6.450597</v>
      </c>
    </row>
    <row r="556" spans="1:6" ht="12.75">
      <c r="A556" s="30" t="s">
        <v>133</v>
      </c>
      <c r="B556" s="30">
        <v>3</v>
      </c>
      <c r="C556" s="5">
        <v>1986</v>
      </c>
      <c r="D556" s="5">
        <v>12</v>
      </c>
      <c r="E556" s="28">
        <v>2.752848</v>
      </c>
      <c r="F556" s="28">
        <v>6.93674</v>
      </c>
    </row>
    <row r="557" spans="1:6" ht="12.75">
      <c r="A557" s="30" t="s">
        <v>133</v>
      </c>
      <c r="B557" s="30">
        <v>3</v>
      </c>
      <c r="C557" s="5">
        <v>1987</v>
      </c>
      <c r="D557" s="5">
        <v>1</v>
      </c>
      <c r="E557" s="28">
        <v>8.209608</v>
      </c>
      <c r="F557" s="28">
        <v>15.708461999999999</v>
      </c>
    </row>
    <row r="558" spans="1:6" ht="12.75">
      <c r="A558" s="30" t="s">
        <v>133</v>
      </c>
      <c r="B558" s="30">
        <v>3</v>
      </c>
      <c r="C558" s="5">
        <v>1987</v>
      </c>
      <c r="D558" s="5">
        <v>2</v>
      </c>
      <c r="E558" s="28">
        <v>10.147072</v>
      </c>
      <c r="F558" s="28">
        <v>21.599116000000002</v>
      </c>
    </row>
    <row r="559" spans="1:6" ht="12.75">
      <c r="A559" s="30" t="s">
        <v>133</v>
      </c>
      <c r="B559" s="30">
        <v>3</v>
      </c>
      <c r="C559" s="5">
        <v>1987</v>
      </c>
      <c r="D559" s="5">
        <v>3</v>
      </c>
      <c r="E559" s="28">
        <v>1.779855</v>
      </c>
      <c r="F559" s="28">
        <v>6.05814</v>
      </c>
    </row>
    <row r="560" spans="1:6" ht="12.75">
      <c r="A560" s="30" t="s">
        <v>133</v>
      </c>
      <c r="B560" s="30">
        <v>3</v>
      </c>
      <c r="C560" s="5">
        <v>1987</v>
      </c>
      <c r="D560" s="5">
        <v>4</v>
      </c>
      <c r="E560" s="28">
        <v>5.465358</v>
      </c>
      <c r="F560" s="28">
        <v>13.24691</v>
      </c>
    </row>
    <row r="561" spans="1:6" ht="12.75">
      <c r="A561" s="30" t="s">
        <v>133</v>
      </c>
      <c r="B561" s="30">
        <v>3</v>
      </c>
      <c r="C561" s="5">
        <v>1987</v>
      </c>
      <c r="D561" s="5">
        <v>5</v>
      </c>
      <c r="E561" s="28">
        <v>1.690182</v>
      </c>
      <c r="F561" s="28">
        <v>4.371744</v>
      </c>
    </row>
    <row r="562" spans="1:6" ht="12.75">
      <c r="A562" s="30" t="s">
        <v>133</v>
      </c>
      <c r="B562" s="30">
        <v>3</v>
      </c>
      <c r="C562" s="5">
        <v>1987</v>
      </c>
      <c r="D562" s="5">
        <v>6</v>
      </c>
      <c r="E562" s="28">
        <v>0.221822</v>
      </c>
      <c r="F562" s="28">
        <v>0.7544200000000001</v>
      </c>
    </row>
    <row r="563" spans="1:6" ht="12.75">
      <c r="A563" s="30" t="s">
        <v>133</v>
      </c>
      <c r="B563" s="30">
        <v>3</v>
      </c>
      <c r="C563" s="5">
        <v>1987</v>
      </c>
      <c r="D563" s="5">
        <v>7</v>
      </c>
      <c r="E563" s="28">
        <v>0.573988</v>
      </c>
      <c r="F563" s="28">
        <v>1.737378</v>
      </c>
    </row>
    <row r="564" spans="1:6" ht="12.75">
      <c r="A564" s="30" t="s">
        <v>133</v>
      </c>
      <c r="B564" s="30">
        <v>3</v>
      </c>
      <c r="C564" s="5">
        <v>1987</v>
      </c>
      <c r="D564" s="5">
        <v>8</v>
      </c>
      <c r="E564" s="28">
        <v>0.152581</v>
      </c>
      <c r="F564" s="28">
        <v>0.36479300000000003</v>
      </c>
    </row>
    <row r="565" spans="1:6" ht="12.75">
      <c r="A565" s="30" t="s">
        <v>133</v>
      </c>
      <c r="B565" s="30">
        <v>3</v>
      </c>
      <c r="C565" s="5">
        <v>1987</v>
      </c>
      <c r="D565" s="5">
        <v>9</v>
      </c>
      <c r="E565" s="28">
        <v>0.759715</v>
      </c>
      <c r="F565" s="28">
        <v>2.050867</v>
      </c>
    </row>
    <row r="566" spans="1:6" ht="12.75">
      <c r="A566" s="30" t="s">
        <v>133</v>
      </c>
      <c r="B566" s="30">
        <v>3</v>
      </c>
      <c r="C566" s="5">
        <v>1987</v>
      </c>
      <c r="D566" s="5">
        <v>10</v>
      </c>
      <c r="E566" s="28">
        <v>11.34665</v>
      </c>
      <c r="F566" s="28">
        <v>29.23431</v>
      </c>
    </row>
    <row r="567" spans="1:6" ht="12.75">
      <c r="A567" s="30" t="s">
        <v>133</v>
      </c>
      <c r="B567" s="30">
        <v>3</v>
      </c>
      <c r="C567" s="5">
        <v>1987</v>
      </c>
      <c r="D567" s="5">
        <v>11</v>
      </c>
      <c r="E567" s="28">
        <v>1.85088</v>
      </c>
      <c r="F567" s="28">
        <v>5.722304</v>
      </c>
    </row>
    <row r="568" spans="1:6" ht="12.75">
      <c r="A568" s="30" t="s">
        <v>133</v>
      </c>
      <c r="B568" s="30">
        <v>3</v>
      </c>
      <c r="C568" s="5">
        <v>1987</v>
      </c>
      <c r="D568" s="5">
        <v>12</v>
      </c>
      <c r="E568" s="28">
        <v>16.644175</v>
      </c>
      <c r="F568" s="28">
        <v>32.322519</v>
      </c>
    </row>
    <row r="569" spans="1:6" ht="12.75">
      <c r="A569" s="30" t="s">
        <v>133</v>
      </c>
      <c r="B569" s="30">
        <v>3</v>
      </c>
      <c r="C569" s="5">
        <v>1988</v>
      </c>
      <c r="D569" s="5">
        <v>1</v>
      </c>
      <c r="E569" s="28">
        <v>20.417384</v>
      </c>
      <c r="F569" s="28">
        <v>46.062352</v>
      </c>
    </row>
    <row r="570" spans="1:6" ht="12.75">
      <c r="A570" s="30" t="s">
        <v>133</v>
      </c>
      <c r="B570" s="30">
        <v>3</v>
      </c>
      <c r="C570" s="5">
        <v>1988</v>
      </c>
      <c r="D570" s="5">
        <v>2</v>
      </c>
      <c r="E570" s="28">
        <v>14.171962</v>
      </c>
      <c r="F570" s="28">
        <v>33.730384</v>
      </c>
    </row>
    <row r="571" spans="1:6" ht="12.75">
      <c r="A571" s="30" t="s">
        <v>133</v>
      </c>
      <c r="B571" s="30">
        <v>3</v>
      </c>
      <c r="C571" s="5">
        <v>1988</v>
      </c>
      <c r="D571" s="5">
        <v>3</v>
      </c>
      <c r="E571" s="28">
        <v>0.562788</v>
      </c>
      <c r="F571" s="28">
        <v>2.68656</v>
      </c>
    </row>
    <row r="572" spans="1:6" ht="12.75">
      <c r="A572" s="30" t="s">
        <v>133</v>
      </c>
      <c r="B572" s="30">
        <v>3</v>
      </c>
      <c r="C572" s="5">
        <v>1988</v>
      </c>
      <c r="D572" s="5">
        <v>4</v>
      </c>
      <c r="E572" s="28">
        <v>2.9643</v>
      </c>
      <c r="F572" s="28">
        <v>7.660185</v>
      </c>
    </row>
    <row r="573" spans="1:6" ht="12.75">
      <c r="A573" s="30" t="s">
        <v>133</v>
      </c>
      <c r="B573" s="30">
        <v>3</v>
      </c>
      <c r="C573" s="5">
        <v>1988</v>
      </c>
      <c r="D573" s="5">
        <v>5</v>
      </c>
      <c r="E573" s="28">
        <v>5.21286</v>
      </c>
      <c r="F573" s="28">
        <v>14.78512</v>
      </c>
    </row>
    <row r="574" spans="1:6" ht="12.75">
      <c r="A574" s="30" t="s">
        <v>133</v>
      </c>
      <c r="B574" s="30">
        <v>3</v>
      </c>
      <c r="C574" s="5">
        <v>1988</v>
      </c>
      <c r="D574" s="5">
        <v>6</v>
      </c>
      <c r="E574" s="28">
        <v>4.33104</v>
      </c>
      <c r="F574" s="28">
        <v>11.496590999999999</v>
      </c>
    </row>
    <row r="575" spans="1:6" ht="12.75">
      <c r="A575" s="30" t="s">
        <v>133</v>
      </c>
      <c r="B575" s="30">
        <v>3</v>
      </c>
      <c r="C575" s="5">
        <v>1988</v>
      </c>
      <c r="D575" s="5">
        <v>7</v>
      </c>
      <c r="E575" s="28">
        <v>1.976292</v>
      </c>
      <c r="F575" s="28">
        <v>5.89354</v>
      </c>
    </row>
    <row r="576" spans="1:6" ht="12.75">
      <c r="A576" s="30" t="s">
        <v>133</v>
      </c>
      <c r="B576" s="30">
        <v>3</v>
      </c>
      <c r="C576" s="5">
        <v>1988</v>
      </c>
      <c r="D576" s="5">
        <v>8</v>
      </c>
      <c r="E576" s="28">
        <v>0.146319</v>
      </c>
      <c r="F576" s="28">
        <v>0.353038</v>
      </c>
    </row>
    <row r="577" spans="1:6" ht="12.75">
      <c r="A577" s="30" t="s">
        <v>133</v>
      </c>
      <c r="B577" s="30">
        <v>3</v>
      </c>
      <c r="C577" s="5">
        <v>1988</v>
      </c>
      <c r="D577" s="5">
        <v>9</v>
      </c>
      <c r="E577" s="28">
        <v>0.207018</v>
      </c>
      <c r="F577" s="28">
        <v>0.500402</v>
      </c>
    </row>
    <row r="578" spans="1:6" ht="12.75">
      <c r="A578" s="30" t="s">
        <v>133</v>
      </c>
      <c r="B578" s="30">
        <v>3</v>
      </c>
      <c r="C578" s="5">
        <v>1988</v>
      </c>
      <c r="D578" s="5">
        <v>10</v>
      </c>
      <c r="E578" s="28">
        <v>0.771888</v>
      </c>
      <c r="F578" s="28">
        <v>2.041728</v>
      </c>
    </row>
    <row r="579" spans="1:6" ht="12.75">
      <c r="A579" s="30" t="s">
        <v>133</v>
      </c>
      <c r="B579" s="30">
        <v>3</v>
      </c>
      <c r="C579" s="5">
        <v>1988</v>
      </c>
      <c r="D579" s="5">
        <v>11</v>
      </c>
      <c r="E579" s="28">
        <v>1.00181</v>
      </c>
      <c r="F579" s="28">
        <v>3.112666</v>
      </c>
    </row>
    <row r="580" spans="1:6" ht="12.75">
      <c r="A580" s="30" t="s">
        <v>133</v>
      </c>
      <c r="B580" s="30">
        <v>3</v>
      </c>
      <c r="C580" s="5">
        <v>1988</v>
      </c>
      <c r="D580" s="5">
        <v>12</v>
      </c>
      <c r="E580" s="28">
        <v>1.105944</v>
      </c>
      <c r="F580" s="28">
        <v>2.899925</v>
      </c>
    </row>
    <row r="581" spans="1:6" ht="12.75">
      <c r="A581" s="30" t="s">
        <v>133</v>
      </c>
      <c r="B581" s="30">
        <v>3</v>
      </c>
      <c r="C581" s="5">
        <v>1989</v>
      </c>
      <c r="D581" s="5">
        <v>1</v>
      </c>
      <c r="E581" s="28">
        <v>0.460674</v>
      </c>
      <c r="F581" s="28">
        <v>1.3631639999999998</v>
      </c>
    </row>
    <row r="582" spans="1:6" ht="12.75">
      <c r="A582" s="30" t="s">
        <v>133</v>
      </c>
      <c r="B582" s="30">
        <v>3</v>
      </c>
      <c r="C582" s="5">
        <v>1989</v>
      </c>
      <c r="D582" s="5">
        <v>2</v>
      </c>
      <c r="E582" s="28">
        <v>1.002582</v>
      </c>
      <c r="F582" s="28">
        <v>2.862558</v>
      </c>
    </row>
    <row r="583" spans="1:6" ht="12.75">
      <c r="A583" s="30" t="s">
        <v>133</v>
      </c>
      <c r="B583" s="30">
        <v>3</v>
      </c>
      <c r="C583" s="5">
        <v>1989</v>
      </c>
      <c r="D583" s="5">
        <v>3</v>
      </c>
      <c r="E583" s="28">
        <v>1.650825</v>
      </c>
      <c r="F583" s="28">
        <v>5.39649</v>
      </c>
    </row>
    <row r="584" spans="1:6" ht="12.75">
      <c r="A584" s="30" t="s">
        <v>133</v>
      </c>
      <c r="B584" s="30">
        <v>3</v>
      </c>
      <c r="C584" s="5">
        <v>1989</v>
      </c>
      <c r="D584" s="5">
        <v>4</v>
      </c>
      <c r="E584" s="28">
        <v>5.143908</v>
      </c>
      <c r="F584" s="28">
        <v>12.609597</v>
      </c>
    </row>
    <row r="585" spans="1:6" ht="12.75">
      <c r="A585" s="30" t="s">
        <v>133</v>
      </c>
      <c r="B585" s="30">
        <v>3</v>
      </c>
      <c r="C585" s="5">
        <v>1989</v>
      </c>
      <c r="D585" s="5">
        <v>5</v>
      </c>
      <c r="E585" s="28">
        <v>1.999375</v>
      </c>
      <c r="F585" s="28">
        <v>5.59825</v>
      </c>
    </row>
    <row r="586" spans="1:6" ht="12.75">
      <c r="A586" s="30" t="s">
        <v>133</v>
      </c>
      <c r="B586" s="30">
        <v>3</v>
      </c>
      <c r="C586" s="5">
        <v>1989</v>
      </c>
      <c r="D586" s="5">
        <v>6</v>
      </c>
      <c r="E586" s="28">
        <v>1.03792</v>
      </c>
      <c r="F586" s="28">
        <v>3.03888</v>
      </c>
    </row>
    <row r="587" spans="1:6" ht="12.75">
      <c r="A587" s="30" t="s">
        <v>133</v>
      </c>
      <c r="B587" s="30">
        <v>3</v>
      </c>
      <c r="C587" s="5">
        <v>1989</v>
      </c>
      <c r="D587" s="5">
        <v>7</v>
      </c>
      <c r="E587" s="28">
        <v>0.18502</v>
      </c>
      <c r="F587" s="28">
        <v>0.45474</v>
      </c>
    </row>
    <row r="588" spans="1:6" ht="12.75">
      <c r="A588" s="30" t="s">
        <v>133</v>
      </c>
      <c r="B588" s="30">
        <v>3</v>
      </c>
      <c r="C588" s="5">
        <v>1989</v>
      </c>
      <c r="D588" s="5">
        <v>8</v>
      </c>
      <c r="E588" s="28">
        <v>0.002316</v>
      </c>
      <c r="F588" s="28">
        <v>0.005853</v>
      </c>
    </row>
    <row r="589" spans="1:6" ht="12.75">
      <c r="A589" s="30" t="s">
        <v>133</v>
      </c>
      <c r="B589" s="30">
        <v>3</v>
      </c>
      <c r="C589" s="5">
        <v>1989</v>
      </c>
      <c r="D589" s="5">
        <v>9</v>
      </c>
      <c r="E589" s="28">
        <v>0.010764</v>
      </c>
      <c r="F589" s="28">
        <v>0.026494</v>
      </c>
    </row>
    <row r="590" spans="1:6" ht="12.75">
      <c r="A590" s="30" t="s">
        <v>133</v>
      </c>
      <c r="B590" s="30">
        <v>3</v>
      </c>
      <c r="C590" s="5">
        <v>1989</v>
      </c>
      <c r="D590" s="5">
        <v>10</v>
      </c>
      <c r="E590" s="28">
        <v>7.71528</v>
      </c>
      <c r="F590" s="28">
        <v>21.90336</v>
      </c>
    </row>
    <row r="591" spans="1:6" ht="12.75">
      <c r="A591" s="30" t="s">
        <v>133</v>
      </c>
      <c r="B591" s="30">
        <v>3</v>
      </c>
      <c r="C591" s="5">
        <v>1989</v>
      </c>
      <c r="D591" s="5">
        <v>11</v>
      </c>
      <c r="E591" s="28">
        <v>8.2764</v>
      </c>
      <c r="F591" s="28">
        <v>22.13574</v>
      </c>
    </row>
    <row r="592" spans="1:6" ht="12.75">
      <c r="A592" s="30" t="s">
        <v>133</v>
      </c>
      <c r="B592" s="30">
        <v>3</v>
      </c>
      <c r="C592" s="5">
        <v>1989</v>
      </c>
      <c r="D592" s="5">
        <v>12</v>
      </c>
      <c r="E592" s="28">
        <v>10.995712</v>
      </c>
      <c r="F592" s="28">
        <v>21.948472</v>
      </c>
    </row>
    <row r="593" spans="1:6" ht="12.75">
      <c r="A593" s="30" t="s">
        <v>133</v>
      </c>
      <c r="B593" s="30">
        <v>3</v>
      </c>
      <c r="C593" s="5">
        <v>1990</v>
      </c>
      <c r="D593" s="5">
        <v>1</v>
      </c>
      <c r="E593" s="28">
        <v>13.47961</v>
      </c>
      <c r="F593" s="28">
        <v>24.61494</v>
      </c>
    </row>
    <row r="594" spans="1:6" ht="12.75">
      <c r="A594" s="30" t="s">
        <v>133</v>
      </c>
      <c r="B594" s="30">
        <v>3</v>
      </c>
      <c r="C594" s="5">
        <v>1990</v>
      </c>
      <c r="D594" s="5">
        <v>2</v>
      </c>
      <c r="E594" s="28">
        <v>5.157815</v>
      </c>
      <c r="F594" s="28">
        <v>13.115179999999999</v>
      </c>
    </row>
    <row r="595" spans="1:6" ht="12.75">
      <c r="A595" s="30" t="s">
        <v>133</v>
      </c>
      <c r="B595" s="30">
        <v>3</v>
      </c>
      <c r="C595" s="5">
        <v>1990</v>
      </c>
      <c r="D595" s="5">
        <v>3</v>
      </c>
      <c r="E595" s="28">
        <v>2.655345</v>
      </c>
      <c r="F595" s="28">
        <v>7.594686</v>
      </c>
    </row>
    <row r="596" spans="1:6" ht="12.75">
      <c r="A596" s="30" t="s">
        <v>133</v>
      </c>
      <c r="B596" s="30">
        <v>3</v>
      </c>
      <c r="C596" s="5">
        <v>1990</v>
      </c>
      <c r="D596" s="5">
        <v>4</v>
      </c>
      <c r="E596" s="28">
        <v>2.403335</v>
      </c>
      <c r="F596" s="28">
        <v>5.907605</v>
      </c>
    </row>
    <row r="597" spans="1:6" ht="12.75">
      <c r="A597" s="30" t="s">
        <v>133</v>
      </c>
      <c r="B597" s="30">
        <v>3</v>
      </c>
      <c r="C597" s="5">
        <v>1990</v>
      </c>
      <c r="D597" s="5">
        <v>5</v>
      </c>
      <c r="E597" s="28">
        <v>0.490314</v>
      </c>
      <c r="F597" s="28">
        <v>1.469424</v>
      </c>
    </row>
    <row r="598" spans="1:6" ht="12.75">
      <c r="A598" s="30" t="s">
        <v>133</v>
      </c>
      <c r="B598" s="30">
        <v>3</v>
      </c>
      <c r="C598" s="5">
        <v>1990</v>
      </c>
      <c r="D598" s="5">
        <v>6</v>
      </c>
      <c r="E598" s="28">
        <v>0.287858</v>
      </c>
      <c r="F598" s="28">
        <v>0.717852</v>
      </c>
    </row>
    <row r="599" spans="1:6" ht="12.75">
      <c r="A599" s="30" t="s">
        <v>133</v>
      </c>
      <c r="B599" s="30">
        <v>3</v>
      </c>
      <c r="C599" s="5">
        <v>1990</v>
      </c>
      <c r="D599" s="5">
        <v>7</v>
      </c>
      <c r="E599" s="28">
        <v>0.425124</v>
      </c>
      <c r="F599" s="28">
        <v>1.021797</v>
      </c>
    </row>
    <row r="600" spans="1:6" ht="12.75">
      <c r="A600" s="30" t="s">
        <v>133</v>
      </c>
      <c r="B600" s="30">
        <v>3</v>
      </c>
      <c r="C600" s="5">
        <v>1990</v>
      </c>
      <c r="D600" s="5">
        <v>8</v>
      </c>
      <c r="E600" s="28">
        <v>2.481675</v>
      </c>
      <c r="F600" s="28">
        <v>5.875335</v>
      </c>
    </row>
    <row r="601" spans="1:6" ht="12.75">
      <c r="A601" s="30" t="s">
        <v>133</v>
      </c>
      <c r="B601" s="30">
        <v>3</v>
      </c>
      <c r="C601" s="5">
        <v>1990</v>
      </c>
      <c r="D601" s="5">
        <v>9</v>
      </c>
      <c r="E601" s="28">
        <v>4.044096</v>
      </c>
      <c r="F601" s="28">
        <v>9.729099999999999</v>
      </c>
    </row>
    <row r="602" spans="1:6" ht="12.75">
      <c r="A602" s="30" t="s">
        <v>133</v>
      </c>
      <c r="B602" s="30">
        <v>3</v>
      </c>
      <c r="C602" s="5">
        <v>1990</v>
      </c>
      <c r="D602" s="5">
        <v>10</v>
      </c>
      <c r="E602" s="28">
        <v>2.639904</v>
      </c>
      <c r="F602" s="28">
        <v>8.317547999999999</v>
      </c>
    </row>
    <row r="603" spans="1:6" ht="12.75">
      <c r="A603" s="30" t="s">
        <v>133</v>
      </c>
      <c r="B603" s="30">
        <v>3</v>
      </c>
      <c r="C603" s="5">
        <v>1990</v>
      </c>
      <c r="D603" s="5">
        <v>11</v>
      </c>
      <c r="E603" s="28">
        <v>3.022916</v>
      </c>
      <c r="F603" s="28">
        <v>9.941696</v>
      </c>
    </row>
    <row r="604" spans="1:6" ht="12.75">
      <c r="A604" s="30" t="s">
        <v>133</v>
      </c>
      <c r="B604" s="30">
        <v>3</v>
      </c>
      <c r="C604" s="5">
        <v>1990</v>
      </c>
      <c r="D604" s="5">
        <v>12</v>
      </c>
      <c r="E604" s="28">
        <v>1.725102</v>
      </c>
      <c r="F604" s="28">
        <v>5.26995</v>
      </c>
    </row>
    <row r="605" spans="1:6" ht="12.75">
      <c r="A605" s="30" t="s">
        <v>133</v>
      </c>
      <c r="B605" s="30">
        <v>3</v>
      </c>
      <c r="C605" s="5">
        <v>1991</v>
      </c>
      <c r="D605" s="5">
        <v>1</v>
      </c>
      <c r="E605" s="28">
        <v>14.605728</v>
      </c>
      <c r="F605" s="28">
        <v>30.521696</v>
      </c>
    </row>
    <row r="606" spans="1:6" ht="12.75">
      <c r="A606" s="30" t="s">
        <v>133</v>
      </c>
      <c r="B606" s="30">
        <v>3</v>
      </c>
      <c r="C606" s="5">
        <v>1991</v>
      </c>
      <c r="D606" s="5">
        <v>2</v>
      </c>
      <c r="E606" s="28">
        <v>5.943456</v>
      </c>
      <c r="F606" s="28">
        <v>10.281812</v>
      </c>
    </row>
    <row r="607" spans="1:6" ht="12.75">
      <c r="A607" s="30" t="s">
        <v>133</v>
      </c>
      <c r="B607" s="30">
        <v>3</v>
      </c>
      <c r="C607" s="5">
        <v>1991</v>
      </c>
      <c r="D607" s="5">
        <v>3</v>
      </c>
      <c r="E607" s="28">
        <v>15.46041</v>
      </c>
      <c r="F607" s="28">
        <v>37.93699</v>
      </c>
    </row>
    <row r="608" spans="1:6" ht="12.75">
      <c r="A608" s="30" t="s">
        <v>133</v>
      </c>
      <c r="B608" s="30">
        <v>3</v>
      </c>
      <c r="C608" s="5">
        <v>1991</v>
      </c>
      <c r="D608" s="5">
        <v>4</v>
      </c>
      <c r="E608" s="28">
        <v>1.712403</v>
      </c>
      <c r="F608" s="28">
        <v>6.919505999999999</v>
      </c>
    </row>
    <row r="609" spans="1:6" ht="12.75">
      <c r="A609" s="30" t="s">
        <v>133</v>
      </c>
      <c r="B609" s="30">
        <v>3</v>
      </c>
      <c r="C609" s="5">
        <v>1991</v>
      </c>
      <c r="D609" s="5">
        <v>5</v>
      </c>
      <c r="E609" s="28">
        <v>1.056666</v>
      </c>
      <c r="F609" s="28">
        <v>3.381759</v>
      </c>
    </row>
    <row r="610" spans="1:6" ht="12.75">
      <c r="A610" s="30" t="s">
        <v>133</v>
      </c>
      <c r="B610" s="30">
        <v>3</v>
      </c>
      <c r="C610" s="5">
        <v>1991</v>
      </c>
      <c r="D610" s="5">
        <v>6</v>
      </c>
      <c r="E610" s="28">
        <v>0.763875</v>
      </c>
      <c r="F610" s="28">
        <v>2.15325</v>
      </c>
    </row>
    <row r="611" spans="1:6" ht="12.75">
      <c r="A611" s="30" t="s">
        <v>133</v>
      </c>
      <c r="B611" s="30">
        <v>3</v>
      </c>
      <c r="C611" s="5">
        <v>1991</v>
      </c>
      <c r="D611" s="5">
        <v>7</v>
      </c>
      <c r="E611" s="28">
        <v>0.742515</v>
      </c>
      <c r="F611" s="28">
        <v>1.9293</v>
      </c>
    </row>
    <row r="612" spans="1:6" ht="12.75">
      <c r="A612" s="30" t="s">
        <v>133</v>
      </c>
      <c r="B612" s="30">
        <v>3</v>
      </c>
      <c r="C612" s="5">
        <v>1991</v>
      </c>
      <c r="D612" s="5">
        <v>8</v>
      </c>
      <c r="E612" s="28">
        <v>0.67662</v>
      </c>
      <c r="F612" s="28">
        <v>1.653244</v>
      </c>
    </row>
    <row r="613" spans="1:6" ht="12.75">
      <c r="A613" s="30" t="s">
        <v>133</v>
      </c>
      <c r="B613" s="30">
        <v>3</v>
      </c>
      <c r="C613" s="5">
        <v>1991</v>
      </c>
      <c r="D613" s="5">
        <v>9</v>
      </c>
      <c r="E613" s="28">
        <v>0.265824</v>
      </c>
      <c r="F613" s="28">
        <v>0.752832</v>
      </c>
    </row>
    <row r="614" spans="1:6" ht="12.75">
      <c r="A614" s="30" t="s">
        <v>133</v>
      </c>
      <c r="B614" s="30">
        <v>3</v>
      </c>
      <c r="C614" s="5">
        <v>1991</v>
      </c>
      <c r="D614" s="5">
        <v>10</v>
      </c>
      <c r="E614" s="28">
        <v>1.097628</v>
      </c>
      <c r="F614" s="28">
        <v>3.542231</v>
      </c>
    </row>
    <row r="615" spans="1:6" ht="12.75">
      <c r="A615" s="30" t="s">
        <v>133</v>
      </c>
      <c r="B615" s="30">
        <v>3</v>
      </c>
      <c r="C615" s="5">
        <v>1991</v>
      </c>
      <c r="D615" s="5">
        <v>11</v>
      </c>
      <c r="E615" s="28">
        <v>3.554835</v>
      </c>
      <c r="F615" s="28">
        <v>11.50586</v>
      </c>
    </row>
    <row r="616" spans="1:6" ht="12.75">
      <c r="A616" s="30" t="s">
        <v>133</v>
      </c>
      <c r="B616" s="30">
        <v>3</v>
      </c>
      <c r="C616" s="5">
        <v>1991</v>
      </c>
      <c r="D616" s="5">
        <v>12</v>
      </c>
      <c r="E616" s="28">
        <v>1.277352</v>
      </c>
      <c r="F616" s="28">
        <v>3.534384</v>
      </c>
    </row>
    <row r="617" spans="1:6" ht="12.75">
      <c r="A617" s="30" t="s">
        <v>133</v>
      </c>
      <c r="B617" s="30">
        <v>3</v>
      </c>
      <c r="C617" s="5">
        <v>1992</v>
      </c>
      <c r="D617" s="5">
        <v>1</v>
      </c>
      <c r="E617" s="28">
        <v>3.927493</v>
      </c>
      <c r="F617" s="28">
        <v>8.144333</v>
      </c>
    </row>
    <row r="618" spans="1:6" ht="12.75">
      <c r="A618" s="30" t="s">
        <v>133</v>
      </c>
      <c r="B618" s="30">
        <v>3</v>
      </c>
      <c r="C618" s="5">
        <v>1992</v>
      </c>
      <c r="D618" s="5">
        <v>2</v>
      </c>
      <c r="E618" s="28">
        <v>1.235067</v>
      </c>
      <c r="F618" s="28">
        <v>3.420552</v>
      </c>
    </row>
    <row r="619" spans="1:6" ht="12.75">
      <c r="A619" s="30" t="s">
        <v>133</v>
      </c>
      <c r="B619" s="30">
        <v>3</v>
      </c>
      <c r="C619" s="5">
        <v>1992</v>
      </c>
      <c r="D619" s="5">
        <v>3</v>
      </c>
      <c r="E619" s="28">
        <v>0.510656</v>
      </c>
      <c r="F619" s="28">
        <v>1.574792</v>
      </c>
    </row>
    <row r="620" spans="1:6" ht="12.75">
      <c r="A620" s="30" t="s">
        <v>133</v>
      </c>
      <c r="B620" s="30">
        <v>3</v>
      </c>
      <c r="C620" s="5">
        <v>1992</v>
      </c>
      <c r="D620" s="5">
        <v>4</v>
      </c>
      <c r="E620" s="28">
        <v>2.92455</v>
      </c>
      <c r="F620" s="28">
        <v>8.00985</v>
      </c>
    </row>
    <row r="621" spans="1:6" ht="12.75">
      <c r="A621" s="30" t="s">
        <v>133</v>
      </c>
      <c r="B621" s="30">
        <v>3</v>
      </c>
      <c r="C621" s="5">
        <v>1992</v>
      </c>
      <c r="D621" s="5">
        <v>5</v>
      </c>
      <c r="E621" s="28">
        <v>1.31195</v>
      </c>
      <c r="F621" s="28">
        <v>3.6334109999999997</v>
      </c>
    </row>
    <row r="622" spans="1:6" ht="12.75">
      <c r="A622" s="30" t="s">
        <v>133</v>
      </c>
      <c r="B622" s="30">
        <v>3</v>
      </c>
      <c r="C622" s="5">
        <v>1992</v>
      </c>
      <c r="D622" s="5">
        <v>6</v>
      </c>
      <c r="E622" s="28">
        <v>0.656064</v>
      </c>
      <c r="F622" s="28">
        <v>2.029698</v>
      </c>
    </row>
    <row r="623" spans="1:6" ht="12.75">
      <c r="A623" s="30" t="s">
        <v>133</v>
      </c>
      <c r="B623" s="30">
        <v>3</v>
      </c>
      <c r="C623" s="5">
        <v>1992</v>
      </c>
      <c r="D623" s="5">
        <v>7</v>
      </c>
      <c r="E623" s="28">
        <v>0.369215</v>
      </c>
      <c r="F623" s="28">
        <v>0.891275</v>
      </c>
    </row>
    <row r="624" spans="1:6" ht="12.75">
      <c r="A624" s="30" t="s">
        <v>133</v>
      </c>
      <c r="B624" s="30">
        <v>3</v>
      </c>
      <c r="C624" s="5">
        <v>1992</v>
      </c>
      <c r="D624" s="5">
        <v>8</v>
      </c>
      <c r="E624" s="28">
        <v>0.091812</v>
      </c>
      <c r="F624" s="28">
        <v>0.231504</v>
      </c>
    </row>
    <row r="625" spans="1:6" ht="12.75">
      <c r="A625" s="30" t="s">
        <v>133</v>
      </c>
      <c r="B625" s="30">
        <v>3</v>
      </c>
      <c r="C625" s="5">
        <v>1992</v>
      </c>
      <c r="D625" s="5">
        <v>9</v>
      </c>
      <c r="E625" s="28">
        <v>0.108</v>
      </c>
      <c r="F625" s="28">
        <v>0.29688000000000003</v>
      </c>
    </row>
    <row r="626" spans="1:6" ht="12.75">
      <c r="A626" s="30" t="s">
        <v>133</v>
      </c>
      <c r="B626" s="30">
        <v>3</v>
      </c>
      <c r="C626" s="5">
        <v>1992</v>
      </c>
      <c r="D626" s="5">
        <v>10</v>
      </c>
      <c r="E626" s="28">
        <v>0.512499</v>
      </c>
      <c r="F626" s="28">
        <v>1.5965040000000001</v>
      </c>
    </row>
    <row r="627" spans="1:6" ht="12.75">
      <c r="A627" s="30" t="s">
        <v>133</v>
      </c>
      <c r="B627" s="30">
        <v>3</v>
      </c>
      <c r="C627" s="5">
        <v>1992</v>
      </c>
      <c r="D627" s="5">
        <v>11</v>
      </c>
      <c r="E627" s="28">
        <v>0.77165</v>
      </c>
      <c r="F627" s="28">
        <v>2.540833</v>
      </c>
    </row>
    <row r="628" spans="1:6" ht="12.75">
      <c r="A628" s="30" t="s">
        <v>133</v>
      </c>
      <c r="B628" s="30">
        <v>3</v>
      </c>
      <c r="C628" s="5">
        <v>1992</v>
      </c>
      <c r="D628" s="5">
        <v>12</v>
      </c>
      <c r="E628" s="28">
        <v>9.138699</v>
      </c>
      <c r="F628" s="28">
        <v>21.422073</v>
      </c>
    </row>
    <row r="629" spans="1:6" ht="12.75">
      <c r="A629" s="30" t="s">
        <v>133</v>
      </c>
      <c r="B629" s="30">
        <v>3</v>
      </c>
      <c r="C629" s="5">
        <v>1993</v>
      </c>
      <c r="D629" s="5">
        <v>1</v>
      </c>
      <c r="E629" s="28">
        <v>2.170762</v>
      </c>
      <c r="F629" s="28">
        <v>5.897778</v>
      </c>
    </row>
    <row r="630" spans="1:6" ht="12.75">
      <c r="A630" s="30" t="s">
        <v>133</v>
      </c>
      <c r="B630" s="30">
        <v>3</v>
      </c>
      <c r="C630" s="5">
        <v>1993</v>
      </c>
      <c r="D630" s="5">
        <v>2</v>
      </c>
      <c r="E630" s="28">
        <v>1.650547</v>
      </c>
      <c r="F630" s="28">
        <v>3.717424</v>
      </c>
    </row>
    <row r="631" spans="1:6" ht="12.75">
      <c r="A631" s="30" t="s">
        <v>133</v>
      </c>
      <c r="B631" s="30">
        <v>3</v>
      </c>
      <c r="C631" s="5">
        <v>1993</v>
      </c>
      <c r="D631" s="5">
        <v>3</v>
      </c>
      <c r="E631" s="28">
        <v>1.915992</v>
      </c>
      <c r="F631" s="28">
        <v>4.754376000000001</v>
      </c>
    </row>
    <row r="632" spans="1:6" ht="12.75">
      <c r="A632" s="30" t="s">
        <v>133</v>
      </c>
      <c r="B632" s="30">
        <v>3</v>
      </c>
      <c r="C632" s="5">
        <v>1993</v>
      </c>
      <c r="D632" s="5">
        <v>4</v>
      </c>
      <c r="E632" s="28">
        <v>1.792265</v>
      </c>
      <c r="F632" s="28">
        <v>4.673690000000001</v>
      </c>
    </row>
    <row r="633" spans="1:6" ht="12.75">
      <c r="A633" s="30" t="s">
        <v>133</v>
      </c>
      <c r="B633" s="30">
        <v>3</v>
      </c>
      <c r="C633" s="5">
        <v>1993</v>
      </c>
      <c r="D633" s="5">
        <v>5</v>
      </c>
      <c r="E633" s="28">
        <v>4.57068</v>
      </c>
      <c r="F633" s="28">
        <v>11.812235000000001</v>
      </c>
    </row>
    <row r="634" spans="1:6" ht="12.75">
      <c r="A634" s="30" t="s">
        <v>133</v>
      </c>
      <c r="B634" s="30">
        <v>3</v>
      </c>
      <c r="C634" s="5">
        <v>1993</v>
      </c>
      <c r="D634" s="5">
        <v>6</v>
      </c>
      <c r="E634" s="28">
        <v>2.133344</v>
      </c>
      <c r="F634" s="28">
        <v>6.295712</v>
      </c>
    </row>
    <row r="635" spans="1:6" ht="12.75">
      <c r="A635" s="30" t="s">
        <v>133</v>
      </c>
      <c r="B635" s="30">
        <v>3</v>
      </c>
      <c r="C635" s="5">
        <v>1993</v>
      </c>
      <c r="D635" s="5">
        <v>7</v>
      </c>
      <c r="E635" s="28">
        <v>0.52635</v>
      </c>
      <c r="F635" s="28">
        <v>1.2782</v>
      </c>
    </row>
    <row r="636" spans="1:6" ht="12.75">
      <c r="A636" s="30" t="s">
        <v>133</v>
      </c>
      <c r="B636" s="30">
        <v>3</v>
      </c>
      <c r="C636" s="5">
        <v>1993</v>
      </c>
      <c r="D636" s="5">
        <v>8</v>
      </c>
      <c r="E636" s="28">
        <v>0.110627</v>
      </c>
      <c r="F636" s="28">
        <v>0.26588900000000004</v>
      </c>
    </row>
    <row r="637" spans="1:6" ht="12.75">
      <c r="A637" s="30" t="s">
        <v>133</v>
      </c>
      <c r="B637" s="30">
        <v>3</v>
      </c>
      <c r="C637" s="5">
        <v>1993</v>
      </c>
      <c r="D637" s="5">
        <v>9</v>
      </c>
      <c r="E637" s="28">
        <v>0.40959</v>
      </c>
      <c r="F637" s="28">
        <v>1.1273900000000001</v>
      </c>
    </row>
    <row r="638" spans="1:6" ht="12.75">
      <c r="A638" s="30" t="s">
        <v>133</v>
      </c>
      <c r="B638" s="30">
        <v>3</v>
      </c>
      <c r="C638" s="5">
        <v>1993</v>
      </c>
      <c r="D638" s="5">
        <v>10</v>
      </c>
      <c r="E638" s="28">
        <v>11.727738</v>
      </c>
      <c r="F638" s="28">
        <v>31.359416000000003</v>
      </c>
    </row>
    <row r="639" spans="1:6" ht="12.75">
      <c r="A639" s="30" t="s">
        <v>133</v>
      </c>
      <c r="B639" s="30">
        <v>3</v>
      </c>
      <c r="C639" s="5">
        <v>1993</v>
      </c>
      <c r="D639" s="5">
        <v>11</v>
      </c>
      <c r="E639" s="28">
        <v>5.947005</v>
      </c>
      <c r="F639" s="28">
        <v>16.74321</v>
      </c>
    </row>
    <row r="640" spans="1:6" ht="12.75">
      <c r="A640" s="30" t="s">
        <v>133</v>
      </c>
      <c r="B640" s="30">
        <v>3</v>
      </c>
      <c r="C640" s="5">
        <v>1993</v>
      </c>
      <c r="D640" s="5">
        <v>12</v>
      </c>
      <c r="E640" s="28">
        <v>1.916272</v>
      </c>
      <c r="F640" s="28">
        <v>6.0639199999999995</v>
      </c>
    </row>
    <row r="641" spans="1:6" ht="12.75">
      <c r="A641" s="30" t="s">
        <v>133</v>
      </c>
      <c r="B641" s="30">
        <v>3</v>
      </c>
      <c r="C641" s="5">
        <v>1994</v>
      </c>
      <c r="D641" s="5">
        <v>1</v>
      </c>
      <c r="E641" s="28">
        <v>14.182176</v>
      </c>
      <c r="F641" s="28">
        <v>33.573012</v>
      </c>
    </row>
    <row r="642" spans="1:6" ht="12.75">
      <c r="A642" s="30" t="s">
        <v>133</v>
      </c>
      <c r="B642" s="30">
        <v>3</v>
      </c>
      <c r="C642" s="5">
        <v>1994</v>
      </c>
      <c r="D642" s="5">
        <v>2</v>
      </c>
      <c r="E642" s="28">
        <v>9.311767</v>
      </c>
      <c r="F642" s="28">
        <v>18.382006</v>
      </c>
    </row>
    <row r="643" spans="1:6" ht="12.75">
      <c r="A643" s="30" t="s">
        <v>133</v>
      </c>
      <c r="B643" s="30">
        <v>3</v>
      </c>
      <c r="C643" s="5">
        <v>1994</v>
      </c>
      <c r="D643" s="5">
        <v>3</v>
      </c>
      <c r="E643" s="28">
        <v>1.233765</v>
      </c>
      <c r="F643" s="28">
        <v>4.770557999999999</v>
      </c>
    </row>
    <row r="644" spans="1:6" ht="12.75">
      <c r="A644" s="30" t="s">
        <v>133</v>
      </c>
      <c r="B644" s="30">
        <v>3</v>
      </c>
      <c r="C644" s="5">
        <v>1994</v>
      </c>
      <c r="D644" s="5">
        <v>4</v>
      </c>
      <c r="E644" s="28">
        <v>1.212464</v>
      </c>
      <c r="F644" s="28">
        <v>3.502268</v>
      </c>
    </row>
    <row r="645" spans="1:6" ht="12.75">
      <c r="A645" s="30" t="s">
        <v>133</v>
      </c>
      <c r="B645" s="30">
        <v>3</v>
      </c>
      <c r="C645" s="5">
        <v>1994</v>
      </c>
      <c r="D645" s="5">
        <v>5</v>
      </c>
      <c r="E645" s="28">
        <v>2.762006</v>
      </c>
      <c r="F645" s="28">
        <v>6.86615</v>
      </c>
    </row>
    <row r="646" spans="1:6" ht="12.75">
      <c r="A646" s="30" t="s">
        <v>133</v>
      </c>
      <c r="B646" s="30">
        <v>3</v>
      </c>
      <c r="C646" s="5">
        <v>1994</v>
      </c>
      <c r="D646" s="5">
        <v>6</v>
      </c>
      <c r="E646" s="28">
        <v>1.183942</v>
      </c>
      <c r="F646" s="28">
        <v>3.100186</v>
      </c>
    </row>
    <row r="647" spans="1:6" ht="12.75">
      <c r="A647" s="30" t="s">
        <v>133</v>
      </c>
      <c r="B647" s="30">
        <v>3</v>
      </c>
      <c r="C647" s="5">
        <v>1994</v>
      </c>
      <c r="D647" s="5">
        <v>7</v>
      </c>
      <c r="E647" s="28">
        <v>0.448896</v>
      </c>
      <c r="F647" s="28">
        <v>1.0856670000000002</v>
      </c>
    </row>
    <row r="648" spans="1:6" ht="12.75">
      <c r="A648" s="30" t="s">
        <v>133</v>
      </c>
      <c r="B648" s="30">
        <v>3</v>
      </c>
      <c r="C648" s="5">
        <v>1994</v>
      </c>
      <c r="D648" s="5">
        <v>8</v>
      </c>
      <c r="E648" s="28">
        <v>0.54395</v>
      </c>
      <c r="F648" s="28">
        <v>1.32055</v>
      </c>
    </row>
    <row r="649" spans="1:6" ht="12.75">
      <c r="A649" s="30" t="s">
        <v>133</v>
      </c>
      <c r="B649" s="30">
        <v>3</v>
      </c>
      <c r="C649" s="5">
        <v>1994</v>
      </c>
      <c r="D649" s="5">
        <v>9</v>
      </c>
      <c r="E649" s="28">
        <v>0.238012</v>
      </c>
      <c r="F649" s="28">
        <v>0.6234550000000001</v>
      </c>
    </row>
    <row r="650" spans="1:6" ht="12.75">
      <c r="A650" s="30" t="s">
        <v>133</v>
      </c>
      <c r="B650" s="30">
        <v>3</v>
      </c>
      <c r="C650" s="5">
        <v>1994</v>
      </c>
      <c r="D650" s="5">
        <v>10</v>
      </c>
      <c r="E650" s="28">
        <v>0.408549</v>
      </c>
      <c r="F650" s="28">
        <v>1.304077</v>
      </c>
    </row>
    <row r="651" spans="1:6" ht="12.75">
      <c r="A651" s="30" t="s">
        <v>133</v>
      </c>
      <c r="B651" s="30">
        <v>3</v>
      </c>
      <c r="C651" s="5">
        <v>1994</v>
      </c>
      <c r="D651" s="5">
        <v>11</v>
      </c>
      <c r="E651" s="28">
        <v>3.15398</v>
      </c>
      <c r="F651" s="28">
        <v>9.807292</v>
      </c>
    </row>
    <row r="652" spans="1:6" ht="12.75">
      <c r="A652" s="30" t="s">
        <v>133</v>
      </c>
      <c r="B652" s="30">
        <v>3</v>
      </c>
      <c r="C652" s="5">
        <v>1994</v>
      </c>
      <c r="D652" s="5">
        <v>12</v>
      </c>
      <c r="E652" s="28">
        <v>3.944403</v>
      </c>
      <c r="F652" s="28">
        <v>9.162618</v>
      </c>
    </row>
    <row r="653" spans="1:6" ht="12.75">
      <c r="A653" s="30" t="s">
        <v>133</v>
      </c>
      <c r="B653" s="30">
        <v>3</v>
      </c>
      <c r="C653" s="5">
        <v>1995</v>
      </c>
      <c r="D653" s="5">
        <v>1</v>
      </c>
      <c r="E653" s="28">
        <v>7.859946</v>
      </c>
      <c r="F653" s="28">
        <v>20.675234000000003</v>
      </c>
    </row>
    <row r="654" spans="1:6" ht="12.75">
      <c r="A654" s="30" t="s">
        <v>133</v>
      </c>
      <c r="B654" s="30">
        <v>3</v>
      </c>
      <c r="C654" s="5">
        <v>1995</v>
      </c>
      <c r="D654" s="5">
        <v>2</v>
      </c>
      <c r="E654" s="28">
        <v>3.74625</v>
      </c>
      <c r="F654" s="28">
        <v>9.1575</v>
      </c>
    </row>
    <row r="655" spans="1:6" ht="12.75">
      <c r="A655" s="30" t="s">
        <v>133</v>
      </c>
      <c r="B655" s="30">
        <v>3</v>
      </c>
      <c r="C655" s="5">
        <v>1995</v>
      </c>
      <c r="D655" s="5">
        <v>3</v>
      </c>
      <c r="E655" s="28">
        <v>2.593026</v>
      </c>
      <c r="F655" s="28">
        <v>8.150838</v>
      </c>
    </row>
    <row r="656" spans="1:6" ht="12.75">
      <c r="A656" s="30" t="s">
        <v>133</v>
      </c>
      <c r="B656" s="30">
        <v>3</v>
      </c>
      <c r="C656" s="5">
        <v>1995</v>
      </c>
      <c r="D656" s="5">
        <v>4</v>
      </c>
      <c r="E656" s="28">
        <v>1.306666</v>
      </c>
      <c r="F656" s="28">
        <v>3.296044</v>
      </c>
    </row>
    <row r="657" spans="1:6" ht="12.75">
      <c r="A657" s="30" t="s">
        <v>133</v>
      </c>
      <c r="B657" s="30">
        <v>3</v>
      </c>
      <c r="C657" s="5">
        <v>1995</v>
      </c>
      <c r="D657" s="5">
        <v>5</v>
      </c>
      <c r="E657" s="28">
        <v>1.565696</v>
      </c>
      <c r="F657" s="28">
        <v>4.40352</v>
      </c>
    </row>
    <row r="658" spans="1:6" ht="12.75">
      <c r="A658" s="30" t="s">
        <v>133</v>
      </c>
      <c r="B658" s="30">
        <v>3</v>
      </c>
      <c r="C658" s="5">
        <v>1995</v>
      </c>
      <c r="D658" s="5">
        <v>6</v>
      </c>
      <c r="E658" s="28">
        <v>0.478828</v>
      </c>
      <c r="F658" s="28">
        <v>1.470098</v>
      </c>
    </row>
    <row r="659" spans="1:6" ht="12.75">
      <c r="A659" s="30" t="s">
        <v>133</v>
      </c>
      <c r="B659" s="30">
        <v>3</v>
      </c>
      <c r="C659" s="5">
        <v>1995</v>
      </c>
      <c r="D659" s="5">
        <v>7</v>
      </c>
      <c r="E659" s="28">
        <v>0.35581</v>
      </c>
      <c r="F659" s="28">
        <v>0.878968</v>
      </c>
    </row>
    <row r="660" spans="1:6" ht="12.75">
      <c r="A660" s="30" t="s">
        <v>133</v>
      </c>
      <c r="B660" s="30">
        <v>3</v>
      </c>
      <c r="C660" s="5">
        <v>1995</v>
      </c>
      <c r="D660" s="5">
        <v>8</v>
      </c>
      <c r="E660" s="28">
        <v>0.142443</v>
      </c>
      <c r="F660" s="28">
        <v>0.343686</v>
      </c>
    </row>
    <row r="661" spans="1:6" ht="12.75">
      <c r="A661" s="30" t="s">
        <v>133</v>
      </c>
      <c r="B661" s="30">
        <v>3</v>
      </c>
      <c r="C661" s="5">
        <v>1995</v>
      </c>
      <c r="D661" s="5">
        <v>9</v>
      </c>
      <c r="E661" s="28">
        <v>0.484704</v>
      </c>
      <c r="F661" s="28">
        <v>1.2927600000000001</v>
      </c>
    </row>
    <row r="662" spans="1:6" ht="12.75">
      <c r="A662" s="30" t="s">
        <v>133</v>
      </c>
      <c r="B662" s="30">
        <v>3</v>
      </c>
      <c r="C662" s="5">
        <v>1995</v>
      </c>
      <c r="D662" s="5">
        <v>10</v>
      </c>
      <c r="E662" s="28">
        <v>0.573104</v>
      </c>
      <c r="F662" s="28">
        <v>1.7157</v>
      </c>
    </row>
    <row r="663" spans="1:6" ht="12.75">
      <c r="A663" s="30" t="s">
        <v>133</v>
      </c>
      <c r="B663" s="30">
        <v>3</v>
      </c>
      <c r="C663" s="5">
        <v>1995</v>
      </c>
      <c r="D663" s="5">
        <v>11</v>
      </c>
      <c r="E663" s="28">
        <v>5.39138</v>
      </c>
      <c r="F663" s="28">
        <v>15.07985</v>
      </c>
    </row>
    <row r="664" spans="1:6" ht="12.75">
      <c r="A664" s="30" t="s">
        <v>133</v>
      </c>
      <c r="B664" s="30">
        <v>3</v>
      </c>
      <c r="C664" s="5">
        <v>1995</v>
      </c>
      <c r="D664" s="5">
        <v>12</v>
      </c>
      <c r="E664" s="28">
        <v>23.968364</v>
      </c>
      <c r="F664" s="28">
        <v>48.55418</v>
      </c>
    </row>
    <row r="665" spans="1:6" ht="12.75">
      <c r="A665" s="30" t="s">
        <v>133</v>
      </c>
      <c r="B665" s="30">
        <v>3</v>
      </c>
      <c r="C665" s="5">
        <v>1996</v>
      </c>
      <c r="D665" s="5">
        <v>1</v>
      </c>
      <c r="E665" s="28">
        <v>56.39147</v>
      </c>
      <c r="F665" s="28">
        <v>115.15760499999999</v>
      </c>
    </row>
    <row r="666" spans="1:6" ht="12.75">
      <c r="A666" s="30" t="s">
        <v>133</v>
      </c>
      <c r="B666" s="30">
        <v>3</v>
      </c>
      <c r="C666" s="5">
        <v>1996</v>
      </c>
      <c r="D666" s="5">
        <v>2</v>
      </c>
      <c r="E666" s="28">
        <v>18.23913</v>
      </c>
      <c r="F666" s="28">
        <v>33.675096</v>
      </c>
    </row>
    <row r="667" spans="1:6" ht="12.75">
      <c r="A667" s="30" t="s">
        <v>133</v>
      </c>
      <c r="B667" s="30">
        <v>3</v>
      </c>
      <c r="C667" s="5">
        <v>1996</v>
      </c>
      <c r="D667" s="5">
        <v>3</v>
      </c>
      <c r="E667" s="28">
        <v>5.531803</v>
      </c>
      <c r="F667" s="28">
        <v>16.682366000000002</v>
      </c>
    </row>
    <row r="668" spans="1:6" ht="12.75">
      <c r="A668" s="30" t="s">
        <v>133</v>
      </c>
      <c r="B668" s="30">
        <v>3</v>
      </c>
      <c r="C668" s="5">
        <v>1996</v>
      </c>
      <c r="D668" s="5">
        <v>4</v>
      </c>
      <c r="E668" s="28">
        <v>1.925</v>
      </c>
      <c r="F668" s="28">
        <v>9.6558</v>
      </c>
    </row>
    <row r="669" spans="1:6" ht="12.75">
      <c r="A669" s="30" t="s">
        <v>133</v>
      </c>
      <c r="B669" s="30">
        <v>3</v>
      </c>
      <c r="C669" s="5">
        <v>1996</v>
      </c>
      <c r="D669" s="5">
        <v>5</v>
      </c>
      <c r="E669" s="28">
        <v>4.966638</v>
      </c>
      <c r="F669" s="28">
        <v>14.672906999999999</v>
      </c>
    </row>
    <row r="670" spans="1:6" ht="12.75">
      <c r="A670" s="30" t="s">
        <v>133</v>
      </c>
      <c r="B670" s="30">
        <v>3</v>
      </c>
      <c r="C670" s="5">
        <v>1996</v>
      </c>
      <c r="D670" s="5">
        <v>6</v>
      </c>
      <c r="E670" s="28">
        <v>0.741925</v>
      </c>
      <c r="F670" s="28">
        <v>2.249375</v>
      </c>
    </row>
    <row r="671" spans="1:6" ht="12.75">
      <c r="A671" s="30" t="s">
        <v>133</v>
      </c>
      <c r="B671" s="30">
        <v>3</v>
      </c>
      <c r="C671" s="5">
        <v>1996</v>
      </c>
      <c r="D671" s="5">
        <v>7</v>
      </c>
      <c r="E671" s="28">
        <v>0.287859</v>
      </c>
      <c r="F671" s="28">
        <v>0.738705</v>
      </c>
    </row>
    <row r="672" spans="1:6" ht="12.75">
      <c r="A672" s="30" t="s">
        <v>133</v>
      </c>
      <c r="B672" s="30">
        <v>3</v>
      </c>
      <c r="C672" s="5">
        <v>1996</v>
      </c>
      <c r="D672" s="5">
        <v>8</v>
      </c>
      <c r="E672" s="28">
        <v>0.151554</v>
      </c>
      <c r="F672" s="28">
        <v>0.375318</v>
      </c>
    </row>
    <row r="673" spans="1:6" ht="12.75">
      <c r="A673" s="30" t="s">
        <v>133</v>
      </c>
      <c r="B673" s="30">
        <v>3</v>
      </c>
      <c r="C673" s="5">
        <v>1996</v>
      </c>
      <c r="D673" s="5">
        <v>9</v>
      </c>
      <c r="E673" s="28">
        <v>0.11024</v>
      </c>
      <c r="F673" s="28">
        <v>0.30896</v>
      </c>
    </row>
    <row r="674" spans="1:6" ht="12.75">
      <c r="A674" s="30" t="s">
        <v>133</v>
      </c>
      <c r="B674" s="30">
        <v>3</v>
      </c>
      <c r="C674" s="5">
        <v>1996</v>
      </c>
      <c r="D674" s="5">
        <v>10</v>
      </c>
      <c r="E674" s="28">
        <v>0.411068</v>
      </c>
      <c r="F674" s="28">
        <v>1.139578</v>
      </c>
    </row>
    <row r="675" spans="1:6" ht="12.75">
      <c r="A675" s="30" t="s">
        <v>133</v>
      </c>
      <c r="B675" s="30">
        <v>3</v>
      </c>
      <c r="C675" s="5">
        <v>1996</v>
      </c>
      <c r="D675" s="5">
        <v>11</v>
      </c>
      <c r="E675" s="28">
        <v>1.355614</v>
      </c>
      <c r="F675" s="28">
        <v>5.876372</v>
      </c>
    </row>
    <row r="676" spans="1:6" ht="12.75">
      <c r="A676" s="31" t="s">
        <v>133</v>
      </c>
      <c r="B676" s="31">
        <v>3</v>
      </c>
      <c r="C676">
        <v>1996</v>
      </c>
      <c r="D676">
        <v>12</v>
      </c>
      <c r="E676" s="28">
        <v>13.408505</v>
      </c>
      <c r="F676" s="28">
        <v>32.34418</v>
      </c>
    </row>
    <row r="677" spans="1:6" ht="12.75">
      <c r="A677" s="31" t="s">
        <v>133</v>
      </c>
      <c r="B677" s="31">
        <v>3</v>
      </c>
      <c r="C677">
        <v>1997</v>
      </c>
      <c r="D677">
        <v>1</v>
      </c>
      <c r="E677" s="28">
        <v>18.20068</v>
      </c>
      <c r="F677" s="28">
        <v>31.875899999999994</v>
      </c>
    </row>
    <row r="678" spans="1:6" ht="12.75">
      <c r="A678" s="31" t="s">
        <v>133</v>
      </c>
      <c r="B678" s="31">
        <v>3</v>
      </c>
      <c r="C678">
        <v>1997</v>
      </c>
      <c r="D678">
        <v>2</v>
      </c>
      <c r="E678" s="28">
        <v>2.8386</v>
      </c>
      <c r="F678" s="28">
        <v>10.8072</v>
      </c>
    </row>
    <row r="679" spans="1:6" ht="12.75">
      <c r="A679" s="31" t="s">
        <v>133</v>
      </c>
      <c r="B679" s="31">
        <v>3</v>
      </c>
      <c r="C679">
        <v>1997</v>
      </c>
      <c r="D679">
        <v>3</v>
      </c>
      <c r="E679" s="28">
        <v>1.08924</v>
      </c>
      <c r="F679" s="28">
        <v>3.973848</v>
      </c>
    </row>
    <row r="680" spans="1:6" ht="12.75">
      <c r="A680" s="31" t="s">
        <v>133</v>
      </c>
      <c r="B680" s="31">
        <v>3</v>
      </c>
      <c r="C680">
        <v>1997</v>
      </c>
      <c r="D680">
        <v>4</v>
      </c>
      <c r="E680" s="28">
        <v>0.651728</v>
      </c>
      <c r="F680" s="28">
        <v>2.05781</v>
      </c>
    </row>
    <row r="681" spans="1:6" ht="12.75">
      <c r="A681" s="31" t="s">
        <v>133</v>
      </c>
      <c r="B681" s="31">
        <v>3</v>
      </c>
      <c r="C681">
        <v>1997</v>
      </c>
      <c r="D681">
        <v>5</v>
      </c>
      <c r="E681" s="28">
        <v>1.93806</v>
      </c>
      <c r="F681" s="28">
        <v>6.50676</v>
      </c>
    </row>
    <row r="682" spans="1:6" ht="12.75">
      <c r="A682" s="31" t="s">
        <v>133</v>
      </c>
      <c r="B682" s="31">
        <v>3</v>
      </c>
      <c r="C682">
        <v>1997</v>
      </c>
      <c r="D682">
        <v>6</v>
      </c>
      <c r="E682" s="28">
        <v>3.256387</v>
      </c>
      <c r="F682" s="28">
        <v>11.67492</v>
      </c>
    </row>
    <row r="683" spans="1:6" ht="12.75">
      <c r="A683" s="31" t="s">
        <v>133</v>
      </c>
      <c r="B683" s="31">
        <v>3</v>
      </c>
      <c r="C683">
        <v>1997</v>
      </c>
      <c r="D683">
        <v>7</v>
      </c>
      <c r="E683" s="28">
        <v>0.7245</v>
      </c>
      <c r="F683" s="28">
        <v>2.28165</v>
      </c>
    </row>
    <row r="684" spans="1:6" ht="12.75">
      <c r="A684" s="31" t="s">
        <v>133</v>
      </c>
      <c r="B684" s="31">
        <v>3</v>
      </c>
      <c r="C684">
        <v>1997</v>
      </c>
      <c r="D684">
        <v>8</v>
      </c>
      <c r="E684" s="28">
        <v>0.41194</v>
      </c>
      <c r="F684" s="28">
        <v>1.01953</v>
      </c>
    </row>
    <row r="685" spans="1:6" ht="12.75">
      <c r="A685" s="31" t="s">
        <v>133</v>
      </c>
      <c r="B685" s="31">
        <v>3</v>
      </c>
      <c r="C685">
        <v>1997</v>
      </c>
      <c r="D685">
        <v>9</v>
      </c>
      <c r="E685" s="28">
        <v>0.452025</v>
      </c>
      <c r="F685" s="28">
        <v>1.12035</v>
      </c>
    </row>
    <row r="686" spans="1:6" ht="12.75">
      <c r="A686" s="31" t="s">
        <v>133</v>
      </c>
      <c r="B686" s="31">
        <v>3</v>
      </c>
      <c r="C686">
        <v>1997</v>
      </c>
      <c r="D686">
        <v>10</v>
      </c>
      <c r="E686" s="28">
        <v>3.283944</v>
      </c>
      <c r="F686" s="28">
        <v>9.233016</v>
      </c>
    </row>
    <row r="687" spans="1:6" ht="12.75">
      <c r="A687" s="31" t="s">
        <v>133</v>
      </c>
      <c r="B687" s="31">
        <v>3</v>
      </c>
      <c r="C687">
        <v>1997</v>
      </c>
      <c r="D687">
        <v>11</v>
      </c>
      <c r="E687" s="28">
        <v>12.657672</v>
      </c>
      <c r="F687" s="28">
        <v>33.62903</v>
      </c>
    </row>
    <row r="688" spans="1:6" ht="12.75">
      <c r="A688" s="31" t="s">
        <v>133</v>
      </c>
      <c r="B688" s="31">
        <v>3</v>
      </c>
      <c r="C688">
        <v>1997</v>
      </c>
      <c r="D688">
        <v>12</v>
      </c>
      <c r="E688" s="28">
        <v>15.480812</v>
      </c>
      <c r="F688" s="28">
        <v>30.802028</v>
      </c>
    </row>
    <row r="689" spans="1:6" ht="12.75">
      <c r="A689" s="31" t="s">
        <v>133</v>
      </c>
      <c r="B689" s="31">
        <v>3</v>
      </c>
      <c r="C689">
        <v>1998</v>
      </c>
      <c r="D689">
        <v>1</v>
      </c>
      <c r="E689" s="28">
        <v>10.60124</v>
      </c>
      <c r="F689" s="28">
        <v>26.204880000000003</v>
      </c>
    </row>
    <row r="690" spans="1:6" ht="12.75">
      <c r="A690" s="31" t="s">
        <v>133</v>
      </c>
      <c r="B690" s="31">
        <v>3</v>
      </c>
      <c r="C690">
        <v>1998</v>
      </c>
      <c r="D690">
        <v>2</v>
      </c>
      <c r="E690" s="28">
        <v>4.16109</v>
      </c>
      <c r="F690" s="28">
        <v>9.401136</v>
      </c>
    </row>
    <row r="691" spans="1:6" ht="12.75">
      <c r="A691" s="31" t="s">
        <v>133</v>
      </c>
      <c r="B691" s="31">
        <v>3</v>
      </c>
      <c r="C691">
        <v>1998</v>
      </c>
      <c r="D691">
        <v>3</v>
      </c>
      <c r="E691" s="28">
        <v>2.24028</v>
      </c>
      <c r="F691" s="28">
        <v>5.742051</v>
      </c>
    </row>
    <row r="692" spans="1:6" ht="12.75">
      <c r="A692" s="31" t="s">
        <v>133</v>
      </c>
      <c r="B692" s="31">
        <v>3</v>
      </c>
      <c r="C692">
        <v>1998</v>
      </c>
      <c r="D692">
        <v>4</v>
      </c>
      <c r="E692" s="28">
        <v>10.91944</v>
      </c>
      <c r="F692" s="28">
        <v>26.65628</v>
      </c>
    </row>
    <row r="693" spans="1:6" ht="12.75">
      <c r="A693" s="31" t="s">
        <v>133</v>
      </c>
      <c r="B693" s="31">
        <v>3</v>
      </c>
      <c r="C693">
        <v>1998</v>
      </c>
      <c r="D693">
        <v>5</v>
      </c>
      <c r="E693" s="28">
        <v>3.724686</v>
      </c>
      <c r="F693" s="28">
        <v>10.033436</v>
      </c>
    </row>
    <row r="694" spans="1:6" ht="12.75">
      <c r="A694" s="31" t="s">
        <v>133</v>
      </c>
      <c r="B694" s="31">
        <v>3</v>
      </c>
      <c r="C694">
        <v>1998</v>
      </c>
      <c r="D694">
        <v>6</v>
      </c>
      <c r="E694" s="28">
        <v>1.789256</v>
      </c>
      <c r="F694" s="28">
        <v>4.988664</v>
      </c>
    </row>
    <row r="695" spans="1:6" ht="12.75">
      <c r="A695" s="31" t="s">
        <v>133</v>
      </c>
      <c r="B695" s="31">
        <v>3</v>
      </c>
      <c r="C695">
        <v>1998</v>
      </c>
      <c r="D695">
        <v>7</v>
      </c>
      <c r="E695" s="28">
        <v>0.57536</v>
      </c>
      <c r="F695" s="28">
        <v>1.39996</v>
      </c>
    </row>
    <row r="696" spans="1:6" ht="12.75">
      <c r="A696" s="31" t="s">
        <v>133</v>
      </c>
      <c r="B696" s="31">
        <v>3</v>
      </c>
      <c r="C696">
        <v>1998</v>
      </c>
      <c r="D696">
        <v>8</v>
      </c>
      <c r="E696" s="28">
        <v>0.51648</v>
      </c>
      <c r="F696" s="28">
        <v>1.2216</v>
      </c>
    </row>
    <row r="697" spans="1:6" ht="12.75">
      <c r="A697" s="31" t="s">
        <v>133</v>
      </c>
      <c r="B697" s="31">
        <v>3</v>
      </c>
      <c r="C697">
        <v>1998</v>
      </c>
      <c r="D697">
        <v>9</v>
      </c>
      <c r="E697" s="28">
        <v>0.43214</v>
      </c>
      <c r="F697" s="28">
        <v>1.4136000000000002</v>
      </c>
    </row>
    <row r="698" spans="1:6" ht="12.75">
      <c r="A698" s="31" t="s">
        <v>133</v>
      </c>
      <c r="B698" s="31">
        <v>3</v>
      </c>
      <c r="C698">
        <v>1998</v>
      </c>
      <c r="D698">
        <v>10</v>
      </c>
      <c r="E698" s="28">
        <v>1.00108</v>
      </c>
      <c r="F698" s="28">
        <v>2.4139600000000003</v>
      </c>
    </row>
    <row r="699" spans="1:6" ht="12.75">
      <c r="A699" s="31" t="s">
        <v>133</v>
      </c>
      <c r="B699" s="31">
        <v>3</v>
      </c>
      <c r="C699">
        <v>1998</v>
      </c>
      <c r="D699">
        <v>11</v>
      </c>
      <c r="E699" s="28">
        <v>0.354482</v>
      </c>
      <c r="F699" s="28">
        <v>0.99777</v>
      </c>
    </row>
    <row r="700" spans="1:6" ht="12.75">
      <c r="A700" s="31" t="s">
        <v>133</v>
      </c>
      <c r="B700" s="31">
        <v>3</v>
      </c>
      <c r="C700">
        <v>1998</v>
      </c>
      <c r="D700">
        <v>12</v>
      </c>
      <c r="E700" s="28">
        <v>0.480822</v>
      </c>
      <c r="F700" s="28">
        <v>1.361698</v>
      </c>
    </row>
    <row r="701" spans="1:6" ht="12.75">
      <c r="A701" s="31" t="s">
        <v>133</v>
      </c>
      <c r="B701" s="31">
        <v>3</v>
      </c>
      <c r="C701">
        <v>1999</v>
      </c>
      <c r="D701">
        <v>1</v>
      </c>
      <c r="E701" s="28">
        <v>1.641912</v>
      </c>
      <c r="F701" s="28">
        <v>5.041879</v>
      </c>
    </row>
    <row r="702" spans="1:6" ht="12.75">
      <c r="A702" s="31" t="s">
        <v>133</v>
      </c>
      <c r="B702" s="31">
        <v>3</v>
      </c>
      <c r="C702">
        <v>1999</v>
      </c>
      <c r="D702">
        <v>2</v>
      </c>
      <c r="E702" s="28">
        <v>0.545478</v>
      </c>
      <c r="F702" s="28">
        <v>1.744815</v>
      </c>
    </row>
    <row r="703" spans="1:6" ht="12.75">
      <c r="A703" s="31" t="s">
        <v>133</v>
      </c>
      <c r="B703" s="31">
        <v>3</v>
      </c>
      <c r="C703">
        <v>1999</v>
      </c>
      <c r="D703">
        <v>3</v>
      </c>
      <c r="E703" s="28">
        <v>2.949996</v>
      </c>
      <c r="F703" s="28">
        <v>8.156085000000001</v>
      </c>
    </row>
    <row r="704" spans="1:6" ht="12.75">
      <c r="A704" s="31" t="s">
        <v>133</v>
      </c>
      <c r="B704" s="31">
        <v>3</v>
      </c>
      <c r="C704">
        <v>1999</v>
      </c>
      <c r="D704">
        <v>4</v>
      </c>
      <c r="E704" s="28">
        <v>1.88048</v>
      </c>
      <c r="F704" s="28">
        <v>5.9422</v>
      </c>
    </row>
    <row r="705" spans="1:6" ht="12.75">
      <c r="A705" s="31" t="s">
        <v>133</v>
      </c>
      <c r="B705" s="31">
        <v>3</v>
      </c>
      <c r="C705">
        <v>1999</v>
      </c>
      <c r="D705">
        <v>5</v>
      </c>
      <c r="E705" s="28">
        <v>2.645184</v>
      </c>
      <c r="F705" s="28">
        <v>8.328576</v>
      </c>
    </row>
    <row r="706" spans="1:6" ht="12.75">
      <c r="A706" s="31" t="s">
        <v>133</v>
      </c>
      <c r="B706" s="31">
        <v>3</v>
      </c>
      <c r="C706">
        <v>1999</v>
      </c>
      <c r="D706">
        <v>6</v>
      </c>
      <c r="E706" s="28">
        <v>0.671055</v>
      </c>
      <c r="F706" s="28">
        <v>1.92885</v>
      </c>
    </row>
    <row r="707" spans="1:6" ht="12.75">
      <c r="A707" s="31" t="s">
        <v>133</v>
      </c>
      <c r="B707" s="31">
        <v>3</v>
      </c>
      <c r="C707">
        <v>1999</v>
      </c>
      <c r="D707">
        <v>7</v>
      </c>
      <c r="E707" s="28">
        <v>0.3811</v>
      </c>
      <c r="F707" s="28">
        <v>0.945128</v>
      </c>
    </row>
    <row r="708" spans="1:6" ht="12.75">
      <c r="A708" s="31" t="s">
        <v>133</v>
      </c>
      <c r="B708" s="31">
        <v>3</v>
      </c>
      <c r="C708">
        <v>1999</v>
      </c>
      <c r="D708">
        <v>8</v>
      </c>
      <c r="E708" s="28">
        <v>0.500149</v>
      </c>
      <c r="F708" s="28">
        <v>1.304186</v>
      </c>
    </row>
    <row r="709" spans="1:6" ht="12.75">
      <c r="A709" s="31" t="s">
        <v>133</v>
      </c>
      <c r="B709" s="31">
        <v>3</v>
      </c>
      <c r="C709">
        <v>1999</v>
      </c>
      <c r="D709">
        <v>9</v>
      </c>
      <c r="E709" s="28">
        <v>1.051596</v>
      </c>
      <c r="F709" s="28">
        <v>3.239532</v>
      </c>
    </row>
    <row r="710" spans="1:6" ht="12.75">
      <c r="A710" s="31" t="s">
        <v>133</v>
      </c>
      <c r="B710" s="31">
        <v>3</v>
      </c>
      <c r="C710">
        <v>1999</v>
      </c>
      <c r="D710">
        <v>10</v>
      </c>
      <c r="E710" s="28">
        <v>7.745892</v>
      </c>
      <c r="F710" s="28">
        <v>20.267604</v>
      </c>
    </row>
    <row r="711" spans="1:6" ht="12.75">
      <c r="A711" s="31" t="s">
        <v>133</v>
      </c>
      <c r="B711" s="31">
        <v>3</v>
      </c>
      <c r="C711">
        <v>1999</v>
      </c>
      <c r="D711">
        <v>11</v>
      </c>
      <c r="E711" s="28">
        <v>2.076192</v>
      </c>
      <c r="F711" s="28">
        <v>5.814192</v>
      </c>
    </row>
    <row r="712" spans="1:6" ht="12.75">
      <c r="A712" s="31" t="s">
        <v>133</v>
      </c>
      <c r="B712" s="31">
        <v>3</v>
      </c>
      <c r="C712">
        <v>1999</v>
      </c>
      <c r="D712">
        <v>12</v>
      </c>
      <c r="E712" s="28">
        <v>5.059557</v>
      </c>
      <c r="F712" s="28">
        <v>11.537576999999999</v>
      </c>
    </row>
    <row r="713" spans="1:6" ht="12.75">
      <c r="A713" s="31" t="s">
        <v>133</v>
      </c>
      <c r="B713" s="31">
        <v>3</v>
      </c>
      <c r="C713">
        <v>2000</v>
      </c>
      <c r="D713">
        <v>1</v>
      </c>
      <c r="E713" s="28">
        <v>2.739572</v>
      </c>
      <c r="F713" s="28">
        <v>6.000864999999999</v>
      </c>
    </row>
    <row r="714" spans="1:6" ht="12.75">
      <c r="A714" s="31" t="s">
        <v>133</v>
      </c>
      <c r="B714" s="31">
        <v>3</v>
      </c>
      <c r="C714">
        <v>2000</v>
      </c>
      <c r="D714">
        <v>2</v>
      </c>
      <c r="E714" s="28">
        <v>1.115081</v>
      </c>
      <c r="F714" s="28">
        <v>2.7234</v>
      </c>
    </row>
    <row r="715" spans="1:6" ht="12.75">
      <c r="A715" s="31" t="s">
        <v>133</v>
      </c>
      <c r="B715" s="31">
        <v>3</v>
      </c>
      <c r="C715">
        <v>2000</v>
      </c>
      <c r="D715">
        <v>3</v>
      </c>
      <c r="E715" s="28">
        <v>0.72072</v>
      </c>
      <c r="F715" s="28">
        <v>1.877148</v>
      </c>
    </row>
    <row r="716" spans="1:6" ht="12.75">
      <c r="A716" s="31" t="s">
        <v>133</v>
      </c>
      <c r="B716" s="31">
        <v>3</v>
      </c>
      <c r="C716">
        <v>2000</v>
      </c>
      <c r="D716">
        <v>4</v>
      </c>
      <c r="E716" s="28">
        <v>13.588619</v>
      </c>
      <c r="F716" s="28">
        <v>30.261052</v>
      </c>
    </row>
    <row r="717" spans="1:6" ht="12.75">
      <c r="A717" s="31" t="s">
        <v>133</v>
      </c>
      <c r="B717" s="31">
        <v>3</v>
      </c>
      <c r="C717">
        <v>2000</v>
      </c>
      <c r="D717">
        <v>5</v>
      </c>
      <c r="E717" s="28">
        <v>4.767441</v>
      </c>
      <c r="F717" s="28">
        <v>13.912332</v>
      </c>
    </row>
    <row r="718" spans="1:6" ht="12.75">
      <c r="A718" s="31" t="s">
        <v>133</v>
      </c>
      <c r="B718" s="31">
        <v>3</v>
      </c>
      <c r="C718">
        <v>2000</v>
      </c>
      <c r="D718">
        <v>6</v>
      </c>
      <c r="E718" s="28">
        <v>0.72556</v>
      </c>
      <c r="F718" s="28">
        <v>1.896059</v>
      </c>
    </row>
    <row r="719" spans="1:6" ht="12.75">
      <c r="A719" s="31" t="s">
        <v>133</v>
      </c>
      <c r="B719" s="31">
        <v>3</v>
      </c>
      <c r="C719">
        <v>2000</v>
      </c>
      <c r="D719">
        <v>7</v>
      </c>
      <c r="E719" s="28">
        <v>0.301245</v>
      </c>
      <c r="F719" s="28">
        <v>0.80598</v>
      </c>
    </row>
    <row r="720" spans="1:6" ht="12.75">
      <c r="A720" s="31" t="s">
        <v>133</v>
      </c>
      <c r="B720" s="31">
        <v>3</v>
      </c>
      <c r="C720">
        <v>2000</v>
      </c>
      <c r="D720">
        <v>8</v>
      </c>
      <c r="E720" s="28">
        <v>0.367866</v>
      </c>
      <c r="F720" s="28">
        <v>0.8919699999999999</v>
      </c>
    </row>
    <row r="721" spans="1:6" ht="12.75">
      <c r="A721" s="31" t="s">
        <v>133</v>
      </c>
      <c r="B721" s="31">
        <v>3</v>
      </c>
      <c r="C721">
        <v>2000</v>
      </c>
      <c r="D721">
        <v>9</v>
      </c>
      <c r="E721" s="28">
        <v>0.213792</v>
      </c>
      <c r="F721" s="28">
        <v>0.536576</v>
      </c>
    </row>
    <row r="722" spans="1:6" ht="12.75">
      <c r="A722" s="31" t="s">
        <v>133</v>
      </c>
      <c r="B722" s="31">
        <v>3</v>
      </c>
      <c r="C722">
        <v>2000</v>
      </c>
      <c r="D722">
        <v>10</v>
      </c>
      <c r="E722" s="28">
        <v>0.132459</v>
      </c>
      <c r="F722" s="28">
        <v>0.388533</v>
      </c>
    </row>
    <row r="723" spans="1:6" ht="12.75">
      <c r="A723" s="31" t="s">
        <v>133</v>
      </c>
      <c r="B723" s="31">
        <v>3</v>
      </c>
      <c r="C723">
        <v>2000</v>
      </c>
      <c r="D723">
        <v>11</v>
      </c>
      <c r="E723" s="28">
        <v>7.022386</v>
      </c>
      <c r="F723" s="28">
        <v>19.520179</v>
      </c>
    </row>
    <row r="724" spans="1:6" ht="12.75">
      <c r="A724" s="31" t="s">
        <v>133</v>
      </c>
      <c r="B724" s="31">
        <v>3</v>
      </c>
      <c r="C724">
        <v>2000</v>
      </c>
      <c r="D724">
        <v>12</v>
      </c>
      <c r="E724" s="28">
        <v>50.018688</v>
      </c>
      <c r="F724" s="28">
        <v>99.7776</v>
      </c>
    </row>
    <row r="725" spans="1:6" ht="12.75">
      <c r="A725" s="31" t="s">
        <v>133</v>
      </c>
      <c r="B725" s="31">
        <v>3</v>
      </c>
      <c r="C725">
        <v>2001</v>
      </c>
      <c r="D725">
        <v>1</v>
      </c>
      <c r="E725" s="28">
        <v>46.355784</v>
      </c>
      <c r="F725" s="28">
        <v>101.69866400000001</v>
      </c>
    </row>
    <row r="726" spans="1:6" ht="12.75">
      <c r="A726" s="31" t="s">
        <v>133</v>
      </c>
      <c r="B726" s="31">
        <v>3</v>
      </c>
      <c r="C726">
        <v>2001</v>
      </c>
      <c r="D726">
        <v>2</v>
      </c>
      <c r="E726" s="28">
        <v>20.747178</v>
      </c>
      <c r="F726" s="28">
        <v>42.785847000000004</v>
      </c>
    </row>
    <row r="727" spans="1:6" ht="12.75">
      <c r="A727" s="31" t="s">
        <v>133</v>
      </c>
      <c r="B727" s="31">
        <v>3</v>
      </c>
      <c r="C727">
        <v>2001</v>
      </c>
      <c r="D727">
        <v>3</v>
      </c>
      <c r="E727" s="28">
        <v>41.7216</v>
      </c>
      <c r="F727" s="28">
        <v>94.3506</v>
      </c>
    </row>
    <row r="728" spans="1:6" ht="12.75">
      <c r="A728" s="31" t="s">
        <v>133</v>
      </c>
      <c r="B728" s="31">
        <v>3</v>
      </c>
      <c r="C728">
        <v>2001</v>
      </c>
      <c r="D728">
        <v>4</v>
      </c>
      <c r="E728" s="28">
        <v>2.177411</v>
      </c>
      <c r="F728" s="28">
        <v>9.177569</v>
      </c>
    </row>
    <row r="729" spans="1:6" ht="12.75">
      <c r="A729" s="31" t="s">
        <v>133</v>
      </c>
      <c r="B729" s="31">
        <v>3</v>
      </c>
      <c r="C729">
        <v>2001</v>
      </c>
      <c r="D729">
        <v>5</v>
      </c>
      <c r="E729" s="28">
        <v>3.113628</v>
      </c>
      <c r="F729" s="28">
        <v>9.319674</v>
      </c>
    </row>
    <row r="730" spans="1:6" ht="12.75">
      <c r="A730" s="31" t="s">
        <v>133</v>
      </c>
      <c r="B730" s="31">
        <v>3</v>
      </c>
      <c r="C730">
        <v>2001</v>
      </c>
      <c r="D730">
        <v>6</v>
      </c>
      <c r="E730" s="28">
        <v>0.65455</v>
      </c>
      <c r="F730" s="28">
        <v>1.932433</v>
      </c>
    </row>
    <row r="731" spans="1:6" ht="12.75">
      <c r="A731" s="31" t="s">
        <v>133</v>
      </c>
      <c r="B731" s="31">
        <v>3</v>
      </c>
      <c r="C731">
        <v>2001</v>
      </c>
      <c r="D731">
        <v>7</v>
      </c>
      <c r="E731" s="28">
        <v>0.411348</v>
      </c>
      <c r="F731" s="28">
        <v>1.243956</v>
      </c>
    </row>
    <row r="732" spans="1:6" ht="12.75">
      <c r="A732" s="31" t="s">
        <v>133</v>
      </c>
      <c r="B732" s="31">
        <v>3</v>
      </c>
      <c r="C732">
        <v>2001</v>
      </c>
      <c r="D732">
        <v>8</v>
      </c>
      <c r="E732" s="28">
        <v>0.416724</v>
      </c>
      <c r="F732" s="28">
        <v>1.048575</v>
      </c>
    </row>
    <row r="733" spans="1:6" ht="12.75">
      <c r="A733" s="31" t="s">
        <v>133</v>
      </c>
      <c r="B733" s="31">
        <v>3</v>
      </c>
      <c r="C733">
        <v>2001</v>
      </c>
      <c r="D733">
        <v>9</v>
      </c>
      <c r="E733" s="28">
        <v>0.3892</v>
      </c>
      <c r="F733" s="28">
        <v>0.9996</v>
      </c>
    </row>
    <row r="734" spans="1:6" ht="12.75">
      <c r="A734" s="31" t="s">
        <v>133</v>
      </c>
      <c r="B734" s="31">
        <v>3</v>
      </c>
      <c r="C734">
        <v>2001</v>
      </c>
      <c r="D734">
        <v>10</v>
      </c>
      <c r="E734" s="28">
        <v>1.837997</v>
      </c>
      <c r="F734" s="28">
        <v>5.215529</v>
      </c>
    </row>
    <row r="735" spans="1:6" ht="12.75">
      <c r="A735" s="31" t="s">
        <v>133</v>
      </c>
      <c r="B735" s="31">
        <v>3</v>
      </c>
      <c r="C735">
        <v>2001</v>
      </c>
      <c r="D735">
        <v>11</v>
      </c>
      <c r="E735" s="28">
        <v>0.40432</v>
      </c>
      <c r="F735" s="28">
        <v>0.999495</v>
      </c>
    </row>
    <row r="736" spans="1:6" ht="12.75">
      <c r="A736" s="31" t="s">
        <v>133</v>
      </c>
      <c r="B736" s="31">
        <v>3</v>
      </c>
      <c r="C736">
        <v>2001</v>
      </c>
      <c r="D736">
        <v>12</v>
      </c>
      <c r="E736" s="28">
        <v>0.363072</v>
      </c>
      <c r="F736" s="28">
        <v>0.8853599999999999</v>
      </c>
    </row>
    <row r="737" spans="1:6" ht="12.75">
      <c r="A737" s="31" t="s">
        <v>133</v>
      </c>
      <c r="B737" s="31">
        <v>3</v>
      </c>
      <c r="C737">
        <v>2002</v>
      </c>
      <c r="D737">
        <v>1</v>
      </c>
      <c r="E737" s="28">
        <v>2.968984</v>
      </c>
      <c r="F737" s="28">
        <v>7.377132</v>
      </c>
    </row>
    <row r="738" spans="1:6" ht="12.75">
      <c r="A738" s="31" t="s">
        <v>133</v>
      </c>
      <c r="B738" s="31">
        <v>3</v>
      </c>
      <c r="C738">
        <v>2002</v>
      </c>
      <c r="D738">
        <v>2</v>
      </c>
      <c r="E738" s="28">
        <v>2.917348</v>
      </c>
      <c r="F738" s="28">
        <v>7.447976000000001</v>
      </c>
    </row>
    <row r="739" spans="1:6" ht="12.75">
      <c r="A739" s="31" t="s">
        <v>133</v>
      </c>
      <c r="B739" s="31">
        <v>3</v>
      </c>
      <c r="C739">
        <v>2002</v>
      </c>
      <c r="D739">
        <v>3</v>
      </c>
      <c r="E739" s="28">
        <v>8.73115</v>
      </c>
      <c r="F739" s="28">
        <v>18.453708</v>
      </c>
    </row>
    <row r="740" spans="1:6" ht="12.75">
      <c r="A740" s="31" t="s">
        <v>133</v>
      </c>
      <c r="B740" s="31">
        <v>3</v>
      </c>
      <c r="C740">
        <v>2002</v>
      </c>
      <c r="D740">
        <v>4</v>
      </c>
      <c r="E740" s="28">
        <v>2.408468</v>
      </c>
      <c r="F740" s="28">
        <v>5.152046</v>
      </c>
    </row>
    <row r="741" spans="1:6" ht="12.75">
      <c r="A741" s="31" t="s">
        <v>133</v>
      </c>
      <c r="B741" s="31">
        <v>3</v>
      </c>
      <c r="C741">
        <v>2002</v>
      </c>
      <c r="D741">
        <v>5</v>
      </c>
      <c r="E741" s="28">
        <v>1.174296</v>
      </c>
      <c r="F741" s="28">
        <v>3.069984</v>
      </c>
    </row>
    <row r="742" spans="1:6" ht="12.75">
      <c r="A742" s="31" t="s">
        <v>133</v>
      </c>
      <c r="B742" s="31">
        <v>3</v>
      </c>
      <c r="C742">
        <v>2002</v>
      </c>
      <c r="D742">
        <v>6</v>
      </c>
      <c r="E742" s="28">
        <v>0.612324</v>
      </c>
      <c r="F742" s="28">
        <v>1.702764</v>
      </c>
    </row>
    <row r="743" spans="1:6" ht="12.75">
      <c r="A743" s="31" t="s">
        <v>133</v>
      </c>
      <c r="B743" s="31">
        <v>3</v>
      </c>
      <c r="C743">
        <v>2002</v>
      </c>
      <c r="D743">
        <v>7</v>
      </c>
      <c r="E743" s="28">
        <v>0.337908</v>
      </c>
      <c r="F743" s="28">
        <v>0.804576</v>
      </c>
    </row>
    <row r="744" spans="1:6" ht="12.75">
      <c r="A744" s="31" t="s">
        <v>133</v>
      </c>
      <c r="B744" s="31">
        <v>3</v>
      </c>
      <c r="C744">
        <v>2002</v>
      </c>
      <c r="D744">
        <v>8</v>
      </c>
      <c r="E744" s="28">
        <v>0.168744</v>
      </c>
      <c r="F744" s="28">
        <v>0.41011200000000003</v>
      </c>
    </row>
    <row r="745" spans="1:6" ht="12.75">
      <c r="A745" s="31" t="s">
        <v>133</v>
      </c>
      <c r="B745" s="31">
        <v>3</v>
      </c>
      <c r="C745">
        <v>2002</v>
      </c>
      <c r="D745">
        <v>9</v>
      </c>
      <c r="E745" s="28">
        <v>0.983675</v>
      </c>
      <c r="F745" s="28">
        <v>2.441923</v>
      </c>
    </row>
    <row r="746" spans="1:6" ht="12.75">
      <c r="A746" s="31" t="s">
        <v>133</v>
      </c>
      <c r="B746" s="31">
        <v>3</v>
      </c>
      <c r="C746">
        <v>2002</v>
      </c>
      <c r="D746">
        <v>10</v>
      </c>
      <c r="E746" s="28">
        <v>3.176858</v>
      </c>
      <c r="F746" s="28">
        <v>9.720124</v>
      </c>
    </row>
    <row r="747" spans="1:6" ht="12.75">
      <c r="A747" s="31" t="s">
        <v>133</v>
      </c>
      <c r="B747" s="31">
        <v>3</v>
      </c>
      <c r="C747">
        <v>2002</v>
      </c>
      <c r="D747">
        <v>11</v>
      </c>
      <c r="E747" s="28">
        <v>6.137535</v>
      </c>
      <c r="F747" s="28">
        <v>17.19756</v>
      </c>
    </row>
    <row r="748" spans="1:6" ht="12.75">
      <c r="A748" s="31" t="s">
        <v>133</v>
      </c>
      <c r="B748" s="31">
        <v>3</v>
      </c>
      <c r="C748">
        <v>2002</v>
      </c>
      <c r="D748">
        <v>12</v>
      </c>
      <c r="E748" s="28">
        <v>30.610602</v>
      </c>
      <c r="F748" s="28">
        <v>64.720117</v>
      </c>
    </row>
    <row r="749" spans="1:6" ht="12.75">
      <c r="A749" s="31" t="s">
        <v>133</v>
      </c>
      <c r="B749" s="31">
        <v>3</v>
      </c>
      <c r="C749">
        <v>2003</v>
      </c>
      <c r="D749">
        <v>1</v>
      </c>
      <c r="E749" s="28">
        <v>23.925664</v>
      </c>
      <c r="F749" s="28">
        <v>47.87646</v>
      </c>
    </row>
    <row r="750" spans="1:6" ht="12.75">
      <c r="A750" s="31" t="s">
        <v>133</v>
      </c>
      <c r="B750" s="31">
        <v>3</v>
      </c>
      <c r="C750">
        <v>2003</v>
      </c>
      <c r="D750">
        <v>2</v>
      </c>
      <c r="E750" s="28">
        <v>8.054328</v>
      </c>
      <c r="F750" s="28">
        <v>19.88646</v>
      </c>
    </row>
    <row r="751" spans="1:6" ht="12.75">
      <c r="A751" s="31" t="s">
        <v>133</v>
      </c>
      <c r="B751" s="31">
        <v>3</v>
      </c>
      <c r="C751">
        <v>2003</v>
      </c>
      <c r="D751">
        <v>3</v>
      </c>
      <c r="E751" s="28">
        <v>5.902785</v>
      </c>
      <c r="F751" s="28">
        <v>16.712511</v>
      </c>
    </row>
    <row r="752" spans="1:6" ht="12.75">
      <c r="A752" s="31" t="s">
        <v>133</v>
      </c>
      <c r="B752" s="31">
        <v>3</v>
      </c>
      <c r="C752">
        <v>2003</v>
      </c>
      <c r="D752">
        <v>4</v>
      </c>
      <c r="E752" s="28">
        <v>8.628928</v>
      </c>
      <c r="F752" s="28">
        <v>21.835176</v>
      </c>
    </row>
    <row r="753" spans="1:6" ht="12.75">
      <c r="A753" s="31" t="s">
        <v>133</v>
      </c>
      <c r="B753" s="31">
        <v>3</v>
      </c>
      <c r="C753">
        <v>2003</v>
      </c>
      <c r="D753">
        <v>5</v>
      </c>
      <c r="E753" s="28">
        <v>3.953152</v>
      </c>
      <c r="F753" s="28">
        <v>8.253952</v>
      </c>
    </row>
    <row r="754" spans="1:6" ht="12.75">
      <c r="A754" s="31" t="s">
        <v>133</v>
      </c>
      <c r="B754" s="31">
        <v>3</v>
      </c>
      <c r="C754">
        <v>2003</v>
      </c>
      <c r="D754">
        <v>6</v>
      </c>
      <c r="E754" s="28">
        <v>0.72834</v>
      </c>
      <c r="F754" s="28">
        <v>1.8117</v>
      </c>
    </row>
    <row r="755" spans="1:6" ht="12.75">
      <c r="A755" s="31" t="s">
        <v>133</v>
      </c>
      <c r="B755" s="31">
        <v>3</v>
      </c>
      <c r="C755">
        <v>2003</v>
      </c>
      <c r="D755">
        <v>7</v>
      </c>
      <c r="E755" s="28">
        <v>0.406728</v>
      </c>
      <c r="F755" s="28">
        <v>0.904176</v>
      </c>
    </row>
    <row r="756" spans="1:6" ht="12.75">
      <c r="A756" s="31" t="s">
        <v>133</v>
      </c>
      <c r="B756" s="31">
        <v>3</v>
      </c>
      <c r="C756">
        <v>2003</v>
      </c>
      <c r="D756">
        <v>8</v>
      </c>
      <c r="E756" s="28">
        <v>0.18725</v>
      </c>
      <c r="F756" s="28">
        <v>0.45832500000000004</v>
      </c>
    </row>
    <row r="757" spans="1:6" ht="12.75">
      <c r="A757" s="31" t="s">
        <v>133</v>
      </c>
      <c r="B757" s="31">
        <v>3</v>
      </c>
      <c r="C757">
        <v>2003</v>
      </c>
      <c r="D757">
        <v>9</v>
      </c>
      <c r="E757" s="28">
        <v>0.356265</v>
      </c>
      <c r="F757" s="28">
        <v>0.770211</v>
      </c>
    </row>
    <row r="758" spans="1:6" ht="12.75">
      <c r="A758" s="31" t="s">
        <v>133</v>
      </c>
      <c r="B758" s="31">
        <v>3</v>
      </c>
      <c r="C758">
        <v>2003</v>
      </c>
      <c r="D758">
        <v>10</v>
      </c>
      <c r="E758" s="28">
        <v>2.010768</v>
      </c>
      <c r="F758" s="28">
        <v>5.512136</v>
      </c>
    </row>
    <row r="759" spans="1:6" ht="12.75">
      <c r="A759" s="31" t="s">
        <v>133</v>
      </c>
      <c r="B759" s="31">
        <v>3</v>
      </c>
      <c r="C759">
        <v>2003</v>
      </c>
      <c r="D759">
        <v>11</v>
      </c>
      <c r="E759" s="28">
        <v>6.575817</v>
      </c>
      <c r="F759" s="28">
        <v>17.85765</v>
      </c>
    </row>
    <row r="760" spans="1:6" ht="12.75">
      <c r="A760" s="31" t="s">
        <v>133</v>
      </c>
      <c r="B760" s="31">
        <v>3</v>
      </c>
      <c r="C760">
        <v>2003</v>
      </c>
      <c r="D760">
        <v>12</v>
      </c>
      <c r="E760" s="28">
        <v>8.42766</v>
      </c>
      <c r="F760" s="28">
        <v>19.85705</v>
      </c>
    </row>
    <row r="761" spans="1:6" ht="12.75">
      <c r="A761" s="31" t="s">
        <v>133</v>
      </c>
      <c r="B761" s="31">
        <v>3</v>
      </c>
      <c r="C761">
        <v>2004</v>
      </c>
      <c r="D761">
        <v>1</v>
      </c>
      <c r="E761" s="28">
        <v>3.757815</v>
      </c>
      <c r="F761" s="28">
        <v>10.927665</v>
      </c>
    </row>
    <row r="762" spans="1:6" ht="12.75">
      <c r="A762" s="31" t="s">
        <v>133</v>
      </c>
      <c r="B762" s="31">
        <v>3</v>
      </c>
      <c r="C762">
        <v>2004</v>
      </c>
      <c r="D762">
        <v>2</v>
      </c>
      <c r="E762" s="28">
        <v>1.653312</v>
      </c>
      <c r="F762" s="28">
        <v>4.4239999999999995</v>
      </c>
    </row>
    <row r="763" spans="1:6" ht="12.75">
      <c r="A763" s="31" t="s">
        <v>133</v>
      </c>
      <c r="B763" s="31">
        <v>3</v>
      </c>
      <c r="C763">
        <v>2004</v>
      </c>
      <c r="D763">
        <v>3</v>
      </c>
      <c r="E763" s="28">
        <v>3.036132</v>
      </c>
      <c r="F763" s="28">
        <v>7.195828000000001</v>
      </c>
    </row>
    <row r="764" spans="1:6" ht="12.75">
      <c r="A764" s="31" t="s">
        <v>133</v>
      </c>
      <c r="B764" s="31">
        <v>3</v>
      </c>
      <c r="C764">
        <v>2004</v>
      </c>
      <c r="D764">
        <v>4</v>
      </c>
      <c r="E764" s="28">
        <v>2.319975</v>
      </c>
      <c r="F764" s="28">
        <v>5.4132750000000005</v>
      </c>
    </row>
    <row r="765" spans="1:6" ht="12.75">
      <c r="A765" s="31" t="s">
        <v>133</v>
      </c>
      <c r="B765" s="31">
        <v>3</v>
      </c>
      <c r="C765">
        <v>2004</v>
      </c>
      <c r="D765">
        <v>5</v>
      </c>
      <c r="E765" s="28">
        <v>1.346949</v>
      </c>
      <c r="F765" s="28">
        <v>4.327154999999999</v>
      </c>
    </row>
    <row r="766" spans="1:6" ht="12.75">
      <c r="A766" s="31" t="s">
        <v>133</v>
      </c>
      <c r="B766" s="31">
        <v>3</v>
      </c>
      <c r="C766">
        <v>2004</v>
      </c>
      <c r="D766">
        <v>6</v>
      </c>
      <c r="E766" s="28">
        <v>0.686833</v>
      </c>
      <c r="F766" s="28">
        <v>1.6507960000000002</v>
      </c>
    </row>
    <row r="767" spans="1:6" ht="12.75">
      <c r="A767" s="31" t="s">
        <v>133</v>
      </c>
      <c r="B767" s="31">
        <v>3</v>
      </c>
      <c r="C767">
        <v>2004</v>
      </c>
      <c r="D767">
        <v>7</v>
      </c>
      <c r="E767" s="28">
        <v>0.22379</v>
      </c>
      <c r="F767" s="28">
        <v>0.53912</v>
      </c>
    </row>
    <row r="768" spans="1:6" ht="12.75">
      <c r="A768" s="31" t="s">
        <v>133</v>
      </c>
      <c r="B768" s="31">
        <v>3</v>
      </c>
      <c r="C768">
        <v>2004</v>
      </c>
      <c r="D768">
        <v>8</v>
      </c>
      <c r="E768" s="28">
        <v>0.29596</v>
      </c>
      <c r="F768" s="28">
        <v>0.89694</v>
      </c>
    </row>
    <row r="769" spans="1:6" ht="12.75">
      <c r="A769" s="31" t="s">
        <v>133</v>
      </c>
      <c r="B769" s="31">
        <v>3</v>
      </c>
      <c r="C769">
        <v>2004</v>
      </c>
      <c r="D769">
        <v>9</v>
      </c>
      <c r="E769" s="28">
        <v>0.836495</v>
      </c>
      <c r="F769" s="28">
        <v>1.990637</v>
      </c>
    </row>
    <row r="770" spans="1:6" ht="12.75">
      <c r="A770" s="31" t="s">
        <v>133</v>
      </c>
      <c r="B770" s="31">
        <v>3</v>
      </c>
      <c r="C770">
        <v>2004</v>
      </c>
      <c r="D770">
        <v>10</v>
      </c>
      <c r="E770" s="28">
        <v>4.99968</v>
      </c>
      <c r="F770" s="28">
        <v>13.487616</v>
      </c>
    </row>
    <row r="771" spans="1:6" ht="12.75">
      <c r="A771" s="31" t="s">
        <v>133</v>
      </c>
      <c r="B771" s="31">
        <v>3</v>
      </c>
      <c r="C771">
        <v>2004</v>
      </c>
      <c r="D771">
        <v>11</v>
      </c>
      <c r="E771" s="28">
        <v>1.765531</v>
      </c>
      <c r="F771" s="28">
        <v>4.698289</v>
      </c>
    </row>
    <row r="772" spans="1:6" ht="12.75">
      <c r="A772" s="31" t="s">
        <v>133</v>
      </c>
      <c r="B772" s="31">
        <v>3</v>
      </c>
      <c r="C772">
        <v>2004</v>
      </c>
      <c r="D772">
        <v>12</v>
      </c>
      <c r="E772" s="28">
        <v>1.33956</v>
      </c>
      <c r="F772" s="28">
        <v>3.825432</v>
      </c>
    </row>
    <row r="773" spans="1:6" ht="12.75">
      <c r="A773" s="31" t="s">
        <v>133</v>
      </c>
      <c r="B773" s="31">
        <v>3</v>
      </c>
      <c r="C773">
        <v>2005</v>
      </c>
      <c r="D773">
        <v>1</v>
      </c>
      <c r="E773" s="28">
        <v>0.93987</v>
      </c>
      <c r="F773" s="28">
        <v>2.442069</v>
      </c>
    </row>
    <row r="774" spans="1:6" ht="12.75">
      <c r="A774" s="31" t="s">
        <v>133</v>
      </c>
      <c r="B774" s="31">
        <v>3</v>
      </c>
      <c r="C774">
        <v>2005</v>
      </c>
      <c r="D774">
        <v>2</v>
      </c>
      <c r="E774" s="28">
        <v>0.652384</v>
      </c>
      <c r="F774" s="28">
        <v>1.474191</v>
      </c>
    </row>
    <row r="775" spans="1:6" ht="12.75">
      <c r="A775" s="31" t="s">
        <v>133</v>
      </c>
      <c r="B775" s="31">
        <v>3</v>
      </c>
      <c r="C775">
        <v>2005</v>
      </c>
      <c r="D775">
        <v>3</v>
      </c>
      <c r="E775" s="28">
        <v>1.68588</v>
      </c>
      <c r="F775" s="28">
        <v>4.140664</v>
      </c>
    </row>
    <row r="776" spans="1:6" ht="12.75">
      <c r="A776" s="31" t="s">
        <v>133</v>
      </c>
      <c r="B776" s="31">
        <v>3</v>
      </c>
      <c r="C776">
        <v>2005</v>
      </c>
      <c r="D776">
        <v>4</v>
      </c>
      <c r="E776" s="28">
        <v>2.144954</v>
      </c>
      <c r="F776" s="28">
        <v>5.958546999999999</v>
      </c>
    </row>
    <row r="777" spans="1:6" ht="12.75">
      <c r="A777" s="31" t="s">
        <v>133</v>
      </c>
      <c r="B777" s="31">
        <v>3</v>
      </c>
      <c r="C777">
        <v>2005</v>
      </c>
      <c r="D777">
        <v>5</v>
      </c>
      <c r="E777" s="28">
        <v>1.296405</v>
      </c>
      <c r="F777" s="28">
        <v>3.2001749999999998</v>
      </c>
    </row>
    <row r="778" spans="1:6" ht="12.75">
      <c r="A778" s="31" t="s">
        <v>133</v>
      </c>
      <c r="B778" s="31">
        <v>3</v>
      </c>
      <c r="C778">
        <v>2005</v>
      </c>
      <c r="D778">
        <v>6</v>
      </c>
      <c r="E778" s="28">
        <v>0.287651</v>
      </c>
      <c r="F778" s="28">
        <v>0.7102679999999999</v>
      </c>
    </row>
    <row r="779" spans="1:6" ht="12.75">
      <c r="A779" s="31" t="s">
        <v>133</v>
      </c>
      <c r="B779" s="31">
        <v>3</v>
      </c>
      <c r="C779">
        <v>2005</v>
      </c>
      <c r="D779">
        <v>7</v>
      </c>
      <c r="E779" s="28">
        <v>0.075816</v>
      </c>
      <c r="F779" s="28">
        <v>0.182442</v>
      </c>
    </row>
    <row r="780" spans="1:6" ht="12.75">
      <c r="A780" s="31" t="s">
        <v>133</v>
      </c>
      <c r="B780" s="31">
        <v>3</v>
      </c>
      <c r="C780">
        <v>2005</v>
      </c>
      <c r="D780">
        <v>8</v>
      </c>
      <c r="E780" s="28">
        <v>0.131</v>
      </c>
      <c r="F780" s="28">
        <v>0.316234</v>
      </c>
    </row>
    <row r="781" spans="1:6" ht="12.75">
      <c r="A781" s="31" t="s">
        <v>133</v>
      </c>
      <c r="B781" s="31">
        <v>3</v>
      </c>
      <c r="C781">
        <v>2005</v>
      </c>
      <c r="D781">
        <v>9</v>
      </c>
      <c r="E781" s="28">
        <v>0.418</v>
      </c>
      <c r="F781" s="28">
        <v>1.0115599999999998</v>
      </c>
    </row>
    <row r="782" spans="1:6" ht="12.75">
      <c r="A782" s="31" t="s">
        <v>133</v>
      </c>
      <c r="B782" s="31">
        <v>3</v>
      </c>
      <c r="C782">
        <v>2005</v>
      </c>
      <c r="D782">
        <v>10</v>
      </c>
      <c r="E782" s="28">
        <v>1.581306</v>
      </c>
      <c r="F782" s="28">
        <v>3.890415</v>
      </c>
    </row>
    <row r="783" spans="1:6" ht="12.75">
      <c r="A783" s="31" t="s">
        <v>133</v>
      </c>
      <c r="B783" s="31">
        <v>3</v>
      </c>
      <c r="C783">
        <v>2005</v>
      </c>
      <c r="D783">
        <v>11</v>
      </c>
      <c r="E783" s="28">
        <v>1.365536</v>
      </c>
      <c r="F783" s="28">
        <v>4.482200000000001</v>
      </c>
    </row>
    <row r="784" spans="1:6" ht="12.75">
      <c r="A784" s="31" t="s">
        <v>133</v>
      </c>
      <c r="B784" s="31">
        <v>3</v>
      </c>
      <c r="C784">
        <v>2005</v>
      </c>
      <c r="D784">
        <v>12</v>
      </c>
      <c r="E784" s="28">
        <v>2.770077</v>
      </c>
      <c r="F784" s="28">
        <v>7.146383</v>
      </c>
    </row>
    <row r="785" spans="1:6" ht="12.75">
      <c r="A785" s="31" t="s">
        <v>133</v>
      </c>
      <c r="B785" s="31">
        <v>3</v>
      </c>
      <c r="C785">
        <v>2006</v>
      </c>
      <c r="D785">
        <v>1</v>
      </c>
      <c r="E785" s="28">
        <v>0.993532</v>
      </c>
      <c r="F785" s="28">
        <v>2.698873</v>
      </c>
    </row>
    <row r="786" spans="1:6" ht="12.75">
      <c r="A786" s="31" t="s">
        <v>133</v>
      </c>
      <c r="B786" s="31">
        <v>3</v>
      </c>
      <c r="C786">
        <v>2006</v>
      </c>
      <c r="D786">
        <v>2</v>
      </c>
      <c r="E786" s="28">
        <v>1.42557</v>
      </c>
      <c r="F786" s="28">
        <v>3.12543</v>
      </c>
    </row>
    <row r="787" spans="1:6" ht="12.75">
      <c r="A787" s="31" t="s">
        <v>133</v>
      </c>
      <c r="B787" s="31">
        <v>3</v>
      </c>
      <c r="C787">
        <v>2006</v>
      </c>
      <c r="D787">
        <v>3</v>
      </c>
      <c r="E787" s="28">
        <v>12.7995</v>
      </c>
      <c r="F787" s="28">
        <v>28.9009</v>
      </c>
    </row>
    <row r="788" spans="1:6" ht="12.75">
      <c r="A788" s="31" t="s">
        <v>133</v>
      </c>
      <c r="B788" s="31">
        <v>3</v>
      </c>
      <c r="C788">
        <v>2006</v>
      </c>
      <c r="D788">
        <v>4</v>
      </c>
      <c r="E788" s="28">
        <v>6.374714</v>
      </c>
      <c r="F788" s="28">
        <v>13.059237000000001</v>
      </c>
    </row>
    <row r="789" spans="1:6" ht="12.75">
      <c r="A789" s="31" t="s">
        <v>133</v>
      </c>
      <c r="B789" s="31">
        <v>3</v>
      </c>
      <c r="C789">
        <v>2006</v>
      </c>
      <c r="D789">
        <v>5</v>
      </c>
      <c r="E789" s="28">
        <v>1.560685</v>
      </c>
      <c r="F789" s="28">
        <v>3.484075</v>
      </c>
    </row>
    <row r="790" spans="1:6" ht="12.75">
      <c r="A790" s="31" t="s">
        <v>133</v>
      </c>
      <c r="B790" s="31">
        <v>3</v>
      </c>
      <c r="C790">
        <v>2006</v>
      </c>
      <c r="D790">
        <v>6</v>
      </c>
      <c r="E790" s="28">
        <v>0.65604</v>
      </c>
      <c r="F790" s="28">
        <v>1.4931839999999998</v>
      </c>
    </row>
    <row r="791" spans="1:6" ht="12.75">
      <c r="A791" s="31" t="s">
        <v>133</v>
      </c>
      <c r="B791" s="31">
        <v>3</v>
      </c>
      <c r="C791">
        <v>2006</v>
      </c>
      <c r="D791">
        <v>7</v>
      </c>
      <c r="E791" s="28">
        <v>0.658688</v>
      </c>
      <c r="F791" s="28">
        <v>1.5225520000000001</v>
      </c>
    </row>
    <row r="792" spans="1:6" ht="12.75">
      <c r="A792" s="31" t="s">
        <v>133</v>
      </c>
      <c r="B792" s="31">
        <v>3</v>
      </c>
      <c r="C792">
        <v>2006</v>
      </c>
      <c r="D792">
        <v>8</v>
      </c>
      <c r="E792" s="28">
        <v>0.168642</v>
      </c>
      <c r="F792" s="28">
        <v>0.405972</v>
      </c>
    </row>
    <row r="793" spans="1:6" ht="12.75">
      <c r="A793" s="31" t="s">
        <v>133</v>
      </c>
      <c r="B793" s="31">
        <v>3</v>
      </c>
      <c r="C793">
        <v>2006</v>
      </c>
      <c r="D793">
        <v>9</v>
      </c>
      <c r="E793" s="28">
        <v>0.354224</v>
      </c>
      <c r="F793" s="28">
        <v>0.8869119999999999</v>
      </c>
    </row>
    <row r="794" spans="5:7" ht="12.75">
      <c r="E794" s="27">
        <f>AVERAGE(E2:E793)*12</f>
        <v>52.47077174242422</v>
      </c>
      <c r="F794" s="27">
        <f>AVERAGE(F2:F793)*12</f>
        <v>123.70907793939392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203 - Río Requejo desde confluencia con arroyo de la Parada hasta confluencia con río Tera en Puebla de Sanabria, y arroyos de la Parada y de Ferrera.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203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2.995092</v>
      </c>
      <c r="F6" s="9">
        <f>IF('De la BASE'!F2&gt;0,'De la BASE'!F2,'De la BASE'!F2+0.001)</f>
        <v>8.673084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203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3.87849</v>
      </c>
      <c r="F7" s="9">
        <f>IF('De la BASE'!F3&gt;0,'De la BASE'!F3,'De la BASE'!F3+0.001)</f>
        <v>11.43261</v>
      </c>
      <c r="G7" s="15">
        <v>14916</v>
      </c>
      <c r="H7" s="8">
        <f>CORREL(E6:E796,E7:E797)</f>
        <v>0.519984095856248</v>
      </c>
      <c r="I7" s="8" t="s">
        <v>117</v>
      </c>
      <c r="J7" s="8"/>
      <c r="K7" s="8"/>
      <c r="L7" s="24"/>
    </row>
    <row r="8" spans="1:13" ht="12.75">
      <c r="A8" s="30" t="str">
        <f>'De la BASE'!A4</f>
        <v>203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1.742162</v>
      </c>
      <c r="F8" s="9">
        <f>IF('De la BASE'!F4&gt;0,'De la BASE'!F4,'De la BASE'!F4+0.001)</f>
        <v>4.169038</v>
      </c>
      <c r="G8" s="15">
        <v>14946</v>
      </c>
      <c r="H8" s="8">
        <f>CORREL(E486:E796,E487:E797)</f>
        <v>0.551730797912716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203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15.335664</v>
      </c>
      <c r="F9" s="9">
        <f>IF('De la BASE'!F5&gt;0,'De la BASE'!F5,'De la BASE'!F5+0.001)</f>
        <v>27.211032</v>
      </c>
      <c r="G9" s="15">
        <v>14977</v>
      </c>
    </row>
    <row r="10" spans="1:11" ht="12.75">
      <c r="A10" s="30" t="str">
        <f>'De la BASE'!A6</f>
        <v>203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21.187399</v>
      </c>
      <c r="F10" s="9">
        <f>IF('De la BASE'!F6&gt;0,'De la BASE'!F6,'De la BASE'!F6+0.001)</f>
        <v>48.570487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203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8.783172</v>
      </c>
      <c r="F11" s="9">
        <f>IF('De la BASE'!F7&gt;0,'De la BASE'!F7,'De la BASE'!F7+0.001)</f>
        <v>24.740306000000004</v>
      </c>
      <c r="G11" s="15">
        <v>15036</v>
      </c>
      <c r="H11" s="8">
        <f>CORREL(F6:F796,F7:F797)</f>
        <v>0.52683720177721</v>
      </c>
      <c r="I11" s="8" t="s">
        <v>117</v>
      </c>
      <c r="J11" s="8"/>
      <c r="K11" s="8"/>
    </row>
    <row r="12" spans="1:11" ht="12.75">
      <c r="A12" s="30" t="str">
        <f>'De la BASE'!A8</f>
        <v>203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6.476998</v>
      </c>
      <c r="F12" s="9">
        <f>IF('De la BASE'!F8&gt;0,'De la BASE'!F8,'De la BASE'!F8+0.001)</f>
        <v>17.648626</v>
      </c>
      <c r="G12" s="15">
        <v>15067</v>
      </c>
      <c r="H12" s="8">
        <f>CORREL(F486:F796,F487:F797)</f>
        <v>0.5515861757027862</v>
      </c>
      <c r="I12" s="8" t="s">
        <v>118</v>
      </c>
      <c r="J12" s="8"/>
      <c r="K12" s="8"/>
    </row>
    <row r="13" spans="1:9" ht="12.75">
      <c r="A13" s="30" t="str">
        <f>'De la BASE'!A9</f>
        <v>203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4.969242</v>
      </c>
      <c r="F13" s="9">
        <f>IF('De la BASE'!F9&gt;0,'De la BASE'!F9,'De la BASE'!F9+0.001)</f>
        <v>15.155788000000001</v>
      </c>
      <c r="G13" s="15">
        <v>15097</v>
      </c>
      <c r="H13" s="6"/>
      <c r="I13" s="6"/>
    </row>
    <row r="14" spans="1:13" ht="12.75">
      <c r="A14" s="30" t="str">
        <f>'De la BASE'!A10</f>
        <v>203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2.340345</v>
      </c>
      <c r="F14" s="9">
        <f>IF('De la BASE'!F10&gt;0,'De la BASE'!F10,'De la BASE'!F10+0.001)</f>
        <v>6.0933600000000006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203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2.049223</v>
      </c>
      <c r="F15" s="9">
        <f>IF('De la BASE'!F11&gt;0,'De la BASE'!F11,'De la BASE'!F11+0.001)</f>
        <v>5.43455</v>
      </c>
      <c r="G15" s="15">
        <v>15158</v>
      </c>
      <c r="I15" s="7"/>
    </row>
    <row r="16" spans="1:9" ht="12.75">
      <c r="A16" s="30" t="str">
        <f>'De la BASE'!A12</f>
        <v>203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1.83229</v>
      </c>
      <c r="F16" s="9">
        <f>IF('De la BASE'!F12&gt;0,'De la BASE'!F12,'De la BASE'!F12+0.001)</f>
        <v>4.039443</v>
      </c>
      <c r="G16" s="15">
        <v>15189</v>
      </c>
      <c r="H16" s="7"/>
      <c r="I16" s="7"/>
    </row>
    <row r="17" spans="1:9" ht="12.75">
      <c r="A17" s="30" t="str">
        <f>'De la BASE'!A13</f>
        <v>203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1.393848</v>
      </c>
      <c r="F17" s="9">
        <f>IF('De la BASE'!F13&gt;0,'De la BASE'!F13,'De la BASE'!F13+0.001)</f>
        <v>3.2396760000000002</v>
      </c>
      <c r="G17" s="15">
        <v>15220</v>
      </c>
      <c r="H17" s="7"/>
      <c r="I17" s="7"/>
    </row>
    <row r="18" spans="1:9" ht="12.75">
      <c r="A18" s="30" t="str">
        <f>'De la BASE'!A14</f>
        <v>203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1.257267</v>
      </c>
      <c r="F18" s="9">
        <f>IF('De la BASE'!F14&gt;0,'De la BASE'!F14,'De la BASE'!F14+0.001)</f>
        <v>2.899211</v>
      </c>
      <c r="G18" s="15">
        <v>15250</v>
      </c>
      <c r="H18" s="7"/>
      <c r="I18" s="7"/>
    </row>
    <row r="19" spans="1:8" ht="12.75">
      <c r="A19" s="30" t="str">
        <f>'De la BASE'!A15</f>
        <v>203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4.49225</v>
      </c>
      <c r="F19" s="9">
        <f>IF('De la BASE'!F15&gt;0,'De la BASE'!F15,'De la BASE'!F15+0.001)</f>
        <v>13.959346</v>
      </c>
      <c r="G19" s="15">
        <v>15281</v>
      </c>
      <c r="H19" s="7"/>
    </row>
    <row r="20" spans="1:7" ht="12.75">
      <c r="A20" s="30" t="str">
        <f>'De la BASE'!A16</f>
        <v>203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1.0919</v>
      </c>
      <c r="F20" s="9">
        <f>IF('De la BASE'!F16&gt;0,'De la BASE'!F16,'De la BASE'!F16+0.001)</f>
        <v>2.66082</v>
      </c>
      <c r="G20" s="15">
        <v>15311</v>
      </c>
    </row>
    <row r="21" spans="1:7" ht="12.75">
      <c r="A21" s="30" t="str">
        <f>'De la BASE'!A17</f>
        <v>203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1.046722</v>
      </c>
      <c r="F21" s="9">
        <f>IF('De la BASE'!F17&gt;0,'De la BASE'!F17,'De la BASE'!F17+0.001)</f>
        <v>3.3700099999999997</v>
      </c>
      <c r="G21" s="15">
        <v>15342</v>
      </c>
    </row>
    <row r="22" spans="1:7" ht="12.75">
      <c r="A22" s="30" t="str">
        <f>'De la BASE'!A18</f>
        <v>203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1.00083</v>
      </c>
      <c r="F22" s="9">
        <f>IF('De la BASE'!F18&gt;0,'De la BASE'!F18,'De la BASE'!F18+0.001)</f>
        <v>2.4057150000000003</v>
      </c>
      <c r="G22" s="15">
        <v>15373</v>
      </c>
    </row>
    <row r="23" spans="1:7" ht="12.75">
      <c r="A23" s="30" t="str">
        <f>'De la BASE'!A19</f>
        <v>203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6.242419</v>
      </c>
      <c r="F23" s="9">
        <f>IF('De la BASE'!F19&gt;0,'De la BASE'!F19,'De la BASE'!F19+0.001)</f>
        <v>16.340272</v>
      </c>
      <c r="G23" s="15">
        <v>15401</v>
      </c>
    </row>
    <row r="24" spans="1:7" ht="12.75">
      <c r="A24" s="30" t="str">
        <f>'De la BASE'!A20</f>
        <v>203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4.555632</v>
      </c>
      <c r="F24" s="9">
        <f>IF('De la BASE'!F20&gt;0,'De la BASE'!F20,'De la BASE'!F20+0.001)</f>
        <v>12.32043</v>
      </c>
      <c r="G24" s="15">
        <v>15432</v>
      </c>
    </row>
    <row r="25" spans="1:7" ht="12.75">
      <c r="A25" s="30" t="str">
        <f>'De la BASE'!A21</f>
        <v>203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3.63398</v>
      </c>
      <c r="F25" s="9">
        <f>IF('De la BASE'!F21&gt;0,'De la BASE'!F21,'De la BASE'!F21+0.001)</f>
        <v>10.592512</v>
      </c>
      <c r="G25" s="15">
        <v>15462</v>
      </c>
    </row>
    <row r="26" spans="1:7" ht="12.75">
      <c r="A26" s="30" t="str">
        <f>'De la BASE'!A22</f>
        <v>203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1.3338</v>
      </c>
      <c r="F26" s="9">
        <f>IF('De la BASE'!F22&gt;0,'De la BASE'!F22,'De la BASE'!F22+0.001)</f>
        <v>4.28412</v>
      </c>
      <c r="G26" s="15">
        <v>15493</v>
      </c>
    </row>
    <row r="27" spans="1:7" ht="12.75">
      <c r="A27" s="30" t="str">
        <f>'De la BASE'!A23</f>
        <v>203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1.467246</v>
      </c>
      <c r="F27" s="9">
        <f>IF('De la BASE'!F23&gt;0,'De la BASE'!F23,'De la BASE'!F23+0.001)</f>
        <v>3.365868</v>
      </c>
      <c r="G27" s="15">
        <v>15523</v>
      </c>
    </row>
    <row r="28" spans="1:7" ht="12.75">
      <c r="A28" s="30" t="str">
        <f>'De la BASE'!A24</f>
        <v>203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1.387539</v>
      </c>
      <c r="F28" s="9">
        <f>IF('De la BASE'!F24&gt;0,'De la BASE'!F24,'De la BASE'!F24+0.001)</f>
        <v>3.260241</v>
      </c>
      <c r="G28" s="15">
        <v>15554</v>
      </c>
    </row>
    <row r="29" spans="1:7" ht="12.75">
      <c r="A29" s="30" t="str">
        <f>'De la BASE'!A25</f>
        <v>203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0.844509</v>
      </c>
      <c r="F29" s="9">
        <f>IF('De la BASE'!F25&gt;0,'De la BASE'!F25,'De la BASE'!F25+0.001)</f>
        <v>2.5261319999999996</v>
      </c>
      <c r="G29" s="15">
        <v>15585</v>
      </c>
    </row>
    <row r="30" spans="1:7" ht="12.75">
      <c r="A30" s="30" t="str">
        <f>'De la BASE'!A26</f>
        <v>203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1.193592</v>
      </c>
      <c r="F30" s="9">
        <f>IF('De la BASE'!F26&gt;0,'De la BASE'!F26,'De la BASE'!F26+0.001)</f>
        <v>3.949528</v>
      </c>
      <c r="G30" s="15">
        <v>15615</v>
      </c>
    </row>
    <row r="31" spans="1:7" ht="12.75">
      <c r="A31" s="30" t="str">
        <f>'De la BASE'!A27</f>
        <v>203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3.225702</v>
      </c>
      <c r="F31" s="9">
        <f>IF('De la BASE'!F27&gt;0,'De la BASE'!F27,'De la BASE'!F27+0.001)</f>
        <v>10.083192</v>
      </c>
      <c r="G31" s="15">
        <v>15646</v>
      </c>
    </row>
    <row r="32" spans="1:7" ht="12.75">
      <c r="A32" s="30" t="str">
        <f>'De la BASE'!A28</f>
        <v>203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9.483552</v>
      </c>
      <c r="F32" s="9">
        <f>IF('De la BASE'!F28&gt;0,'De la BASE'!F28,'De la BASE'!F28+0.001)</f>
        <v>21.484608</v>
      </c>
      <c r="G32" s="15">
        <v>15676</v>
      </c>
    </row>
    <row r="33" spans="1:7" ht="12.75">
      <c r="A33" s="30" t="str">
        <f>'De la BASE'!A29</f>
        <v>203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15.167306</v>
      </c>
      <c r="F33" s="9">
        <f>IF('De la BASE'!F29&gt;0,'De la BASE'!F29,'De la BASE'!F29+0.001)</f>
        <v>36.28229</v>
      </c>
      <c r="G33" s="15">
        <v>15707</v>
      </c>
    </row>
    <row r="34" spans="1:7" ht="12.75">
      <c r="A34" s="30" t="str">
        <f>'De la BASE'!A30</f>
        <v>203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9.790963</v>
      </c>
      <c r="F34" s="9">
        <f>IF('De la BASE'!F30&gt;0,'De la BASE'!F30,'De la BASE'!F30+0.001)</f>
        <v>19.986982</v>
      </c>
      <c r="G34" s="15">
        <v>15738</v>
      </c>
    </row>
    <row r="35" spans="1:7" ht="12.75">
      <c r="A35" s="30" t="str">
        <f>'De la BASE'!A31</f>
        <v>203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3.880284</v>
      </c>
      <c r="F35" s="9">
        <f>IF('De la BASE'!F31&gt;0,'De la BASE'!F31,'De la BASE'!F31+0.001)</f>
        <v>9.249168000000001</v>
      </c>
      <c r="G35" s="15">
        <v>15766</v>
      </c>
    </row>
    <row r="36" spans="1:7" ht="12.75">
      <c r="A36" s="30" t="str">
        <f>'De la BASE'!A32</f>
        <v>203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3.220392</v>
      </c>
      <c r="F36" s="9">
        <f>IF('De la BASE'!F32&gt;0,'De la BASE'!F32,'De la BASE'!F32+0.001)</f>
        <v>9.11519</v>
      </c>
      <c r="G36" s="15">
        <v>15797</v>
      </c>
    </row>
    <row r="37" spans="1:7" ht="12.75">
      <c r="A37" s="30" t="str">
        <f>'De la BASE'!A33</f>
        <v>203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1.89002</v>
      </c>
      <c r="F37" s="9">
        <f>IF('De la BASE'!F33&gt;0,'De la BASE'!F33,'De la BASE'!F33+0.001)</f>
        <v>5.1667000000000005</v>
      </c>
      <c r="G37" s="15">
        <v>15827</v>
      </c>
    </row>
    <row r="38" spans="1:7" ht="12.75">
      <c r="A38" s="30" t="str">
        <f>'De la BASE'!A34</f>
        <v>203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1.206576</v>
      </c>
      <c r="F38" s="9">
        <f>IF('De la BASE'!F34&gt;0,'De la BASE'!F34,'De la BASE'!F34+0.001)</f>
        <v>3.0799440000000002</v>
      </c>
      <c r="G38" s="15">
        <v>15858</v>
      </c>
    </row>
    <row r="39" spans="1:7" ht="12.75">
      <c r="A39" s="30" t="str">
        <f>'De la BASE'!A35</f>
        <v>203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1.591825</v>
      </c>
      <c r="F39" s="9">
        <f>IF('De la BASE'!F35&gt;0,'De la BASE'!F35,'De la BASE'!F35+0.001)</f>
        <v>4.607751</v>
      </c>
      <c r="G39" s="15">
        <v>15888</v>
      </c>
    </row>
    <row r="40" spans="1:7" ht="12.75">
      <c r="A40" s="30" t="str">
        <f>'De la BASE'!A36</f>
        <v>203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1.155584</v>
      </c>
      <c r="F40" s="9">
        <f>IF('De la BASE'!F36&gt;0,'De la BASE'!F36,'De la BASE'!F36+0.001)</f>
        <v>2.795424</v>
      </c>
      <c r="G40" s="15">
        <v>15919</v>
      </c>
    </row>
    <row r="41" spans="1:7" ht="12.75">
      <c r="A41" s="30" t="str">
        <f>'De la BASE'!A37</f>
        <v>203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3.389928</v>
      </c>
      <c r="F41" s="9">
        <f>IF('De la BASE'!F37&gt;0,'De la BASE'!F37,'De la BASE'!F37+0.001)</f>
        <v>10.534758</v>
      </c>
      <c r="G41" s="15">
        <v>15950</v>
      </c>
    </row>
    <row r="42" spans="1:7" ht="12.75">
      <c r="A42" s="30" t="str">
        <f>'De la BASE'!A38</f>
        <v>203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4.887792</v>
      </c>
      <c r="F42" s="9">
        <f>IF('De la BASE'!F38&gt;0,'De la BASE'!F38,'De la BASE'!F38+0.001)</f>
        <v>12.590242</v>
      </c>
      <c r="G42" s="15">
        <v>15980</v>
      </c>
    </row>
    <row r="43" spans="1:7" ht="12.75">
      <c r="A43" s="30" t="str">
        <f>'De la BASE'!A39</f>
        <v>203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4.276233</v>
      </c>
      <c r="F43" s="9">
        <f>IF('De la BASE'!F39&gt;0,'De la BASE'!F39,'De la BASE'!F39+0.001)</f>
        <v>11.863917</v>
      </c>
      <c r="G43" s="15">
        <v>16011</v>
      </c>
    </row>
    <row r="44" spans="1:7" ht="12.75">
      <c r="A44" s="30" t="str">
        <f>'De la BASE'!A40</f>
        <v>203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3.78432</v>
      </c>
      <c r="F44" s="9">
        <f>IF('De la BASE'!F40&gt;0,'De la BASE'!F40,'De la BASE'!F40+0.001)</f>
        <v>8.52768</v>
      </c>
      <c r="G44" s="15">
        <v>16041</v>
      </c>
    </row>
    <row r="45" spans="1:7" ht="12.75">
      <c r="A45" s="30" t="str">
        <f>'De la BASE'!A41</f>
        <v>203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2.24725</v>
      </c>
      <c r="F45" s="9">
        <f>IF('De la BASE'!F41&gt;0,'De la BASE'!F41,'De la BASE'!F41+0.001)</f>
        <v>5.578075</v>
      </c>
      <c r="G45" s="15">
        <v>16072</v>
      </c>
    </row>
    <row r="46" spans="1:7" ht="12.75">
      <c r="A46" s="30" t="str">
        <f>'De la BASE'!A42</f>
        <v>203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1.65675</v>
      </c>
      <c r="F46" s="9">
        <f>IF('De la BASE'!F42&gt;0,'De la BASE'!F42,'De la BASE'!F42+0.001)</f>
        <v>3.71535</v>
      </c>
      <c r="G46" s="15">
        <v>16103</v>
      </c>
    </row>
    <row r="47" spans="1:7" ht="12.75">
      <c r="A47" s="30" t="str">
        <f>'De la BASE'!A43</f>
        <v>203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0.447848</v>
      </c>
      <c r="F47" s="9">
        <f>IF('De la BASE'!F43&gt;0,'De la BASE'!F43,'De la BASE'!F43+0.001)</f>
        <v>1.391348</v>
      </c>
      <c r="G47" s="15">
        <v>16132</v>
      </c>
    </row>
    <row r="48" spans="1:7" ht="12.75">
      <c r="A48" s="30" t="str">
        <f>'De la BASE'!A44</f>
        <v>203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1.546566</v>
      </c>
      <c r="F48" s="9">
        <f>IF('De la BASE'!F44&gt;0,'De la BASE'!F44,'De la BASE'!F44+0.001)</f>
        <v>4.217034</v>
      </c>
      <c r="G48" s="15">
        <v>16163</v>
      </c>
    </row>
    <row r="49" spans="1:7" ht="12.75">
      <c r="A49" s="30" t="str">
        <f>'De la BASE'!A45</f>
        <v>203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1.446688</v>
      </c>
      <c r="F49" s="9">
        <f>IF('De la BASE'!F45&gt;0,'De la BASE'!F45,'De la BASE'!F45+0.001)</f>
        <v>4.150698</v>
      </c>
      <c r="G49" s="15">
        <v>16193</v>
      </c>
    </row>
    <row r="50" spans="1:7" ht="12.75">
      <c r="A50" s="30" t="str">
        <f>'De la BASE'!A46</f>
        <v>203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0.808752</v>
      </c>
      <c r="F50" s="9">
        <f>IF('De la BASE'!F46&gt;0,'De la BASE'!F46,'De la BASE'!F46+0.001)</f>
        <v>2.182656</v>
      </c>
      <c r="G50" s="15">
        <v>16224</v>
      </c>
    </row>
    <row r="51" spans="1:7" ht="12.75">
      <c r="A51" s="30" t="str">
        <f>'De la BASE'!A47</f>
        <v>203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0.642372</v>
      </c>
      <c r="F51" s="9">
        <f>IF('De la BASE'!F47&gt;0,'De la BASE'!F47,'De la BASE'!F47+0.001)</f>
        <v>1.852872</v>
      </c>
      <c r="G51" s="15">
        <v>16254</v>
      </c>
    </row>
    <row r="52" spans="1:7" ht="12.75">
      <c r="A52" s="30" t="str">
        <f>'De la BASE'!A48</f>
        <v>203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0.883404</v>
      </c>
      <c r="F52" s="9">
        <f>IF('De la BASE'!F48&gt;0,'De la BASE'!F48,'De la BASE'!F48+0.001)</f>
        <v>2.0987999999999998</v>
      </c>
      <c r="G52" s="15">
        <v>16285</v>
      </c>
    </row>
    <row r="53" spans="1:7" ht="12.75">
      <c r="A53" s="30" t="str">
        <f>'De la BASE'!A49</f>
        <v>203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0.590414</v>
      </c>
      <c r="F53" s="9">
        <f>IF('De la BASE'!F49&gt;0,'De la BASE'!F49,'De la BASE'!F49+0.001)</f>
        <v>1.660468</v>
      </c>
      <c r="G53" s="15">
        <v>16316</v>
      </c>
    </row>
    <row r="54" spans="1:7" ht="12.75">
      <c r="A54" s="30" t="str">
        <f>'De la BASE'!A50</f>
        <v>203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1.107106</v>
      </c>
      <c r="F54" s="9">
        <f>IF('De la BASE'!F50&gt;0,'De la BASE'!F50,'De la BASE'!F50+0.001)</f>
        <v>2.86286</v>
      </c>
      <c r="G54" s="15">
        <v>16346</v>
      </c>
    </row>
    <row r="55" spans="1:7" ht="12.75">
      <c r="A55" s="30" t="str">
        <f>'De la BASE'!A51</f>
        <v>203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0.942972</v>
      </c>
      <c r="F55" s="9">
        <f>IF('De la BASE'!F51&gt;0,'De la BASE'!F51,'De la BASE'!F51+0.001)</f>
        <v>2.406834</v>
      </c>
      <c r="G55" s="15">
        <v>16377</v>
      </c>
    </row>
    <row r="56" spans="1:7" ht="12.75">
      <c r="A56" s="30" t="str">
        <f>'De la BASE'!A52</f>
        <v>203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2.168649</v>
      </c>
      <c r="F56" s="9">
        <f>IF('De la BASE'!F52&gt;0,'De la BASE'!F52,'De la BASE'!F52+0.001)</f>
        <v>5.557734</v>
      </c>
      <c r="G56" s="15">
        <v>16407</v>
      </c>
    </row>
    <row r="57" spans="1:7" ht="12.75">
      <c r="A57" s="30" t="str">
        <f>'De la BASE'!A53</f>
        <v>203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5.668242</v>
      </c>
      <c r="F57" s="9">
        <f>IF('De la BASE'!F53&gt;0,'De la BASE'!F53,'De la BASE'!F53+0.001)</f>
        <v>11.243154</v>
      </c>
      <c r="G57" s="15">
        <v>16438</v>
      </c>
    </row>
    <row r="58" spans="1:7" ht="12.75">
      <c r="A58" s="30" t="str">
        <f>'De la BASE'!A54</f>
        <v>203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0.589315</v>
      </c>
      <c r="F58" s="9">
        <f>IF('De la BASE'!F54&gt;0,'De la BASE'!F54,'De la BASE'!F54+0.001)</f>
        <v>2.825971</v>
      </c>
      <c r="G58" s="15">
        <v>16469</v>
      </c>
    </row>
    <row r="59" spans="1:7" ht="12.75">
      <c r="A59" s="30" t="str">
        <f>'De la BASE'!A55</f>
        <v>203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1.042236</v>
      </c>
      <c r="F59" s="9">
        <f>IF('De la BASE'!F55&gt;0,'De la BASE'!F55,'De la BASE'!F55+0.001)</f>
        <v>3.36408</v>
      </c>
      <c r="G59" s="15">
        <v>16497</v>
      </c>
    </row>
    <row r="60" spans="1:7" ht="12.75">
      <c r="A60" s="30" t="str">
        <f>'De la BASE'!A56</f>
        <v>203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0.596068</v>
      </c>
      <c r="F60" s="9">
        <f>IF('De la BASE'!F56&gt;0,'De la BASE'!F56,'De la BASE'!F56+0.001)</f>
        <v>1.919148</v>
      </c>
      <c r="G60" s="15">
        <v>16528</v>
      </c>
    </row>
    <row r="61" spans="1:7" ht="12.75">
      <c r="A61" s="30" t="str">
        <f>'De la BASE'!A57</f>
        <v>203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1.646447</v>
      </c>
      <c r="F61" s="9">
        <f>IF('De la BASE'!F57&gt;0,'De la BASE'!F57,'De la BASE'!F57+0.001)</f>
        <v>4.305997</v>
      </c>
      <c r="G61" s="15">
        <v>16558</v>
      </c>
    </row>
    <row r="62" spans="1:7" ht="12.75">
      <c r="A62" s="30" t="str">
        <f>'De la BASE'!A58</f>
        <v>203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0.888624</v>
      </c>
      <c r="F62" s="9">
        <f>IF('De la BASE'!F58&gt;0,'De la BASE'!F58,'De la BASE'!F58+0.001)</f>
        <v>2.098624</v>
      </c>
      <c r="G62" s="15">
        <v>16589</v>
      </c>
    </row>
    <row r="63" spans="1:7" ht="12.75">
      <c r="A63" s="30" t="str">
        <f>'De la BASE'!A59</f>
        <v>203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0.881986</v>
      </c>
      <c r="F63" s="9">
        <f>IF('De la BASE'!F59&gt;0,'De la BASE'!F59,'De la BASE'!F59+0.001)</f>
        <v>2.080693</v>
      </c>
      <c r="G63" s="15">
        <v>16619</v>
      </c>
    </row>
    <row r="64" spans="1:7" ht="12.75">
      <c r="A64" s="30" t="str">
        <f>'De la BASE'!A60</f>
        <v>203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0.827544</v>
      </c>
      <c r="F64" s="9">
        <f>IF('De la BASE'!F60&gt;0,'De la BASE'!F60,'De la BASE'!F60+0.001)</f>
        <v>2.002421</v>
      </c>
      <c r="G64" s="15">
        <v>16650</v>
      </c>
    </row>
    <row r="65" spans="1:7" ht="12.75">
      <c r="A65" s="30" t="str">
        <f>'De la BASE'!A61</f>
        <v>203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0.69554</v>
      </c>
      <c r="F65" s="9">
        <f>IF('De la BASE'!F61&gt;0,'De la BASE'!F61,'De la BASE'!F61+0.001)</f>
        <v>1.68573</v>
      </c>
      <c r="G65" s="15">
        <v>16681</v>
      </c>
    </row>
    <row r="66" spans="1:7" ht="12.75">
      <c r="A66" s="30" t="str">
        <f>'De la BASE'!A62</f>
        <v>203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0.745566</v>
      </c>
      <c r="F66" s="9">
        <f>IF('De la BASE'!F62&gt;0,'De la BASE'!F62,'De la BASE'!F62+0.001)</f>
        <v>2.2404539999999997</v>
      </c>
      <c r="G66" s="15">
        <v>16711</v>
      </c>
    </row>
    <row r="67" spans="1:7" ht="12.75">
      <c r="A67" s="30" t="str">
        <f>'De la BASE'!A63</f>
        <v>203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4.517304</v>
      </c>
      <c r="F67" s="9">
        <f>IF('De la BASE'!F63&gt;0,'De la BASE'!F63,'De la BASE'!F63+0.001)</f>
        <v>11.053224</v>
      </c>
      <c r="G67" s="15">
        <v>16742</v>
      </c>
    </row>
    <row r="68" spans="1:7" ht="12.75">
      <c r="A68" s="30" t="str">
        <f>'De la BASE'!A64</f>
        <v>203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14.968048</v>
      </c>
      <c r="F68" s="9">
        <f>IF('De la BASE'!F64&gt;0,'De la BASE'!F64,'De la BASE'!F64+0.001)</f>
        <v>31.630592</v>
      </c>
      <c r="G68" s="15">
        <v>16772</v>
      </c>
    </row>
    <row r="69" spans="1:7" ht="12.75">
      <c r="A69" s="30" t="str">
        <f>'De la BASE'!A65</f>
        <v>203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6.189972</v>
      </c>
      <c r="F69" s="9">
        <f>IF('De la BASE'!F65&gt;0,'De la BASE'!F65,'De la BASE'!F65+0.001)</f>
        <v>12.949716</v>
      </c>
      <c r="G69" s="15">
        <v>16803</v>
      </c>
    </row>
    <row r="70" spans="1:7" ht="12.75">
      <c r="A70" s="30" t="str">
        <f>'De la BASE'!A66</f>
        <v>203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2.538004</v>
      </c>
      <c r="F70" s="9">
        <f>IF('De la BASE'!F66&gt;0,'De la BASE'!F66,'De la BASE'!F66+0.001)</f>
        <v>5.389314000000001</v>
      </c>
      <c r="G70" s="15">
        <v>16834</v>
      </c>
    </row>
    <row r="71" spans="1:7" ht="12.75">
      <c r="A71" s="30" t="str">
        <f>'De la BASE'!A67</f>
        <v>203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4.41833</v>
      </c>
      <c r="F71" s="9">
        <f>IF('De la BASE'!F67&gt;0,'De la BASE'!F67,'De la BASE'!F67+0.001)</f>
        <v>11.48588</v>
      </c>
      <c r="G71" s="15">
        <v>16862</v>
      </c>
    </row>
    <row r="72" spans="1:7" ht="12.75">
      <c r="A72" s="30" t="str">
        <f>'De la BASE'!A68</f>
        <v>203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7.365648</v>
      </c>
      <c r="F72" s="9">
        <f>IF('De la BASE'!F68&gt;0,'De la BASE'!F68,'De la BASE'!F68+0.001)</f>
        <v>17.49164</v>
      </c>
      <c r="G72" s="15">
        <v>16893</v>
      </c>
    </row>
    <row r="73" spans="1:7" ht="12.75">
      <c r="A73" s="30" t="str">
        <f>'De la BASE'!A69</f>
        <v>203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11.809764</v>
      </c>
      <c r="F73" s="9">
        <f>IF('De la BASE'!F69&gt;0,'De la BASE'!F69,'De la BASE'!F69+0.001)</f>
        <v>28.713935999999997</v>
      </c>
      <c r="G73" s="15">
        <v>16923</v>
      </c>
    </row>
    <row r="74" spans="1:7" ht="12.75">
      <c r="A74" s="30" t="str">
        <f>'De la BASE'!A70</f>
        <v>203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5.064501</v>
      </c>
      <c r="F74" s="9">
        <f>IF('De la BASE'!F70&gt;0,'De la BASE'!F70,'De la BASE'!F70+0.001)</f>
        <v>11.921894</v>
      </c>
      <c r="G74" s="15">
        <v>16954</v>
      </c>
    </row>
    <row r="75" spans="1:7" ht="12.75">
      <c r="A75" s="30" t="str">
        <f>'De la BASE'!A71</f>
        <v>203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1.574292</v>
      </c>
      <c r="F75" s="9">
        <f>IF('De la BASE'!F71&gt;0,'De la BASE'!F71,'De la BASE'!F71+0.001)</f>
        <v>3.646932</v>
      </c>
      <c r="G75" s="15">
        <v>16984</v>
      </c>
    </row>
    <row r="76" spans="1:7" ht="12.75">
      <c r="A76" s="30" t="str">
        <f>'De la BASE'!A72</f>
        <v>203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1.13526</v>
      </c>
      <c r="F76" s="9">
        <f>IF('De la BASE'!F72&gt;0,'De la BASE'!F72,'De la BASE'!F72+0.001)</f>
        <v>2.680104</v>
      </c>
      <c r="G76" s="15">
        <v>17015</v>
      </c>
    </row>
    <row r="77" spans="1:7" ht="12.75">
      <c r="A77" s="30" t="str">
        <f>'De la BASE'!A73</f>
        <v>203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0.775434</v>
      </c>
      <c r="F77" s="9">
        <f>IF('De la BASE'!F73&gt;0,'De la BASE'!F73,'De la BASE'!F73+0.001)</f>
        <v>2.158026</v>
      </c>
      <c r="G77" s="15">
        <v>17046</v>
      </c>
    </row>
    <row r="78" spans="1:7" ht="12.75">
      <c r="A78" s="30" t="str">
        <f>'De la BASE'!A74</f>
        <v>203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0.50098</v>
      </c>
      <c r="F78" s="9">
        <f>IF('De la BASE'!F74&gt;0,'De la BASE'!F74,'De la BASE'!F74+0.001)</f>
        <v>1.984964</v>
      </c>
      <c r="G78" s="15">
        <v>17076</v>
      </c>
    </row>
    <row r="79" spans="1:7" ht="12.75">
      <c r="A79" s="30" t="str">
        <f>'De la BASE'!A75</f>
        <v>203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1.020238</v>
      </c>
      <c r="F79" s="9">
        <f>IF('De la BASE'!F75&gt;0,'De la BASE'!F75,'De la BASE'!F75+0.001)</f>
        <v>3.764662</v>
      </c>
      <c r="G79" s="15">
        <v>17107</v>
      </c>
    </row>
    <row r="80" spans="1:7" ht="12.75">
      <c r="A80" s="30" t="str">
        <f>'De la BASE'!A76</f>
        <v>203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3.948504</v>
      </c>
      <c r="F80" s="9">
        <f>IF('De la BASE'!F76&gt;0,'De la BASE'!F76,'De la BASE'!F76+0.001)</f>
        <v>11.880147999999998</v>
      </c>
      <c r="G80" s="15">
        <v>17137</v>
      </c>
    </row>
    <row r="81" spans="1:7" ht="12.75">
      <c r="A81" s="30" t="str">
        <f>'De la BASE'!A77</f>
        <v>203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3.73499</v>
      </c>
      <c r="F81" s="9">
        <f>IF('De la BASE'!F77&gt;0,'De la BASE'!F77,'De la BASE'!F77+0.001)</f>
        <v>9.012066</v>
      </c>
      <c r="G81" s="15">
        <v>17168</v>
      </c>
    </row>
    <row r="82" spans="1:7" ht="12.75">
      <c r="A82" s="30" t="str">
        <f>'De la BASE'!A78</f>
        <v>203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13.942838</v>
      </c>
      <c r="F82" s="9">
        <f>IF('De la BASE'!F78&gt;0,'De la BASE'!F78,'De la BASE'!F78+0.001)</f>
        <v>29.713502</v>
      </c>
      <c r="G82" s="15">
        <v>17199</v>
      </c>
    </row>
    <row r="83" spans="1:7" ht="12.75">
      <c r="A83" s="30" t="str">
        <f>'De la BASE'!A79</f>
        <v>203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10.841144</v>
      </c>
      <c r="F83" s="9">
        <f>IF('De la BASE'!F79&gt;0,'De la BASE'!F79,'De la BASE'!F79+0.001)</f>
        <v>27.361517999999997</v>
      </c>
      <c r="G83" s="15">
        <v>17227</v>
      </c>
    </row>
    <row r="84" spans="1:7" ht="12.75">
      <c r="A84" s="30" t="str">
        <f>'De la BASE'!A80</f>
        <v>203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3.412661</v>
      </c>
      <c r="F84" s="9">
        <f>IF('De la BASE'!F80&gt;0,'De la BASE'!F80,'De la BASE'!F80+0.001)</f>
        <v>10.087525</v>
      </c>
      <c r="G84" s="15">
        <v>17258</v>
      </c>
    </row>
    <row r="85" spans="1:7" ht="12.75">
      <c r="A85" s="30" t="str">
        <f>'De la BASE'!A81</f>
        <v>203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4.81278</v>
      </c>
      <c r="F85" s="9">
        <f>IF('De la BASE'!F81&gt;0,'De la BASE'!F81,'De la BASE'!F81+0.001)</f>
        <v>10.907331</v>
      </c>
      <c r="G85" s="15">
        <v>17288</v>
      </c>
    </row>
    <row r="86" spans="1:7" ht="12.75">
      <c r="A86" s="30" t="str">
        <f>'De la BASE'!A82</f>
        <v>203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1.61409</v>
      </c>
      <c r="F86" s="9">
        <f>IF('De la BASE'!F82&gt;0,'De la BASE'!F82,'De la BASE'!F82+0.001)</f>
        <v>4.054818</v>
      </c>
      <c r="G86" s="15">
        <v>17319</v>
      </c>
    </row>
    <row r="87" spans="1:7" ht="12.75">
      <c r="A87" s="30" t="str">
        <f>'De la BASE'!A83</f>
        <v>203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1.23586</v>
      </c>
      <c r="F87" s="9">
        <f>IF('De la BASE'!F83&gt;0,'De la BASE'!F83,'De la BASE'!F83+0.001)</f>
        <v>2.88042</v>
      </c>
      <c r="G87" s="15">
        <v>17349</v>
      </c>
    </row>
    <row r="88" spans="1:7" ht="12.75">
      <c r="A88" s="30" t="str">
        <f>'De la BASE'!A84</f>
        <v>203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1.045126</v>
      </c>
      <c r="F88" s="9">
        <f>IF('De la BASE'!F84&gt;0,'De la BASE'!F84,'De la BASE'!F84+0.001)</f>
        <v>2.5004790000000003</v>
      </c>
      <c r="G88" s="15">
        <v>17380</v>
      </c>
    </row>
    <row r="89" spans="1:7" ht="12.75">
      <c r="A89" s="30" t="str">
        <f>'De la BASE'!A85</f>
        <v>203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0.762572</v>
      </c>
      <c r="F89" s="9">
        <f>IF('De la BASE'!F85&gt;0,'De la BASE'!F85,'De la BASE'!F85+0.001)</f>
        <v>2.064584</v>
      </c>
      <c r="G89" s="15">
        <v>17411</v>
      </c>
    </row>
    <row r="90" spans="1:7" ht="12.75">
      <c r="A90" s="30" t="str">
        <f>'De la BASE'!A86</f>
        <v>203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0.986787</v>
      </c>
      <c r="F90" s="9">
        <f>IF('De la BASE'!F86&gt;0,'De la BASE'!F86,'De la BASE'!F86+0.001)</f>
        <v>2.819014</v>
      </c>
      <c r="G90" s="15">
        <v>17441</v>
      </c>
    </row>
    <row r="91" spans="1:7" ht="12.75">
      <c r="A91" s="30" t="str">
        <f>'De la BASE'!A87</f>
        <v>203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0.732648</v>
      </c>
      <c r="F91" s="9">
        <f>IF('De la BASE'!F87&gt;0,'De la BASE'!F87,'De la BASE'!F87+0.001)</f>
        <v>2.0471779999999997</v>
      </c>
      <c r="G91" s="15">
        <v>17472</v>
      </c>
    </row>
    <row r="92" spans="1:7" ht="12.75">
      <c r="A92" s="30" t="str">
        <f>'De la BASE'!A88</f>
        <v>203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6.365632</v>
      </c>
      <c r="F92" s="9">
        <f>IF('De la BASE'!F88&gt;0,'De la BASE'!F88,'De la BASE'!F88+0.001)</f>
        <v>11.174832</v>
      </c>
      <c r="G92" s="15">
        <v>17502</v>
      </c>
    </row>
    <row r="93" spans="1:7" ht="12.75">
      <c r="A93" s="30" t="str">
        <f>'De la BASE'!A89</f>
        <v>203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10.33758</v>
      </c>
      <c r="F93" s="9">
        <f>IF('De la BASE'!F89&gt;0,'De la BASE'!F89,'De la BASE'!F89+0.001)</f>
        <v>27.874011000000003</v>
      </c>
      <c r="G93" s="15">
        <v>17533</v>
      </c>
    </row>
    <row r="94" spans="1:7" ht="12.75">
      <c r="A94" s="30" t="str">
        <f>'De la BASE'!A90</f>
        <v>203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5.831235</v>
      </c>
      <c r="F94" s="9">
        <f>IF('De la BASE'!F90&gt;0,'De la BASE'!F90,'De la BASE'!F90+0.001)</f>
        <v>14.71601</v>
      </c>
      <c r="G94" s="15">
        <v>17564</v>
      </c>
    </row>
    <row r="95" spans="1:7" ht="12.75">
      <c r="A95" s="30" t="str">
        <f>'De la BASE'!A91</f>
        <v>203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2.746392</v>
      </c>
      <c r="F95" s="9">
        <f>IF('De la BASE'!F91&gt;0,'De la BASE'!F91,'De la BASE'!F91+0.001)</f>
        <v>8.1103</v>
      </c>
      <c r="G95" s="15">
        <v>17593</v>
      </c>
    </row>
    <row r="96" spans="1:7" ht="12.75">
      <c r="A96" s="30" t="str">
        <f>'De la BASE'!A92</f>
        <v>203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2.044</v>
      </c>
      <c r="F96" s="9">
        <f>IF('De la BASE'!F92&gt;0,'De la BASE'!F92,'De la BASE'!F92+0.001)</f>
        <v>5.77576</v>
      </c>
      <c r="G96" s="15">
        <v>17624</v>
      </c>
    </row>
    <row r="97" spans="1:7" ht="12.75">
      <c r="A97" s="30" t="str">
        <f>'De la BASE'!A93</f>
        <v>203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3.811675</v>
      </c>
      <c r="F97" s="9">
        <f>IF('De la BASE'!F93&gt;0,'De la BASE'!F93,'De la BASE'!F93+0.001)</f>
        <v>9.857225</v>
      </c>
      <c r="G97" s="15">
        <v>17654</v>
      </c>
    </row>
    <row r="98" spans="1:7" ht="12.75">
      <c r="A98" s="30" t="str">
        <f>'De la BASE'!A94</f>
        <v>203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2.769228</v>
      </c>
      <c r="F98" s="9">
        <f>IF('De la BASE'!F94&gt;0,'De la BASE'!F94,'De la BASE'!F94+0.001)</f>
        <v>6.378372000000001</v>
      </c>
      <c r="G98" s="15">
        <v>17685</v>
      </c>
    </row>
    <row r="99" spans="1:7" ht="12.75">
      <c r="A99" s="30" t="str">
        <f>'De la BASE'!A95</f>
        <v>203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1.29125</v>
      </c>
      <c r="F99" s="9">
        <f>IF('De la BASE'!F95&gt;0,'De la BASE'!F95,'De la BASE'!F95+0.001)</f>
        <v>2.9975</v>
      </c>
      <c r="G99" s="15">
        <v>17715</v>
      </c>
    </row>
    <row r="100" spans="1:7" ht="12.75">
      <c r="A100" s="30" t="str">
        <f>'De la BASE'!A96</f>
        <v>203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1.097628</v>
      </c>
      <c r="F100" s="9">
        <f>IF('De la BASE'!F96&gt;0,'De la BASE'!F96,'De la BASE'!F96+0.001)</f>
        <v>2.638818</v>
      </c>
      <c r="G100" s="15">
        <v>17746</v>
      </c>
    </row>
    <row r="101" spans="1:7" ht="12.75">
      <c r="A101" s="30" t="str">
        <f>'De la BASE'!A97</f>
        <v>203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0.931189</v>
      </c>
      <c r="F101" s="9">
        <f>IF('De la BASE'!F97&gt;0,'De la BASE'!F97,'De la BASE'!F97+0.001)</f>
        <v>2.241068</v>
      </c>
      <c r="G101" s="15">
        <v>17777</v>
      </c>
    </row>
    <row r="102" spans="1:7" ht="12.75">
      <c r="A102" s="30" t="str">
        <f>'De la BASE'!A98</f>
        <v>203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1.092764</v>
      </c>
      <c r="F102" s="9">
        <f>IF('De la BASE'!F98&gt;0,'De la BASE'!F98,'De la BASE'!F98+0.001)</f>
        <v>2.5405699999999998</v>
      </c>
      <c r="G102" s="15">
        <v>17807</v>
      </c>
    </row>
    <row r="103" spans="1:7" ht="12.75">
      <c r="A103" s="30" t="str">
        <f>'De la BASE'!A99</f>
        <v>203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0.782286</v>
      </c>
      <c r="F103" s="9">
        <f>IF('De la BASE'!F99&gt;0,'De la BASE'!F99,'De la BASE'!F99+0.001)</f>
        <v>2.165082</v>
      </c>
      <c r="G103" s="15">
        <v>17838</v>
      </c>
    </row>
    <row r="104" spans="1:7" ht="12.75">
      <c r="A104" s="30" t="str">
        <f>'De la BASE'!A100</f>
        <v>203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3.653505</v>
      </c>
      <c r="F104" s="9">
        <f>IF('De la BASE'!F100&gt;0,'De la BASE'!F100,'De la BASE'!F100+0.001)</f>
        <v>8.027235</v>
      </c>
      <c r="G104" s="15">
        <v>17868</v>
      </c>
    </row>
    <row r="105" spans="1:7" ht="12.75">
      <c r="A105" s="30" t="str">
        <f>'De la BASE'!A101</f>
        <v>203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2.96578</v>
      </c>
      <c r="F105" s="9">
        <f>IF('De la BASE'!F101&gt;0,'De la BASE'!F101,'De la BASE'!F101+0.001)</f>
        <v>6.753785000000001</v>
      </c>
      <c r="G105" s="15">
        <v>17899</v>
      </c>
    </row>
    <row r="106" spans="1:7" ht="12.75">
      <c r="A106" s="30" t="str">
        <f>'De la BASE'!A102</f>
        <v>203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1.57784</v>
      </c>
      <c r="F106" s="9">
        <f>IF('De la BASE'!F102&gt;0,'De la BASE'!F102,'De la BASE'!F102+0.001)</f>
        <v>3.55829</v>
      </c>
      <c r="G106" s="15">
        <v>17930</v>
      </c>
    </row>
    <row r="107" spans="1:7" ht="12.75">
      <c r="A107" s="30" t="str">
        <f>'De la BASE'!A103</f>
        <v>203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1.429693</v>
      </c>
      <c r="F107" s="9">
        <f>IF('De la BASE'!F103&gt;0,'De la BASE'!F103,'De la BASE'!F103+0.001)</f>
        <v>3.480574</v>
      </c>
      <c r="G107" s="15">
        <v>17958</v>
      </c>
    </row>
    <row r="108" spans="1:7" ht="12.75">
      <c r="A108" s="30" t="str">
        <f>'De la BASE'!A104</f>
        <v>203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0.931603</v>
      </c>
      <c r="F108" s="9">
        <f>IF('De la BASE'!F104&gt;0,'De la BASE'!F104,'De la BASE'!F104+0.001)</f>
        <v>2.347074</v>
      </c>
      <c r="G108" s="15">
        <v>17989</v>
      </c>
    </row>
    <row r="109" spans="1:7" ht="12.75">
      <c r="A109" s="30" t="str">
        <f>'De la BASE'!A105</f>
        <v>203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1.19646</v>
      </c>
      <c r="F109" s="9">
        <f>IF('De la BASE'!F105&gt;0,'De la BASE'!F105,'De la BASE'!F105+0.001)</f>
        <v>2.752725</v>
      </c>
      <c r="G109" s="15">
        <v>18019</v>
      </c>
    </row>
    <row r="110" spans="1:7" ht="12.75">
      <c r="A110" s="30" t="str">
        <f>'De la BASE'!A106</f>
        <v>203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1.085364</v>
      </c>
      <c r="F110" s="9">
        <f>IF('De la BASE'!F106&gt;0,'De la BASE'!F106,'De la BASE'!F106+0.001)</f>
        <v>2.510214</v>
      </c>
      <c r="G110" s="15">
        <v>18050</v>
      </c>
    </row>
    <row r="111" spans="1:7" ht="12.75">
      <c r="A111" s="30" t="str">
        <f>'De la BASE'!A107</f>
        <v>203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1.391795</v>
      </c>
      <c r="F111" s="9">
        <f>IF('De la BASE'!F107&gt;0,'De la BASE'!F107,'De la BASE'!F107+0.001)</f>
        <v>3.288185</v>
      </c>
      <c r="G111" s="15">
        <v>18080</v>
      </c>
    </row>
    <row r="112" spans="1:7" ht="12.75">
      <c r="A112" s="30" t="str">
        <f>'De la BASE'!A108</f>
        <v>203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0.923485</v>
      </c>
      <c r="F112" s="9">
        <f>IF('De la BASE'!F108&gt;0,'De la BASE'!F108,'De la BASE'!F108+0.001)</f>
        <v>2.2270600000000003</v>
      </c>
      <c r="G112" s="15">
        <v>18111</v>
      </c>
    </row>
    <row r="113" spans="1:7" ht="12.75">
      <c r="A113" s="30" t="str">
        <f>'De la BASE'!A109</f>
        <v>203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0.50065</v>
      </c>
      <c r="F113" s="9">
        <f>IF('De la BASE'!F109&gt;0,'De la BASE'!F109,'De la BASE'!F109+0.001)</f>
        <v>1.6927240000000001</v>
      </c>
      <c r="G113" s="15">
        <v>18142</v>
      </c>
    </row>
    <row r="114" spans="1:7" ht="12.75">
      <c r="A114" s="30" t="str">
        <f>'De la BASE'!A110</f>
        <v>203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0.820962</v>
      </c>
      <c r="F114" s="9">
        <f>IF('De la BASE'!F110&gt;0,'De la BASE'!F110,'De la BASE'!F110+0.001)</f>
        <v>2.033154</v>
      </c>
      <c r="G114" s="15">
        <v>18172</v>
      </c>
    </row>
    <row r="115" spans="1:7" ht="12.75">
      <c r="A115" s="30" t="str">
        <f>'De la BASE'!A111</f>
        <v>203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1.13526</v>
      </c>
      <c r="F115" s="9">
        <f>IF('De la BASE'!F111&gt;0,'De la BASE'!F111,'De la BASE'!F111+0.001)</f>
        <v>3.6379200000000003</v>
      </c>
      <c r="G115" s="15">
        <v>18203</v>
      </c>
    </row>
    <row r="116" spans="1:7" ht="12.75">
      <c r="A116" s="30" t="str">
        <f>'De la BASE'!A112</f>
        <v>203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3.323169</v>
      </c>
      <c r="F116" s="9">
        <f>IF('De la BASE'!F112&gt;0,'De la BASE'!F112,'De la BASE'!F112+0.001)</f>
        <v>6.299811</v>
      </c>
      <c r="G116" s="15">
        <v>18233</v>
      </c>
    </row>
    <row r="117" spans="1:7" ht="12.75">
      <c r="A117" s="30" t="str">
        <f>'De la BASE'!A113</f>
        <v>203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4.25536</v>
      </c>
      <c r="F117" s="9">
        <f>IF('De la BASE'!F113&gt;0,'De la BASE'!F113,'De la BASE'!F113+0.001)</f>
        <v>8.25348</v>
      </c>
      <c r="G117" s="15">
        <v>18264</v>
      </c>
    </row>
    <row r="118" spans="1:7" ht="12.75">
      <c r="A118" s="30" t="str">
        <f>'De la BASE'!A114</f>
        <v>203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7.853258</v>
      </c>
      <c r="F118" s="9">
        <f>IF('De la BASE'!F114&gt;0,'De la BASE'!F114,'De la BASE'!F114+0.001)</f>
        <v>16.691675</v>
      </c>
      <c r="G118" s="15">
        <v>18295</v>
      </c>
    </row>
    <row r="119" spans="1:7" ht="12.75">
      <c r="A119" s="30" t="str">
        <f>'De la BASE'!A115</f>
        <v>203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3.84846</v>
      </c>
      <c r="F119" s="9">
        <f>IF('De la BASE'!F115&gt;0,'De la BASE'!F115,'De la BASE'!F115+0.001)</f>
        <v>9.369045</v>
      </c>
      <c r="G119" s="15">
        <v>18323</v>
      </c>
    </row>
    <row r="120" spans="1:7" ht="12.75">
      <c r="A120" s="30" t="str">
        <f>'De la BASE'!A116</f>
        <v>203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1.517952</v>
      </c>
      <c r="F120" s="9">
        <f>IF('De la BASE'!F116&gt;0,'De la BASE'!F116,'De la BASE'!F116+0.001)</f>
        <v>4.074672</v>
      </c>
      <c r="G120" s="15">
        <v>18354</v>
      </c>
    </row>
    <row r="121" spans="1:7" ht="12.75">
      <c r="A121" s="30" t="str">
        <f>'De la BASE'!A117</f>
        <v>203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6.163024</v>
      </c>
      <c r="F121" s="9">
        <f>IF('De la BASE'!F117&gt;0,'De la BASE'!F117,'De la BASE'!F117+0.001)</f>
        <v>14.65296</v>
      </c>
      <c r="G121" s="15">
        <v>18384</v>
      </c>
    </row>
    <row r="122" spans="1:7" ht="12.75">
      <c r="A122" s="30" t="str">
        <f>'De la BASE'!A118</f>
        <v>203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6.8175</v>
      </c>
      <c r="F122" s="9">
        <f>IF('De la BASE'!F118&gt;0,'De la BASE'!F118,'De la BASE'!F118+0.001)</f>
        <v>15.73875</v>
      </c>
      <c r="G122" s="15">
        <v>18415</v>
      </c>
    </row>
    <row r="123" spans="1:7" ht="12.75">
      <c r="A123" s="30" t="str">
        <f>'De la BASE'!A119</f>
        <v>203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2.87246</v>
      </c>
      <c r="F123" s="9">
        <f>IF('De la BASE'!F119&gt;0,'De la BASE'!F119,'De la BASE'!F119+0.001)</f>
        <v>6.31896</v>
      </c>
      <c r="G123" s="15">
        <v>18445</v>
      </c>
    </row>
    <row r="124" spans="1:7" ht="12.75">
      <c r="A124" s="30" t="str">
        <f>'De la BASE'!A120</f>
        <v>203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1.365375</v>
      </c>
      <c r="F124" s="9">
        <f>IF('De la BASE'!F120&gt;0,'De la BASE'!F120,'De la BASE'!F120+0.001)</f>
        <v>3.23675</v>
      </c>
      <c r="G124" s="15">
        <v>18476</v>
      </c>
    </row>
    <row r="125" spans="1:7" ht="12.75">
      <c r="A125" s="30" t="str">
        <f>'De la BASE'!A121</f>
        <v>203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1.184141</v>
      </c>
      <c r="F125" s="9">
        <f>IF('De la BASE'!F121&gt;0,'De la BASE'!F121,'De la BASE'!F121+0.001)</f>
        <v>2.841695</v>
      </c>
      <c r="G125" s="15">
        <v>18507</v>
      </c>
    </row>
    <row r="126" spans="1:7" ht="12.75">
      <c r="A126" s="30" t="str">
        <f>'De la BASE'!A122</f>
        <v>203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1.274976</v>
      </c>
      <c r="F126" s="9">
        <f>IF('De la BASE'!F122&gt;0,'De la BASE'!F122,'De la BASE'!F122+0.001)</f>
        <v>2.99871</v>
      </c>
      <c r="G126" s="15">
        <v>18537</v>
      </c>
    </row>
    <row r="127" spans="1:7" ht="12.75">
      <c r="A127" s="30" t="str">
        <f>'De la BASE'!A123</f>
        <v>203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1.49753</v>
      </c>
      <c r="F127" s="9">
        <f>IF('De la BASE'!F123&gt;0,'De la BASE'!F123,'De la BASE'!F123+0.001)</f>
        <v>4.387264999999999</v>
      </c>
      <c r="G127" s="15">
        <v>18568</v>
      </c>
    </row>
    <row r="128" spans="1:7" ht="12.75">
      <c r="A128" s="30" t="str">
        <f>'De la BASE'!A124</f>
        <v>203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2.254344</v>
      </c>
      <c r="F128" s="9">
        <f>IF('De la BASE'!F124&gt;0,'De la BASE'!F124,'De la BASE'!F124+0.001)</f>
        <v>5.857014</v>
      </c>
      <c r="G128" s="15">
        <v>18598</v>
      </c>
    </row>
    <row r="129" spans="1:7" ht="12.75">
      <c r="A129" s="30" t="str">
        <f>'De la BASE'!A125</f>
        <v>203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11.04264</v>
      </c>
      <c r="F129" s="9">
        <f>IF('De la BASE'!F125&gt;0,'De la BASE'!F125,'De la BASE'!F125+0.001)</f>
        <v>22.22136</v>
      </c>
      <c r="G129" s="15">
        <v>18629</v>
      </c>
    </row>
    <row r="130" spans="1:7" ht="12.75">
      <c r="A130" s="30" t="str">
        <f>'De la BASE'!A126</f>
        <v>203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21.805478</v>
      </c>
      <c r="F130" s="9">
        <f>IF('De la BASE'!F126&gt;0,'De la BASE'!F126,'De la BASE'!F126+0.001)</f>
        <v>34.977998</v>
      </c>
      <c r="G130" s="15">
        <v>18660</v>
      </c>
    </row>
    <row r="131" spans="1:7" ht="12.75">
      <c r="A131" s="30" t="str">
        <f>'De la BASE'!A127</f>
        <v>203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15.964641</v>
      </c>
      <c r="F131" s="9">
        <f>IF('De la BASE'!F127&gt;0,'De la BASE'!F127,'De la BASE'!F127+0.001)</f>
        <v>36.214164</v>
      </c>
      <c r="G131" s="15">
        <v>18688</v>
      </c>
    </row>
    <row r="132" spans="1:7" ht="12.75">
      <c r="A132" s="30" t="str">
        <f>'De la BASE'!A128</f>
        <v>203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2.784048</v>
      </c>
      <c r="F132" s="9">
        <f>IF('De la BASE'!F128&gt;0,'De la BASE'!F128,'De la BASE'!F128+0.001)</f>
        <v>9.873267</v>
      </c>
      <c r="G132" s="15">
        <v>18719</v>
      </c>
    </row>
    <row r="133" spans="1:7" ht="12.75">
      <c r="A133" s="30" t="str">
        <f>'De la BASE'!A129</f>
        <v>203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3.667122</v>
      </c>
      <c r="F133" s="9">
        <f>IF('De la BASE'!F129&gt;0,'De la BASE'!F129,'De la BASE'!F129+0.001)</f>
        <v>10.747947</v>
      </c>
      <c r="G133" s="15">
        <v>18749</v>
      </c>
    </row>
    <row r="134" spans="1:7" ht="12.75">
      <c r="A134" s="30" t="str">
        <f>'De la BASE'!A130</f>
        <v>203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2.937792</v>
      </c>
      <c r="F134" s="9">
        <f>IF('De la BASE'!F130&gt;0,'De la BASE'!F130,'De la BASE'!F130+0.001)</f>
        <v>7.040814</v>
      </c>
      <c r="G134" s="15">
        <v>18780</v>
      </c>
    </row>
    <row r="135" spans="1:7" ht="12.75">
      <c r="A135" s="30" t="str">
        <f>'De la BASE'!A131</f>
        <v>203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2.103948</v>
      </c>
      <c r="F135" s="9">
        <f>IF('De la BASE'!F131&gt;0,'De la BASE'!F131,'De la BASE'!F131+0.001)</f>
        <v>4.446981</v>
      </c>
      <c r="G135" s="15">
        <v>18810</v>
      </c>
    </row>
    <row r="136" spans="1:7" ht="12.75">
      <c r="A136" s="30" t="str">
        <f>'De la BASE'!A132</f>
        <v>203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1.49702</v>
      </c>
      <c r="F136" s="9">
        <f>IF('De la BASE'!F132&gt;0,'De la BASE'!F132,'De la BASE'!F132+0.001)</f>
        <v>3.206642</v>
      </c>
      <c r="G136" s="15">
        <v>18841</v>
      </c>
    </row>
    <row r="137" spans="1:7" ht="12.75">
      <c r="A137" s="30" t="str">
        <f>'De la BASE'!A133</f>
        <v>203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1.7105</v>
      </c>
      <c r="F137" s="9">
        <f>IF('De la BASE'!F133&gt;0,'De la BASE'!F133,'De la BASE'!F133+0.001)</f>
        <v>3.771808</v>
      </c>
      <c r="G137" s="15">
        <v>18872</v>
      </c>
    </row>
    <row r="138" spans="1:7" ht="12.75">
      <c r="A138" s="30" t="str">
        <f>'De la BASE'!A134</f>
        <v>203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0.969612</v>
      </c>
      <c r="F138" s="9">
        <f>IF('De la BASE'!F134&gt;0,'De la BASE'!F134,'De la BASE'!F134+0.001)</f>
        <v>2.524704</v>
      </c>
      <c r="G138" s="15">
        <v>18902</v>
      </c>
    </row>
    <row r="139" spans="1:7" ht="12.75">
      <c r="A139" s="30" t="str">
        <f>'De la BASE'!A135</f>
        <v>203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9.349808</v>
      </c>
      <c r="F139" s="9">
        <f>IF('De la BASE'!F135&gt;0,'De la BASE'!F135,'De la BASE'!F135+0.001)</f>
        <v>24.26216</v>
      </c>
      <c r="G139" s="15">
        <v>18933</v>
      </c>
    </row>
    <row r="140" spans="1:7" ht="12.75">
      <c r="A140" s="30" t="str">
        <f>'De la BASE'!A136</f>
        <v>203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3.86899</v>
      </c>
      <c r="F140" s="9">
        <f>IF('De la BASE'!F136&gt;0,'De la BASE'!F136,'De la BASE'!F136+0.001)</f>
        <v>9.12728</v>
      </c>
      <c r="G140" s="15">
        <v>18963</v>
      </c>
    </row>
    <row r="141" spans="1:7" ht="12.75">
      <c r="A141" s="30" t="str">
        <f>'De la BASE'!A137</f>
        <v>203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4.244748</v>
      </c>
      <c r="F141" s="9">
        <f>IF('De la BASE'!F137&gt;0,'De la BASE'!F137,'De la BASE'!F137+0.001)</f>
        <v>8.972202</v>
      </c>
      <c r="G141" s="15">
        <v>18994</v>
      </c>
    </row>
    <row r="142" spans="1:7" ht="12.75">
      <c r="A142" s="30" t="str">
        <f>'De la BASE'!A138</f>
        <v>203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1.293139</v>
      </c>
      <c r="F142" s="9">
        <f>IF('De la BASE'!F138&gt;0,'De la BASE'!F138,'De la BASE'!F138+0.001)</f>
        <v>3.454491</v>
      </c>
      <c r="G142" s="15">
        <v>19025</v>
      </c>
    </row>
    <row r="143" spans="1:7" ht="12.75">
      <c r="A143" s="30" t="str">
        <f>'De la BASE'!A139</f>
        <v>203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7.445498</v>
      </c>
      <c r="F143" s="9">
        <f>IF('De la BASE'!F139&gt;0,'De la BASE'!F139,'De la BASE'!F139+0.001)</f>
        <v>16.172399</v>
      </c>
      <c r="G143" s="15">
        <v>19054</v>
      </c>
    </row>
    <row r="144" spans="1:7" ht="12.75">
      <c r="A144" s="30" t="str">
        <f>'De la BASE'!A140</f>
        <v>203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7.156149</v>
      </c>
      <c r="F144" s="9">
        <f>IF('De la BASE'!F140&gt;0,'De la BASE'!F140,'De la BASE'!F140+0.001)</f>
        <v>15.263114999999999</v>
      </c>
      <c r="G144" s="15">
        <v>19085</v>
      </c>
    </row>
    <row r="145" spans="1:7" ht="12.75">
      <c r="A145" s="30" t="str">
        <f>'De la BASE'!A141</f>
        <v>203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6.512175</v>
      </c>
      <c r="F145" s="9">
        <f>IF('De la BASE'!F141&gt;0,'De la BASE'!F141,'De la BASE'!F141+0.001)</f>
        <v>15.009674999999998</v>
      </c>
      <c r="G145" s="15">
        <v>19115</v>
      </c>
    </row>
    <row r="146" spans="1:7" ht="12.75">
      <c r="A146" s="30" t="str">
        <f>'De la BASE'!A142</f>
        <v>203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2.95191</v>
      </c>
      <c r="F146" s="9">
        <f>IF('De la BASE'!F142&gt;0,'De la BASE'!F142,'De la BASE'!F142+0.001)</f>
        <v>6.467058</v>
      </c>
      <c r="G146" s="15">
        <v>19146</v>
      </c>
    </row>
    <row r="147" spans="1:7" ht="12.75">
      <c r="A147" s="30" t="str">
        <f>'De la BASE'!A143</f>
        <v>203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2.204758</v>
      </c>
      <c r="F147" s="9">
        <f>IF('De la BASE'!F143&gt;0,'De la BASE'!F143,'De la BASE'!F143+0.001)</f>
        <v>4.95603</v>
      </c>
      <c r="G147" s="15">
        <v>19176</v>
      </c>
    </row>
    <row r="148" spans="1:7" ht="12.75">
      <c r="A148" s="30" t="str">
        <f>'De la BASE'!A144</f>
        <v>203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1.472616</v>
      </c>
      <c r="F148" s="9">
        <f>IF('De la BASE'!F144&gt;0,'De la BASE'!F144,'De la BASE'!F144+0.001)</f>
        <v>3.4433439999999997</v>
      </c>
      <c r="G148" s="15">
        <v>19207</v>
      </c>
    </row>
    <row r="149" spans="1:7" ht="12.75">
      <c r="A149" s="30" t="str">
        <f>'De la BASE'!A145</f>
        <v>203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1.383569</v>
      </c>
      <c r="F149" s="9">
        <f>IF('De la BASE'!F145&gt;0,'De la BASE'!F145,'De la BASE'!F145+0.001)</f>
        <v>3.440831</v>
      </c>
      <c r="G149" s="15">
        <v>19238</v>
      </c>
    </row>
    <row r="150" spans="1:7" ht="12.75">
      <c r="A150" s="30" t="str">
        <f>'De la BASE'!A146</f>
        <v>203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1.275844</v>
      </c>
      <c r="F150" s="9">
        <f>IF('De la BASE'!F146&gt;0,'De la BASE'!F146,'De la BASE'!F146+0.001)</f>
        <v>3.457668</v>
      </c>
      <c r="G150" s="15">
        <v>19268</v>
      </c>
    </row>
    <row r="151" spans="1:7" ht="12.75">
      <c r="A151" s="30" t="str">
        <f>'De la BASE'!A147</f>
        <v>203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3.53668</v>
      </c>
      <c r="F151" s="9">
        <f>IF('De la BASE'!F147&gt;0,'De la BASE'!F147,'De la BASE'!F147+0.001)</f>
        <v>8.637375</v>
      </c>
      <c r="G151" s="15">
        <v>19299</v>
      </c>
    </row>
    <row r="152" spans="1:7" ht="12.75">
      <c r="A152" s="30" t="str">
        <f>'De la BASE'!A148</f>
        <v>203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14.036671</v>
      </c>
      <c r="F152" s="9">
        <f>IF('De la BASE'!F148&gt;0,'De la BASE'!F148,'De la BASE'!F148+0.001)</f>
        <v>28.409931</v>
      </c>
      <c r="G152" s="15">
        <v>19329</v>
      </c>
    </row>
    <row r="153" spans="1:7" ht="12.75">
      <c r="A153" s="30" t="str">
        <f>'De la BASE'!A149</f>
        <v>203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6.040916</v>
      </c>
      <c r="F153" s="9">
        <f>IF('De la BASE'!F149&gt;0,'De la BASE'!F149,'De la BASE'!F149+0.001)</f>
        <v>11.337725</v>
      </c>
      <c r="G153" s="15">
        <v>19360</v>
      </c>
    </row>
    <row r="154" spans="1:7" ht="12.75">
      <c r="A154" s="30" t="str">
        <f>'De la BASE'!A150</f>
        <v>203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3.052015</v>
      </c>
      <c r="F154" s="9">
        <f>IF('De la BASE'!F150&gt;0,'De la BASE'!F150,'De la BASE'!F150+0.001)</f>
        <v>5.915799999999999</v>
      </c>
      <c r="G154" s="15">
        <v>19391</v>
      </c>
    </row>
    <row r="155" spans="1:7" ht="12.75">
      <c r="A155" s="30" t="str">
        <f>'De la BASE'!A151</f>
        <v>203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1.046771</v>
      </c>
      <c r="F155" s="9">
        <f>IF('De la BASE'!F151&gt;0,'De la BASE'!F151,'De la BASE'!F151+0.001)</f>
        <v>2.7596689999999997</v>
      </c>
      <c r="G155" s="15">
        <v>19419</v>
      </c>
    </row>
    <row r="156" spans="1:7" ht="12.75">
      <c r="A156" s="30" t="str">
        <f>'De la BASE'!A152</f>
        <v>203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3.748852</v>
      </c>
      <c r="F156" s="9">
        <f>IF('De la BASE'!F152&gt;0,'De la BASE'!F152,'De la BASE'!F152+0.001)</f>
        <v>9.00619</v>
      </c>
      <c r="G156" s="15">
        <v>19450</v>
      </c>
    </row>
    <row r="157" spans="1:7" ht="12.75">
      <c r="A157" s="30" t="str">
        <f>'De la BASE'!A153</f>
        <v>203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2.256384</v>
      </c>
      <c r="F157" s="9">
        <f>IF('De la BASE'!F153&gt;0,'De la BASE'!F153,'De la BASE'!F153+0.001)</f>
        <v>4.816512</v>
      </c>
      <c r="G157" s="15">
        <v>19480</v>
      </c>
    </row>
    <row r="158" spans="1:7" ht="12.75">
      <c r="A158" s="30" t="str">
        <f>'De la BASE'!A154</f>
        <v>203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1.849327</v>
      </c>
      <c r="F158" s="9">
        <f>IF('De la BASE'!F154&gt;0,'De la BASE'!F154,'De la BASE'!F154+0.001)</f>
        <v>4.477711</v>
      </c>
      <c r="G158" s="15">
        <v>19511</v>
      </c>
    </row>
    <row r="159" spans="1:7" ht="12.75">
      <c r="A159" s="30" t="str">
        <f>'De la BASE'!A155</f>
        <v>203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1.830505</v>
      </c>
      <c r="F159" s="9">
        <f>IF('De la BASE'!F155&gt;0,'De la BASE'!F155,'De la BASE'!F155+0.001)</f>
        <v>4.189745</v>
      </c>
      <c r="G159" s="15">
        <v>19541</v>
      </c>
    </row>
    <row r="160" spans="1:7" ht="12.75">
      <c r="A160" s="30" t="str">
        <f>'De la BASE'!A156</f>
        <v>203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0.895776</v>
      </c>
      <c r="F160" s="9">
        <f>IF('De la BASE'!F156&gt;0,'De la BASE'!F156,'De la BASE'!F156+0.001)</f>
        <v>2.125662</v>
      </c>
      <c r="G160" s="15">
        <v>19572</v>
      </c>
    </row>
    <row r="161" spans="1:7" ht="12.75">
      <c r="A161" s="30" t="str">
        <f>'De la BASE'!A157</f>
        <v>203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0.739849</v>
      </c>
      <c r="F161" s="9">
        <f>IF('De la BASE'!F157&gt;0,'De la BASE'!F157,'De la BASE'!F157+0.001)</f>
        <v>1.981617</v>
      </c>
      <c r="G161" s="15">
        <v>19603</v>
      </c>
    </row>
    <row r="162" spans="1:7" ht="12.75">
      <c r="A162" s="30" t="str">
        <f>'De la BASE'!A158</f>
        <v>203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1.389003</v>
      </c>
      <c r="F162" s="9">
        <f>IF('De la BASE'!F158&gt;0,'De la BASE'!F158,'De la BASE'!F158+0.001)</f>
        <v>3.935778</v>
      </c>
      <c r="G162" s="15">
        <v>19633</v>
      </c>
    </row>
    <row r="163" spans="1:7" ht="12.75">
      <c r="A163" s="30" t="str">
        <f>'De la BASE'!A159</f>
        <v>203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2.1811</v>
      </c>
      <c r="F163" s="9">
        <f>IF('De la BASE'!F159&gt;0,'De la BASE'!F159,'De la BASE'!F159+0.001)</f>
        <v>6.13274</v>
      </c>
      <c r="G163" s="15">
        <v>19664</v>
      </c>
    </row>
    <row r="164" spans="1:7" ht="12.75">
      <c r="A164" s="30" t="str">
        <f>'De la BASE'!A160</f>
        <v>203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10.370946</v>
      </c>
      <c r="F164" s="9">
        <f>IF('De la BASE'!F160&gt;0,'De la BASE'!F160,'De la BASE'!F160+0.001)</f>
        <v>22.377738</v>
      </c>
      <c r="G164" s="15">
        <v>19694</v>
      </c>
    </row>
    <row r="165" spans="1:7" ht="12.75">
      <c r="A165" s="30" t="str">
        <f>'De la BASE'!A161</f>
        <v>203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4.62852</v>
      </c>
      <c r="F165" s="9">
        <f>IF('De la BASE'!F161&gt;0,'De la BASE'!F161,'De la BASE'!F161+0.001)</f>
        <v>8.808119999999999</v>
      </c>
      <c r="G165" s="15">
        <v>19725</v>
      </c>
    </row>
    <row r="166" spans="1:7" ht="12.75">
      <c r="A166" s="30" t="str">
        <f>'De la BASE'!A162</f>
        <v>203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5.54523</v>
      </c>
      <c r="F166" s="9">
        <f>IF('De la BASE'!F162&gt;0,'De la BASE'!F162,'De la BASE'!F162+0.001)</f>
        <v>11.31316</v>
      </c>
      <c r="G166" s="15">
        <v>19756</v>
      </c>
    </row>
    <row r="167" spans="1:7" ht="12.75">
      <c r="A167" s="30" t="str">
        <f>'De la BASE'!A163</f>
        <v>203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8.564744</v>
      </c>
      <c r="F167" s="9">
        <f>IF('De la BASE'!F163&gt;0,'De la BASE'!F163,'De la BASE'!F163+0.001)</f>
        <v>20.774556</v>
      </c>
      <c r="G167" s="15">
        <v>19784</v>
      </c>
    </row>
    <row r="168" spans="1:7" ht="12.75">
      <c r="A168" s="30" t="str">
        <f>'De la BASE'!A164</f>
        <v>203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3.341679</v>
      </c>
      <c r="F168" s="9">
        <f>IF('De la BASE'!F164&gt;0,'De la BASE'!F164,'De la BASE'!F164+0.001)</f>
        <v>9.480339</v>
      </c>
      <c r="G168" s="15">
        <v>19815</v>
      </c>
    </row>
    <row r="169" spans="1:7" ht="12.75">
      <c r="A169" s="30" t="str">
        <f>'De la BASE'!A165</f>
        <v>203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3.011572</v>
      </c>
      <c r="F169" s="9">
        <f>IF('De la BASE'!F165&gt;0,'De la BASE'!F165,'De la BASE'!F165+0.001)</f>
        <v>6.947681</v>
      </c>
      <c r="G169" s="15">
        <v>19845</v>
      </c>
    </row>
    <row r="170" spans="1:7" ht="12.75">
      <c r="A170" s="30" t="str">
        <f>'De la BASE'!A166</f>
        <v>203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3.33852</v>
      </c>
      <c r="F170" s="9">
        <f>IF('De la BASE'!F166&gt;0,'De la BASE'!F166,'De la BASE'!F166+0.001)</f>
        <v>8.506756</v>
      </c>
      <c r="G170" s="15">
        <v>19876</v>
      </c>
    </row>
    <row r="171" spans="1:7" ht="12.75">
      <c r="A171" s="30" t="str">
        <f>'De la BASE'!A167</f>
        <v>203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1.54833</v>
      </c>
      <c r="F171" s="9">
        <f>IF('De la BASE'!F167&gt;0,'De la BASE'!F167,'De la BASE'!F167+0.001)</f>
        <v>3.6347430000000003</v>
      </c>
      <c r="G171" s="15">
        <v>19906</v>
      </c>
    </row>
    <row r="172" spans="1:7" ht="12.75">
      <c r="A172" s="30" t="str">
        <f>'De la BASE'!A168</f>
        <v>203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1.254568</v>
      </c>
      <c r="F172" s="9">
        <f>IF('De la BASE'!F168&gt;0,'De la BASE'!F168,'De la BASE'!F168+0.001)</f>
        <v>2.942576</v>
      </c>
      <c r="G172" s="15">
        <v>19937</v>
      </c>
    </row>
    <row r="173" spans="1:7" ht="12.75">
      <c r="A173" s="30" t="str">
        <f>'De la BASE'!A169</f>
        <v>203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1.192874</v>
      </c>
      <c r="F173" s="9">
        <f>IF('De la BASE'!F169&gt;0,'De la BASE'!F169,'De la BASE'!F169+0.001)</f>
        <v>2.8867279999999997</v>
      </c>
      <c r="G173" s="15">
        <v>19968</v>
      </c>
    </row>
    <row r="174" spans="1:7" ht="12.75">
      <c r="A174" s="30" t="str">
        <f>'De la BASE'!A170</f>
        <v>203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0.765271</v>
      </c>
      <c r="F174" s="9">
        <f>IF('De la BASE'!F170&gt;0,'De la BASE'!F170,'De la BASE'!F170+0.001)</f>
        <v>2.308134</v>
      </c>
      <c r="G174" s="15">
        <v>19998</v>
      </c>
    </row>
    <row r="175" spans="1:7" ht="12.75">
      <c r="A175" s="30" t="str">
        <f>'De la BASE'!A171</f>
        <v>203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3.6387</v>
      </c>
      <c r="F175" s="9">
        <f>IF('De la BASE'!F171&gt;0,'De la BASE'!F171,'De la BASE'!F171+0.001)</f>
        <v>10.53</v>
      </c>
      <c r="G175" s="15">
        <v>20029</v>
      </c>
    </row>
    <row r="176" spans="1:7" ht="12.75">
      <c r="A176" s="30" t="str">
        <f>'De la BASE'!A172</f>
        <v>203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4.016628</v>
      </c>
      <c r="F176" s="9">
        <f>IF('De la BASE'!F172&gt;0,'De la BASE'!F172,'De la BASE'!F172+0.001)</f>
        <v>9.384606</v>
      </c>
      <c r="G176" s="15">
        <v>20059</v>
      </c>
    </row>
    <row r="177" spans="1:7" ht="12.75">
      <c r="A177" s="30" t="str">
        <f>'De la BASE'!A173</f>
        <v>203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8.174943</v>
      </c>
      <c r="F177" s="9">
        <f>IF('De la BASE'!F173&gt;0,'De la BASE'!F173,'De la BASE'!F173+0.001)</f>
        <v>21.112878000000002</v>
      </c>
      <c r="G177" s="15">
        <v>20090</v>
      </c>
    </row>
    <row r="178" spans="1:7" ht="12.75">
      <c r="A178" s="30" t="str">
        <f>'De la BASE'!A174</f>
        <v>203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12.260826</v>
      </c>
      <c r="F178" s="9">
        <f>IF('De la BASE'!F174&gt;0,'De la BASE'!F174,'De la BASE'!F174+0.001)</f>
        <v>26.244045</v>
      </c>
      <c r="G178" s="15">
        <v>20121</v>
      </c>
    </row>
    <row r="179" spans="1:7" ht="12.75">
      <c r="A179" s="30" t="str">
        <f>'De la BASE'!A175</f>
        <v>203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11.196725</v>
      </c>
      <c r="F179" s="9">
        <f>IF('De la BASE'!F175&gt;0,'De la BASE'!F175,'De la BASE'!F175+0.001)</f>
        <v>22.628771</v>
      </c>
      <c r="G179" s="15">
        <v>20149</v>
      </c>
    </row>
    <row r="180" spans="1:7" ht="12.75">
      <c r="A180" s="30" t="str">
        <f>'De la BASE'!A176</f>
        <v>203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4.137558</v>
      </c>
      <c r="F180" s="9">
        <f>IF('De la BASE'!F176&gt;0,'De la BASE'!F176,'De la BASE'!F176+0.001)</f>
        <v>9.830928</v>
      </c>
      <c r="G180" s="15">
        <v>20180</v>
      </c>
    </row>
    <row r="181" spans="1:7" ht="12.75">
      <c r="A181" s="30" t="str">
        <f>'De la BASE'!A177</f>
        <v>203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2.953186</v>
      </c>
      <c r="F181" s="9">
        <f>IF('De la BASE'!F177&gt;0,'De la BASE'!F177,'De la BASE'!F177+0.001)</f>
        <v>6.86111</v>
      </c>
      <c r="G181" s="15">
        <v>20210</v>
      </c>
    </row>
    <row r="182" spans="1:7" ht="12.75">
      <c r="A182" s="30" t="str">
        <f>'De la BASE'!A178</f>
        <v>203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3.672073</v>
      </c>
      <c r="F182" s="9">
        <f>IF('De la BASE'!F178&gt;0,'De la BASE'!F178,'De la BASE'!F178+0.001)</f>
        <v>10.306265</v>
      </c>
      <c r="G182" s="15">
        <v>20241</v>
      </c>
    </row>
    <row r="183" spans="1:7" ht="12.75">
      <c r="A183" s="30" t="str">
        <f>'De la BASE'!A179</f>
        <v>203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1.561574</v>
      </c>
      <c r="F183" s="9">
        <f>IF('De la BASE'!F179&gt;0,'De la BASE'!F179,'De la BASE'!F179+0.001)</f>
        <v>3.7107020000000004</v>
      </c>
      <c r="G183" s="15">
        <v>20271</v>
      </c>
    </row>
    <row r="184" spans="1:7" ht="12.75">
      <c r="A184" s="30" t="str">
        <f>'De la BASE'!A180</f>
        <v>203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1.487442</v>
      </c>
      <c r="F184" s="9">
        <f>IF('De la BASE'!F180&gt;0,'De la BASE'!F180,'De la BASE'!F180+0.001)</f>
        <v>3.563754</v>
      </c>
      <c r="G184" s="15">
        <v>20302</v>
      </c>
    </row>
    <row r="185" spans="1:7" ht="12.75">
      <c r="A185" s="30" t="str">
        <f>'De la BASE'!A181</f>
        <v>203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1.488018</v>
      </c>
      <c r="F185" s="9">
        <f>IF('De la BASE'!F181&gt;0,'De la BASE'!F181,'De la BASE'!F181+0.001)</f>
        <v>3.558369</v>
      </c>
      <c r="G185" s="15">
        <v>20333</v>
      </c>
    </row>
    <row r="186" spans="1:7" ht="12.75">
      <c r="A186" s="30" t="str">
        <f>'De la BASE'!A182</f>
        <v>203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1.37229</v>
      </c>
      <c r="F186" s="9">
        <f>IF('De la BASE'!F182&gt;0,'De la BASE'!F182,'De la BASE'!F182+0.001)</f>
        <v>3.73841</v>
      </c>
      <c r="G186" s="15">
        <v>20363</v>
      </c>
    </row>
    <row r="187" spans="1:7" ht="12.75">
      <c r="A187" s="30" t="str">
        <f>'De la BASE'!A183</f>
        <v>203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9.00943</v>
      </c>
      <c r="F187" s="9">
        <f>IF('De la BASE'!F183&gt;0,'De la BASE'!F183,'De la BASE'!F183+0.001)</f>
        <v>22.537205</v>
      </c>
      <c r="G187" s="15">
        <v>20394</v>
      </c>
    </row>
    <row r="188" spans="1:7" ht="12.75">
      <c r="A188" s="30" t="str">
        <f>'De la BASE'!A184</f>
        <v>203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9.31032</v>
      </c>
      <c r="F188" s="9">
        <f>IF('De la BASE'!F184&gt;0,'De la BASE'!F184,'De la BASE'!F184+0.001)</f>
        <v>21.184452</v>
      </c>
      <c r="G188" s="15">
        <v>20424</v>
      </c>
    </row>
    <row r="189" spans="1:7" ht="12.75">
      <c r="A189" s="30" t="str">
        <f>'De la BASE'!A185</f>
        <v>203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12.391344</v>
      </c>
      <c r="F189" s="9">
        <f>IF('De la BASE'!F185&gt;0,'De la BASE'!F185,'De la BASE'!F185+0.001)</f>
        <v>30.499560000000002</v>
      </c>
      <c r="G189" s="15">
        <v>20455</v>
      </c>
    </row>
    <row r="190" spans="1:7" ht="12.75">
      <c r="A190" s="30" t="str">
        <f>'De la BASE'!A186</f>
        <v>203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5.887126</v>
      </c>
      <c r="F190" s="9">
        <f>IF('De la BASE'!F186&gt;0,'De la BASE'!F186,'De la BASE'!F186+0.001)</f>
        <v>13.337254</v>
      </c>
      <c r="G190" s="15">
        <v>20486</v>
      </c>
    </row>
    <row r="191" spans="1:7" ht="12.75">
      <c r="A191" s="30" t="str">
        <f>'De la BASE'!A187</f>
        <v>203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10.51155</v>
      </c>
      <c r="F191" s="9">
        <f>IF('De la BASE'!F187&gt;0,'De la BASE'!F187,'De la BASE'!F187+0.001)</f>
        <v>22.32027</v>
      </c>
      <c r="G191" s="15">
        <v>20515</v>
      </c>
    </row>
    <row r="192" spans="1:7" ht="12.75">
      <c r="A192" s="30" t="str">
        <f>'De la BASE'!A188</f>
        <v>203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11.519706</v>
      </c>
      <c r="F192" s="9">
        <f>IF('De la BASE'!F188&gt;0,'De la BASE'!F188,'De la BASE'!F188+0.001)</f>
        <v>27.598604</v>
      </c>
      <c r="G192" s="15">
        <v>20546</v>
      </c>
    </row>
    <row r="193" spans="1:7" ht="12.75">
      <c r="A193" s="30" t="str">
        <f>'De la BASE'!A189</f>
        <v>203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8.32238</v>
      </c>
      <c r="F193" s="9">
        <f>IF('De la BASE'!F189&gt;0,'De la BASE'!F189,'De la BASE'!F189+0.001)</f>
        <v>21.120528</v>
      </c>
      <c r="G193" s="15">
        <v>20576</v>
      </c>
    </row>
    <row r="194" spans="1:7" ht="12.75">
      <c r="A194" s="30" t="str">
        <f>'De la BASE'!A190</f>
        <v>203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6.7344</v>
      </c>
      <c r="F194" s="9">
        <f>IF('De la BASE'!F190&gt;0,'De la BASE'!F190,'De la BASE'!F190+0.001)</f>
        <v>14.41272</v>
      </c>
      <c r="G194" s="15">
        <v>20607</v>
      </c>
    </row>
    <row r="195" spans="1:7" ht="12.75">
      <c r="A195" s="30" t="str">
        <f>'De la BASE'!A191</f>
        <v>203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2.806794</v>
      </c>
      <c r="F195" s="9">
        <f>IF('De la BASE'!F191&gt;0,'De la BASE'!F191,'De la BASE'!F191+0.001)</f>
        <v>6.26562</v>
      </c>
      <c r="G195" s="15">
        <v>20637</v>
      </c>
    </row>
    <row r="196" spans="1:7" ht="12.75">
      <c r="A196" s="30" t="str">
        <f>'De la BASE'!A192</f>
        <v>203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1.796882</v>
      </c>
      <c r="F196" s="9">
        <f>IF('De la BASE'!F192&gt;0,'De la BASE'!F192,'De la BASE'!F192+0.001)</f>
        <v>4.132506</v>
      </c>
      <c r="G196" s="15">
        <v>20668</v>
      </c>
    </row>
    <row r="197" spans="1:7" ht="12.75">
      <c r="A197" s="30" t="str">
        <f>'De la BASE'!A193</f>
        <v>203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1.603248</v>
      </c>
      <c r="F197" s="9">
        <f>IF('De la BASE'!F193&gt;0,'De la BASE'!F193,'De la BASE'!F193+0.001)</f>
        <v>5.138928</v>
      </c>
      <c r="G197" s="15">
        <v>20699</v>
      </c>
    </row>
    <row r="198" spans="1:7" ht="12.75">
      <c r="A198" s="30" t="str">
        <f>'De la BASE'!A194</f>
        <v>203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1.872108</v>
      </c>
      <c r="F198" s="9">
        <f>IF('De la BASE'!F194&gt;0,'De la BASE'!F194,'De la BASE'!F194+0.001)</f>
        <v>4.980558</v>
      </c>
      <c r="G198" s="15">
        <v>20729</v>
      </c>
    </row>
    <row r="199" spans="1:7" ht="12.75">
      <c r="A199" s="30" t="str">
        <f>'De la BASE'!A195</f>
        <v>203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2.571864</v>
      </c>
      <c r="F199" s="9">
        <f>IF('De la BASE'!F195&gt;0,'De la BASE'!F195,'De la BASE'!F195+0.001)</f>
        <v>7.042918</v>
      </c>
      <c r="G199" s="15">
        <v>20760</v>
      </c>
    </row>
    <row r="200" spans="1:7" ht="12.75">
      <c r="A200" s="30" t="str">
        <f>'De la BASE'!A196</f>
        <v>203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2.6733</v>
      </c>
      <c r="F200" s="9">
        <f>IF('De la BASE'!F196&gt;0,'De la BASE'!F196,'De la BASE'!F196+0.001)</f>
        <v>6.6518999999999995</v>
      </c>
      <c r="G200" s="15">
        <v>20790</v>
      </c>
    </row>
    <row r="201" spans="1:7" ht="12.75">
      <c r="A201" s="30" t="str">
        <f>'De la BASE'!A197</f>
        <v>203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2.640118</v>
      </c>
      <c r="F201" s="9">
        <f>IF('De la BASE'!F197&gt;0,'De la BASE'!F197,'De la BASE'!F197+0.001)</f>
        <v>5.754736</v>
      </c>
      <c r="G201" s="15">
        <v>20821</v>
      </c>
    </row>
    <row r="202" spans="1:7" ht="12.75">
      <c r="A202" s="30" t="str">
        <f>'De la BASE'!A198</f>
        <v>203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7.49664</v>
      </c>
      <c r="F202" s="9">
        <f>IF('De la BASE'!F198&gt;0,'De la BASE'!F198,'De la BASE'!F198+0.001)</f>
        <v>19.20192</v>
      </c>
      <c r="G202" s="15">
        <v>20852</v>
      </c>
    </row>
    <row r="203" spans="1:7" ht="12.75">
      <c r="A203" s="30" t="str">
        <f>'De la BASE'!A199</f>
        <v>203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8.514501</v>
      </c>
      <c r="F203" s="9">
        <f>IF('De la BASE'!F199&gt;0,'De la BASE'!F199,'De la BASE'!F199+0.001)</f>
        <v>17.914071</v>
      </c>
      <c r="G203" s="15">
        <v>20880</v>
      </c>
    </row>
    <row r="204" spans="1:7" ht="12.75">
      <c r="A204" s="30" t="str">
        <f>'De la BASE'!A200</f>
        <v>203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4.813072</v>
      </c>
      <c r="F204" s="9">
        <f>IF('De la BASE'!F200&gt;0,'De la BASE'!F200,'De la BASE'!F200+0.001)</f>
        <v>10.16048</v>
      </c>
      <c r="G204" s="15">
        <v>20911</v>
      </c>
    </row>
    <row r="205" spans="1:7" ht="12.75">
      <c r="A205" s="30" t="str">
        <f>'De la BASE'!A201</f>
        <v>203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2.66432</v>
      </c>
      <c r="F205" s="9">
        <f>IF('De la BASE'!F201&gt;0,'De la BASE'!F201,'De la BASE'!F201+0.001)</f>
        <v>6.42912</v>
      </c>
      <c r="G205" s="15">
        <v>20941</v>
      </c>
    </row>
    <row r="206" spans="1:7" ht="12.75">
      <c r="A206" s="30" t="str">
        <f>'De la BASE'!A202</f>
        <v>203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2.536856</v>
      </c>
      <c r="F206" s="9">
        <f>IF('De la BASE'!F202&gt;0,'De la BASE'!F202,'De la BASE'!F202+0.001)</f>
        <v>6.386996</v>
      </c>
      <c r="G206" s="15">
        <v>20972</v>
      </c>
    </row>
    <row r="207" spans="1:7" ht="12.75">
      <c r="A207" s="30" t="str">
        <f>'De la BASE'!A203</f>
        <v>203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1.7809</v>
      </c>
      <c r="F207" s="9">
        <f>IF('De la BASE'!F203&gt;0,'De la BASE'!F203,'De la BASE'!F203+0.001)</f>
        <v>4.172163</v>
      </c>
      <c r="G207" s="15">
        <v>21002</v>
      </c>
    </row>
    <row r="208" spans="1:7" ht="12.75">
      <c r="A208" s="30" t="str">
        <f>'De la BASE'!A204</f>
        <v>203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1.149728</v>
      </c>
      <c r="F208" s="9">
        <f>IF('De la BASE'!F204&gt;0,'De la BASE'!F204,'De la BASE'!F204+0.001)</f>
        <v>2.76241</v>
      </c>
      <c r="G208" s="15">
        <v>21033</v>
      </c>
    </row>
    <row r="209" spans="1:7" ht="12.75">
      <c r="A209" s="30" t="str">
        <f>'De la BASE'!A205</f>
        <v>203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1.06536</v>
      </c>
      <c r="F209" s="9">
        <f>IF('De la BASE'!F205&gt;0,'De la BASE'!F205,'De la BASE'!F205+0.001)</f>
        <v>2.612448</v>
      </c>
      <c r="G209" s="15">
        <v>21064</v>
      </c>
    </row>
    <row r="210" spans="1:7" ht="12.75">
      <c r="A210" s="30" t="str">
        <f>'De la BASE'!A206</f>
        <v>203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1.568</v>
      </c>
      <c r="F210" s="9">
        <f>IF('De la BASE'!F206&gt;0,'De la BASE'!F206,'De la BASE'!F206+0.001)</f>
        <v>3.724</v>
      </c>
      <c r="G210" s="15">
        <v>21094</v>
      </c>
    </row>
    <row r="211" spans="1:7" ht="12.75">
      <c r="A211" s="30" t="str">
        <f>'De la BASE'!A207</f>
        <v>203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1.981342</v>
      </c>
      <c r="F211" s="9">
        <f>IF('De la BASE'!F207&gt;0,'De la BASE'!F207,'De la BASE'!F207+0.001)</f>
        <v>5.556684000000001</v>
      </c>
      <c r="G211" s="15">
        <v>21125</v>
      </c>
    </row>
    <row r="212" spans="1:7" ht="12.75">
      <c r="A212" s="30" t="str">
        <f>'De la BASE'!A208</f>
        <v>203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3.30333</v>
      </c>
      <c r="F212" s="9">
        <f>IF('De la BASE'!F208&gt;0,'De la BASE'!F208,'De la BASE'!F208+0.001)</f>
        <v>6.457660000000001</v>
      </c>
      <c r="G212" s="15">
        <v>21155</v>
      </c>
    </row>
    <row r="213" spans="1:7" ht="12.75">
      <c r="A213" s="30" t="str">
        <f>'De la BASE'!A209</f>
        <v>203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4.629903</v>
      </c>
      <c r="F213" s="9">
        <f>IF('De la BASE'!F209&gt;0,'De la BASE'!F209,'De la BASE'!F209+0.001)</f>
        <v>10.553631</v>
      </c>
      <c r="G213" s="15">
        <v>21186</v>
      </c>
    </row>
    <row r="214" spans="1:7" ht="12.75">
      <c r="A214" s="30" t="str">
        <f>'De la BASE'!A210</f>
        <v>203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8.593969</v>
      </c>
      <c r="F214" s="9">
        <f>IF('De la BASE'!F210&gt;0,'De la BASE'!F210,'De la BASE'!F210+0.001)</f>
        <v>20.248300999999998</v>
      </c>
      <c r="G214" s="15">
        <v>21217</v>
      </c>
    </row>
    <row r="215" spans="1:7" ht="12.75">
      <c r="A215" s="30" t="str">
        <f>'De la BASE'!A211</f>
        <v>203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9.276496</v>
      </c>
      <c r="F215" s="9">
        <f>IF('De la BASE'!F211&gt;0,'De la BASE'!F211,'De la BASE'!F211+0.001)</f>
        <v>20.688641</v>
      </c>
      <c r="G215" s="15">
        <v>21245</v>
      </c>
    </row>
    <row r="216" spans="1:7" ht="12.75">
      <c r="A216" s="30" t="str">
        <f>'De la BASE'!A212</f>
        <v>203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8.423855</v>
      </c>
      <c r="F216" s="9">
        <f>IF('De la BASE'!F212&gt;0,'De la BASE'!F212,'De la BASE'!F212+0.001)</f>
        <v>20.62469</v>
      </c>
      <c r="G216" s="15">
        <v>21276</v>
      </c>
    </row>
    <row r="217" spans="1:7" ht="12.75">
      <c r="A217" s="30" t="str">
        <f>'De la BASE'!A213</f>
        <v>203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4.720928</v>
      </c>
      <c r="F217" s="9">
        <f>IF('De la BASE'!F213&gt;0,'De la BASE'!F213,'De la BASE'!F213+0.001)</f>
        <v>11.821356</v>
      </c>
      <c r="G217" s="15">
        <v>21306</v>
      </c>
    </row>
    <row r="218" spans="1:7" ht="12.75">
      <c r="A218" s="30" t="str">
        <f>'De la BASE'!A214</f>
        <v>203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3.659552</v>
      </c>
      <c r="F218" s="9">
        <f>IF('De la BASE'!F214&gt;0,'De la BASE'!F214,'De la BASE'!F214+0.001)</f>
        <v>10.530472</v>
      </c>
      <c r="G218" s="15">
        <v>21337</v>
      </c>
    </row>
    <row r="219" spans="1:7" ht="12.75">
      <c r="A219" s="30" t="str">
        <f>'De la BASE'!A215</f>
        <v>203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2.904865</v>
      </c>
      <c r="F219" s="9">
        <f>IF('De la BASE'!F215&gt;0,'De la BASE'!F215,'De la BASE'!F215+0.001)</f>
        <v>6.568293000000001</v>
      </c>
      <c r="G219" s="15">
        <v>21367</v>
      </c>
    </row>
    <row r="220" spans="1:7" ht="12.75">
      <c r="A220" s="30" t="str">
        <f>'De la BASE'!A216</f>
        <v>203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1.145988</v>
      </c>
      <c r="F220" s="9">
        <f>IF('De la BASE'!F216&gt;0,'De la BASE'!F216,'De la BASE'!F216+0.001)</f>
        <v>3.287052</v>
      </c>
      <c r="G220" s="15">
        <v>21398</v>
      </c>
    </row>
    <row r="221" spans="1:7" ht="12.75">
      <c r="A221" s="30" t="str">
        <f>'De la BASE'!A217</f>
        <v>203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1.050423</v>
      </c>
      <c r="F221" s="9">
        <f>IF('De la BASE'!F217&gt;0,'De la BASE'!F217,'De la BASE'!F217+0.001)</f>
        <v>3.013659</v>
      </c>
      <c r="G221" s="15">
        <v>21429</v>
      </c>
    </row>
    <row r="222" spans="1:7" ht="12.75">
      <c r="A222" s="30" t="str">
        <f>'De la BASE'!A218</f>
        <v>203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1.464141</v>
      </c>
      <c r="F222" s="9">
        <f>IF('De la BASE'!F218&gt;0,'De la BASE'!F218,'De la BASE'!F218+0.001)</f>
        <v>4.366509</v>
      </c>
      <c r="G222" s="15">
        <v>21459</v>
      </c>
    </row>
    <row r="223" spans="1:7" ht="12.75">
      <c r="A223" s="30" t="str">
        <f>'De la BASE'!A219</f>
        <v>203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1.964492</v>
      </c>
      <c r="F223" s="9">
        <f>IF('De la BASE'!F219&gt;0,'De la BASE'!F219,'De la BASE'!F219+0.001)</f>
        <v>4.845846</v>
      </c>
      <c r="G223" s="15">
        <v>21490</v>
      </c>
    </row>
    <row r="224" spans="1:7" ht="12.75">
      <c r="A224" s="30" t="str">
        <f>'De la BASE'!A220</f>
        <v>203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13.661224</v>
      </c>
      <c r="F224" s="9">
        <f>IF('De la BASE'!F220&gt;0,'De la BASE'!F220,'De la BASE'!F220+0.001)</f>
        <v>30.5737</v>
      </c>
      <c r="G224" s="15">
        <v>21520</v>
      </c>
    </row>
    <row r="225" spans="1:7" ht="12.75">
      <c r="A225" s="30" t="str">
        <f>'De la BASE'!A221</f>
        <v>203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17.07967</v>
      </c>
      <c r="F225" s="9">
        <f>IF('De la BASE'!F221&gt;0,'De la BASE'!F221,'De la BASE'!F221+0.001)</f>
        <v>43.641746</v>
      </c>
      <c r="G225" s="15">
        <v>21551</v>
      </c>
    </row>
    <row r="226" spans="1:7" ht="12.75">
      <c r="A226" s="30" t="str">
        <f>'De la BASE'!A222</f>
        <v>203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5.734547</v>
      </c>
      <c r="F226" s="9">
        <f>IF('De la BASE'!F222&gt;0,'De la BASE'!F222,'De la BASE'!F222+0.001)</f>
        <v>11.594492</v>
      </c>
      <c r="G226" s="15">
        <v>21582</v>
      </c>
    </row>
    <row r="227" spans="1:7" ht="12.75">
      <c r="A227" s="30" t="str">
        <f>'De la BASE'!A223</f>
        <v>203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9.692592</v>
      </c>
      <c r="F227" s="9">
        <f>IF('De la BASE'!F223&gt;0,'De la BASE'!F223,'De la BASE'!F223+0.001)</f>
        <v>22.070808</v>
      </c>
      <c r="G227" s="15">
        <v>21610</v>
      </c>
    </row>
    <row r="228" spans="1:7" ht="12.75">
      <c r="A228" s="30" t="str">
        <f>'De la BASE'!A224</f>
        <v>203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7.874168</v>
      </c>
      <c r="F228" s="9">
        <f>IF('De la BASE'!F224&gt;0,'De la BASE'!F224,'De la BASE'!F224+0.001)</f>
        <v>17.548564</v>
      </c>
      <c r="G228" s="15">
        <v>21641</v>
      </c>
    </row>
    <row r="229" spans="1:7" ht="12.75">
      <c r="A229" s="30" t="str">
        <f>'De la BASE'!A225</f>
        <v>203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11.306848</v>
      </c>
      <c r="F229" s="9">
        <f>IF('De la BASE'!F225&gt;0,'De la BASE'!F225,'De la BASE'!F225+0.001)</f>
        <v>22.981457</v>
      </c>
      <c r="G229" s="15">
        <v>21671</v>
      </c>
    </row>
    <row r="230" spans="1:7" ht="12.75">
      <c r="A230" s="30" t="str">
        <f>'De la BASE'!A226</f>
        <v>203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6.837468</v>
      </c>
      <c r="F230" s="9">
        <f>IF('De la BASE'!F226&gt;0,'De la BASE'!F226,'De la BASE'!F226+0.001)</f>
        <v>14.630863000000002</v>
      </c>
      <c r="G230" s="15">
        <v>21702</v>
      </c>
    </row>
    <row r="231" spans="1:7" ht="12.75">
      <c r="A231" s="30" t="str">
        <f>'De la BASE'!A227</f>
        <v>203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3.542284</v>
      </c>
      <c r="F231" s="9">
        <f>IF('De la BASE'!F227&gt;0,'De la BASE'!F227,'De la BASE'!F227+0.001)</f>
        <v>7.369301999999999</v>
      </c>
      <c r="G231" s="15">
        <v>21732</v>
      </c>
    </row>
    <row r="232" spans="1:7" ht="12.75">
      <c r="A232" s="30" t="str">
        <f>'De la BASE'!A228</f>
        <v>203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1.332</v>
      </c>
      <c r="F232" s="9">
        <f>IF('De la BASE'!F228&gt;0,'De la BASE'!F228,'De la BASE'!F228+0.001)</f>
        <v>3.2060500000000003</v>
      </c>
      <c r="G232" s="15">
        <v>21763</v>
      </c>
    </row>
    <row r="233" spans="1:7" ht="12.75">
      <c r="A233" s="30" t="str">
        <f>'De la BASE'!A229</f>
        <v>203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2.4393</v>
      </c>
      <c r="F233" s="9">
        <f>IF('De la BASE'!F229&gt;0,'De la BASE'!F229,'De la BASE'!F229+0.001)</f>
        <v>8.15826</v>
      </c>
      <c r="G233" s="15">
        <v>21794</v>
      </c>
    </row>
    <row r="234" spans="1:7" ht="12.75">
      <c r="A234" s="30" t="str">
        <f>'De la BASE'!A230</f>
        <v>203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2.652475</v>
      </c>
      <c r="F234" s="9">
        <f>IF('De la BASE'!F230&gt;0,'De la BASE'!F230,'De la BASE'!F230+0.001)</f>
        <v>9.013802</v>
      </c>
      <c r="G234" s="15">
        <v>21824</v>
      </c>
    </row>
    <row r="235" spans="1:7" ht="12.75">
      <c r="A235" s="30" t="str">
        <f>'De la BASE'!A231</f>
        <v>203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8.888424</v>
      </c>
      <c r="F235" s="9">
        <f>IF('De la BASE'!F231&gt;0,'De la BASE'!F231,'De la BASE'!F231+0.001)</f>
        <v>21.5176</v>
      </c>
      <c r="G235" s="15">
        <v>21855</v>
      </c>
    </row>
    <row r="236" spans="1:7" ht="12.75">
      <c r="A236" s="30" t="str">
        <f>'De la BASE'!A232</f>
        <v>203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13.234752</v>
      </c>
      <c r="F236" s="9">
        <f>IF('De la BASE'!F232&gt;0,'De la BASE'!F232,'De la BASE'!F232+0.001)</f>
        <v>34.162544</v>
      </c>
      <c r="G236" s="15">
        <v>21885</v>
      </c>
    </row>
    <row r="237" spans="1:7" ht="12.75">
      <c r="A237" s="30" t="str">
        <f>'De la BASE'!A233</f>
        <v>203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15.01256</v>
      </c>
      <c r="F237" s="9">
        <f>IF('De la BASE'!F233&gt;0,'De la BASE'!F233,'De la BASE'!F233+0.001)</f>
        <v>30.883249999999997</v>
      </c>
      <c r="G237" s="15">
        <v>21916</v>
      </c>
    </row>
    <row r="238" spans="1:7" ht="12.75">
      <c r="A238" s="30" t="str">
        <f>'De la BASE'!A234</f>
        <v>203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21.614296</v>
      </c>
      <c r="F238" s="9">
        <f>IF('De la BASE'!F234&gt;0,'De la BASE'!F234,'De la BASE'!F234+0.001)</f>
        <v>39.059888</v>
      </c>
      <c r="G238" s="15">
        <v>21947</v>
      </c>
    </row>
    <row r="239" spans="1:7" ht="12.75">
      <c r="A239" s="30" t="str">
        <f>'De la BASE'!A235</f>
        <v>203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7.533686</v>
      </c>
      <c r="F239" s="9">
        <f>IF('De la BASE'!F235&gt;0,'De la BASE'!F235,'De la BASE'!F235+0.001)</f>
        <v>21.879638</v>
      </c>
      <c r="G239" s="15">
        <v>21976</v>
      </c>
    </row>
    <row r="240" spans="1:7" ht="12.75">
      <c r="A240" s="30" t="str">
        <f>'De la BASE'!A236</f>
        <v>203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4.174656</v>
      </c>
      <c r="F240" s="9">
        <f>IF('De la BASE'!F236&gt;0,'De la BASE'!F236,'De la BASE'!F236+0.001)</f>
        <v>12.631404</v>
      </c>
      <c r="G240" s="15">
        <v>22007</v>
      </c>
    </row>
    <row r="241" spans="1:7" ht="12.75">
      <c r="A241" s="30" t="str">
        <f>'De la BASE'!A237</f>
        <v>203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4.197752</v>
      </c>
      <c r="F241" s="9">
        <f>IF('De la BASE'!F237&gt;0,'De la BASE'!F237,'De la BASE'!F237+0.001)</f>
        <v>11.990264</v>
      </c>
      <c r="G241" s="15">
        <v>22037</v>
      </c>
    </row>
    <row r="242" spans="1:7" ht="12.75">
      <c r="A242" s="30" t="str">
        <f>'De la BASE'!A238</f>
        <v>203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2.1978</v>
      </c>
      <c r="F242" s="9">
        <f>IF('De la BASE'!F238&gt;0,'De la BASE'!F238,'De la BASE'!F238+0.001)</f>
        <v>5.7585</v>
      </c>
      <c r="G242" s="15">
        <v>22068</v>
      </c>
    </row>
    <row r="243" spans="1:7" ht="12.75">
      <c r="A243" s="30" t="str">
        <f>'De la BASE'!A239</f>
        <v>203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1.567557</v>
      </c>
      <c r="F243" s="9">
        <f>IF('De la BASE'!F239&gt;0,'De la BASE'!F239,'De la BASE'!F239+0.001)</f>
        <v>3.7404919999999997</v>
      </c>
      <c r="G243" s="15">
        <v>22098</v>
      </c>
    </row>
    <row r="244" spans="1:7" ht="12.75">
      <c r="A244" s="30" t="str">
        <f>'De la BASE'!A240</f>
        <v>203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1.147971</v>
      </c>
      <c r="F244" s="9">
        <f>IF('De la BASE'!F240&gt;0,'De la BASE'!F240,'De la BASE'!F240+0.001)</f>
        <v>2.826648</v>
      </c>
      <c r="G244" s="15">
        <v>22129</v>
      </c>
    </row>
    <row r="245" spans="1:7" ht="12.75">
      <c r="A245" s="30" t="str">
        <f>'De la BASE'!A241</f>
        <v>203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0.754875</v>
      </c>
      <c r="F245" s="9">
        <f>IF('De la BASE'!F241&gt;0,'De la BASE'!F241,'De la BASE'!F241+0.001)</f>
        <v>2.206875</v>
      </c>
      <c r="G245" s="15">
        <v>22160</v>
      </c>
    </row>
    <row r="246" spans="1:7" ht="12.75">
      <c r="A246" s="30" t="str">
        <f>'De la BASE'!A242</f>
        <v>203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5.23158</v>
      </c>
      <c r="F246" s="9">
        <f>IF('De la BASE'!F242&gt;0,'De la BASE'!F242,'De la BASE'!F242+0.001)</f>
        <v>13.90005</v>
      </c>
      <c r="G246" s="15">
        <v>22190</v>
      </c>
    </row>
    <row r="247" spans="1:7" ht="12.75">
      <c r="A247" s="30" t="str">
        <f>'De la BASE'!A243</f>
        <v>203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11.618444</v>
      </c>
      <c r="F247" s="9">
        <f>IF('De la BASE'!F243&gt;0,'De la BASE'!F243,'De la BASE'!F243+0.001)</f>
        <v>28.455984</v>
      </c>
      <c r="G247" s="15">
        <v>22221</v>
      </c>
    </row>
    <row r="248" spans="1:7" ht="12.75">
      <c r="A248" s="30" t="str">
        <f>'De la BASE'!A244</f>
        <v>203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7.449148</v>
      </c>
      <c r="F248" s="9">
        <f>IF('De la BASE'!F244&gt;0,'De la BASE'!F244,'De la BASE'!F244+0.001)</f>
        <v>17.594752</v>
      </c>
      <c r="G248" s="15">
        <v>22251</v>
      </c>
    </row>
    <row r="249" spans="1:7" ht="12.75">
      <c r="A249" s="30" t="str">
        <f>'De la BASE'!A245</f>
        <v>203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12.940096</v>
      </c>
      <c r="F249" s="9">
        <f>IF('De la BASE'!F245&gt;0,'De la BASE'!F245,'De la BASE'!F245+0.001)</f>
        <v>25.338404</v>
      </c>
      <c r="G249" s="15">
        <v>22282</v>
      </c>
    </row>
    <row r="250" spans="1:7" ht="12.75">
      <c r="A250" s="30" t="str">
        <f>'De la BASE'!A246</f>
        <v>203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5.734116</v>
      </c>
      <c r="F250" s="9">
        <f>IF('De la BASE'!F246&gt;0,'De la BASE'!F246,'De la BASE'!F246+0.001)</f>
        <v>13.655406</v>
      </c>
      <c r="G250" s="15">
        <v>22313</v>
      </c>
    </row>
    <row r="251" spans="1:7" ht="12.75">
      <c r="A251" s="30" t="str">
        <f>'De la BASE'!A247</f>
        <v>203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7.048426</v>
      </c>
      <c r="F251" s="9">
        <f>IF('De la BASE'!F247&gt;0,'De la BASE'!F247,'De la BASE'!F247+0.001)</f>
        <v>15.002834</v>
      </c>
      <c r="G251" s="15">
        <v>22341</v>
      </c>
    </row>
    <row r="252" spans="1:7" ht="12.75">
      <c r="A252" s="30" t="str">
        <f>'De la BASE'!A248</f>
        <v>203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3.611036</v>
      </c>
      <c r="F252" s="9">
        <f>IF('De la BASE'!F248&gt;0,'De la BASE'!F248,'De la BASE'!F248+0.001)</f>
        <v>10.013916</v>
      </c>
      <c r="G252" s="15">
        <v>22372</v>
      </c>
    </row>
    <row r="253" spans="1:7" ht="12.75">
      <c r="A253" s="30" t="str">
        <f>'De la BASE'!A249</f>
        <v>203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5.34765</v>
      </c>
      <c r="F253" s="9">
        <f>IF('De la BASE'!F249&gt;0,'De la BASE'!F249,'De la BASE'!F249+0.001)</f>
        <v>12.625547</v>
      </c>
      <c r="G253" s="15">
        <v>22402</v>
      </c>
    </row>
    <row r="254" spans="1:7" ht="12.75">
      <c r="A254" s="30" t="str">
        <f>'De la BASE'!A250</f>
        <v>203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4.21178</v>
      </c>
      <c r="F254" s="9">
        <f>IF('De la BASE'!F250&gt;0,'De la BASE'!F250,'De la BASE'!F250+0.001)</f>
        <v>10.16048</v>
      </c>
      <c r="G254" s="15">
        <v>22433</v>
      </c>
    </row>
    <row r="255" spans="1:7" ht="12.75">
      <c r="A255" s="30" t="str">
        <f>'De la BASE'!A251</f>
        <v>203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2.4242</v>
      </c>
      <c r="F255" s="9">
        <f>IF('De la BASE'!F251&gt;0,'De la BASE'!F251,'De la BASE'!F251+0.001)</f>
        <v>5.8144</v>
      </c>
      <c r="G255" s="15">
        <v>22463</v>
      </c>
    </row>
    <row r="256" spans="1:7" ht="12.75">
      <c r="A256" s="30" t="str">
        <f>'De la BASE'!A252</f>
        <v>203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1.45632</v>
      </c>
      <c r="F256" s="9">
        <f>IF('De la BASE'!F252&gt;0,'De la BASE'!F252,'De la BASE'!F252+0.001)</f>
        <v>3.514889</v>
      </c>
      <c r="G256" s="15">
        <v>22494</v>
      </c>
    </row>
    <row r="257" spans="1:7" ht="12.75">
      <c r="A257" s="30" t="str">
        <f>'De la BASE'!A253</f>
        <v>203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1.18188</v>
      </c>
      <c r="F257" s="9">
        <f>IF('De la BASE'!F253&gt;0,'De la BASE'!F253,'De la BASE'!F253+0.001)</f>
        <v>3.202332</v>
      </c>
      <c r="G257" s="15">
        <v>22525</v>
      </c>
    </row>
    <row r="258" spans="1:7" ht="12.75">
      <c r="A258" s="30" t="str">
        <f>'De la BASE'!A254</f>
        <v>203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1.081158</v>
      </c>
      <c r="F258" s="9">
        <f>IF('De la BASE'!F254&gt;0,'De la BASE'!F254,'De la BASE'!F254+0.001)</f>
        <v>3.944707</v>
      </c>
      <c r="G258" s="15">
        <v>22555</v>
      </c>
    </row>
    <row r="259" spans="1:7" ht="12.75">
      <c r="A259" s="30" t="str">
        <f>'De la BASE'!A255</f>
        <v>203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7.778214</v>
      </c>
      <c r="F259" s="9">
        <f>IF('De la BASE'!F255&gt;0,'De la BASE'!F255,'De la BASE'!F255+0.001)</f>
        <v>19.799798000000003</v>
      </c>
      <c r="G259" s="15">
        <v>22586</v>
      </c>
    </row>
    <row r="260" spans="1:7" ht="12.75">
      <c r="A260" s="30" t="str">
        <f>'De la BASE'!A256</f>
        <v>203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10.716888</v>
      </c>
      <c r="F260" s="9">
        <f>IF('De la BASE'!F256&gt;0,'De la BASE'!F256,'De la BASE'!F256+0.001)</f>
        <v>23.916718000000003</v>
      </c>
      <c r="G260" s="15">
        <v>22616</v>
      </c>
    </row>
    <row r="261" spans="1:7" ht="12.75">
      <c r="A261" s="30" t="str">
        <f>'De la BASE'!A257</f>
        <v>203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14.571517</v>
      </c>
      <c r="F261" s="9">
        <f>IF('De la BASE'!F257&gt;0,'De la BASE'!F257,'De la BASE'!F257+0.001)</f>
        <v>31.535878</v>
      </c>
      <c r="G261" s="15">
        <v>22647</v>
      </c>
    </row>
    <row r="262" spans="1:7" ht="12.75">
      <c r="A262" s="30" t="str">
        <f>'De la BASE'!A258</f>
        <v>203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4.86954</v>
      </c>
      <c r="F262" s="9">
        <f>IF('De la BASE'!F258&gt;0,'De la BASE'!F258,'De la BASE'!F258+0.001)</f>
        <v>10.072040000000001</v>
      </c>
      <c r="G262" s="15">
        <v>22678</v>
      </c>
    </row>
    <row r="263" spans="1:7" ht="12.75">
      <c r="A263" s="30" t="str">
        <f>'De la BASE'!A259</f>
        <v>203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12.441811</v>
      </c>
      <c r="F263" s="9">
        <f>IF('De la BASE'!F259&gt;0,'De la BASE'!F259,'De la BASE'!F259+0.001)</f>
        <v>29.219257</v>
      </c>
      <c r="G263" s="15">
        <v>22706</v>
      </c>
    </row>
    <row r="264" spans="1:7" ht="12.75">
      <c r="A264" s="30" t="str">
        <f>'De la BASE'!A260</f>
        <v>203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3.334562</v>
      </c>
      <c r="F264" s="9">
        <f>IF('De la BASE'!F260&gt;0,'De la BASE'!F260,'De la BASE'!F260+0.001)</f>
        <v>10.230836</v>
      </c>
      <c r="G264" s="15">
        <v>22737</v>
      </c>
    </row>
    <row r="265" spans="1:7" ht="12.75">
      <c r="A265" s="30" t="str">
        <f>'De la BASE'!A261</f>
        <v>203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2.922276</v>
      </c>
      <c r="F265" s="9">
        <f>IF('De la BASE'!F261&gt;0,'De la BASE'!F261,'De la BASE'!F261+0.001)</f>
        <v>7.646256</v>
      </c>
      <c r="G265" s="15">
        <v>22767</v>
      </c>
    </row>
    <row r="266" spans="1:7" ht="12.75">
      <c r="A266" s="30" t="str">
        <f>'De la BASE'!A262</f>
        <v>203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1.83044</v>
      </c>
      <c r="F266" s="9">
        <f>IF('De la BASE'!F262&gt;0,'De la BASE'!F262,'De la BASE'!F262+0.001)</f>
        <v>4.524192</v>
      </c>
      <c r="G266" s="15">
        <v>22798</v>
      </c>
    </row>
    <row r="267" spans="1:7" ht="12.75">
      <c r="A267" s="30" t="str">
        <f>'De la BASE'!A263</f>
        <v>203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1.451772</v>
      </c>
      <c r="F267" s="9">
        <f>IF('De la BASE'!F263&gt;0,'De la BASE'!F263,'De la BASE'!F263+0.001)</f>
        <v>3.443432</v>
      </c>
      <c r="G267" s="15">
        <v>22828</v>
      </c>
    </row>
    <row r="268" spans="1:7" ht="12.75">
      <c r="A268" s="30" t="str">
        <f>'De la BASE'!A264</f>
        <v>203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1.313559</v>
      </c>
      <c r="F268" s="9">
        <f>IF('De la BASE'!F264&gt;0,'De la BASE'!F264,'De la BASE'!F264+0.001)</f>
        <v>3.099785</v>
      </c>
      <c r="G268" s="15">
        <v>22859</v>
      </c>
    </row>
    <row r="269" spans="1:7" ht="12.75">
      <c r="A269" s="30" t="str">
        <f>'De la BASE'!A265</f>
        <v>203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1.302126</v>
      </c>
      <c r="F269" s="9">
        <f>IF('De la BASE'!F265&gt;0,'De la BASE'!F265,'De la BASE'!F265+0.001)</f>
        <v>3.211334</v>
      </c>
      <c r="G269" s="15">
        <v>22890</v>
      </c>
    </row>
    <row r="270" spans="1:7" ht="12.75">
      <c r="A270" s="30" t="str">
        <f>'De la BASE'!A266</f>
        <v>203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1.626866</v>
      </c>
      <c r="F270" s="9">
        <f>IF('De la BASE'!F266&gt;0,'De la BASE'!F266,'De la BASE'!F266+0.001)</f>
        <v>4.5476019999999995</v>
      </c>
      <c r="G270" s="15">
        <v>22920</v>
      </c>
    </row>
    <row r="271" spans="1:7" ht="12.75">
      <c r="A271" s="30" t="str">
        <f>'De la BASE'!A267</f>
        <v>203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0.960804</v>
      </c>
      <c r="F271" s="9">
        <f>IF('De la BASE'!F267&gt;0,'De la BASE'!F267,'De la BASE'!F267+0.001)</f>
        <v>3.229369</v>
      </c>
      <c r="G271" s="15">
        <v>22951</v>
      </c>
    </row>
    <row r="272" spans="1:7" ht="12.75">
      <c r="A272" s="30" t="str">
        <f>'De la BASE'!A268</f>
        <v>203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1.948923</v>
      </c>
      <c r="F272" s="9">
        <f>IF('De la BASE'!F268&gt;0,'De la BASE'!F268,'De la BASE'!F268+0.001)</f>
        <v>5.1058129999999995</v>
      </c>
      <c r="G272" s="15">
        <v>22981</v>
      </c>
    </row>
    <row r="273" spans="1:7" ht="12.75">
      <c r="A273" s="30" t="str">
        <f>'De la BASE'!A269</f>
        <v>203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20.132415</v>
      </c>
      <c r="F273" s="9">
        <f>IF('De la BASE'!F269&gt;0,'De la BASE'!F269,'De la BASE'!F269+0.001)</f>
        <v>34.82172</v>
      </c>
      <c r="G273" s="15">
        <v>23012</v>
      </c>
    </row>
    <row r="274" spans="1:7" ht="12.75">
      <c r="A274" s="30" t="str">
        <f>'De la BASE'!A270</f>
        <v>203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16.3553</v>
      </c>
      <c r="F274" s="9">
        <f>IF('De la BASE'!F270&gt;0,'De la BASE'!F270,'De la BASE'!F270+0.001)</f>
        <v>24.675169999999998</v>
      </c>
      <c r="G274" s="15">
        <v>23043</v>
      </c>
    </row>
    <row r="275" spans="1:7" ht="12.75">
      <c r="A275" s="30" t="str">
        <f>'De la BASE'!A271</f>
        <v>203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10.977736</v>
      </c>
      <c r="F275" s="9">
        <f>IF('De la BASE'!F271&gt;0,'De la BASE'!F271,'De la BASE'!F271+0.001)</f>
        <v>32.320904</v>
      </c>
      <c r="G275" s="15">
        <v>23071</v>
      </c>
    </row>
    <row r="276" spans="1:7" ht="12.75">
      <c r="A276" s="30" t="str">
        <f>'De la BASE'!A272</f>
        <v>203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6.669216</v>
      </c>
      <c r="F276" s="9">
        <f>IF('De la BASE'!F272&gt;0,'De la BASE'!F272,'De la BASE'!F272+0.001)</f>
        <v>19.918368</v>
      </c>
      <c r="G276" s="15">
        <v>23102</v>
      </c>
    </row>
    <row r="277" spans="1:7" ht="12.75">
      <c r="A277" s="30" t="str">
        <f>'De la BASE'!A273</f>
        <v>203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3.963452</v>
      </c>
      <c r="F277" s="9">
        <f>IF('De la BASE'!F273&gt;0,'De la BASE'!F273,'De la BASE'!F273+0.001)</f>
        <v>11.101364</v>
      </c>
      <c r="G277" s="15">
        <v>23132</v>
      </c>
    </row>
    <row r="278" spans="1:7" ht="12.75">
      <c r="A278" s="30" t="str">
        <f>'De la BASE'!A274</f>
        <v>203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2.56674</v>
      </c>
      <c r="F278" s="9">
        <f>IF('De la BASE'!F274&gt;0,'De la BASE'!F274,'De la BASE'!F274+0.001)</f>
        <v>8.637469</v>
      </c>
      <c r="G278" s="15">
        <v>23163</v>
      </c>
    </row>
    <row r="279" spans="1:7" ht="12.75">
      <c r="A279" s="30" t="str">
        <f>'De la BASE'!A275</f>
        <v>203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1.817782</v>
      </c>
      <c r="F279" s="9">
        <f>IF('De la BASE'!F275&gt;0,'De la BASE'!F275,'De la BASE'!F275+0.001)</f>
        <v>4.19983</v>
      </c>
      <c r="G279" s="15">
        <v>23193</v>
      </c>
    </row>
    <row r="280" spans="1:7" ht="12.75">
      <c r="A280" s="30" t="str">
        <f>'De la BASE'!A276</f>
        <v>203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1.257579</v>
      </c>
      <c r="F280" s="9">
        <f>IF('De la BASE'!F276&gt;0,'De la BASE'!F276,'De la BASE'!F276+0.001)</f>
        <v>2.937735</v>
      </c>
      <c r="G280" s="15">
        <v>23224</v>
      </c>
    </row>
    <row r="281" spans="1:7" ht="12.75">
      <c r="A281" s="30" t="str">
        <f>'De la BASE'!A277</f>
        <v>203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1.161867</v>
      </c>
      <c r="F281" s="9">
        <f>IF('De la BASE'!F277&gt;0,'De la BASE'!F277,'De la BASE'!F277+0.001)</f>
        <v>2.778489</v>
      </c>
      <c r="G281" s="15">
        <v>23255</v>
      </c>
    </row>
    <row r="282" spans="1:7" ht="12.75">
      <c r="A282" s="30" t="str">
        <f>'De la BASE'!A278</f>
        <v>203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1.051256</v>
      </c>
      <c r="F282" s="9">
        <f>IF('De la BASE'!F278&gt;0,'De la BASE'!F278,'De la BASE'!F278+0.001)</f>
        <v>3.122008</v>
      </c>
      <c r="G282" s="15">
        <v>23285</v>
      </c>
    </row>
    <row r="283" spans="1:7" ht="12.75">
      <c r="A283" s="30" t="str">
        <f>'De la BASE'!A279</f>
        <v>203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7.322931</v>
      </c>
      <c r="F283" s="9">
        <f>IF('De la BASE'!F279&gt;0,'De la BASE'!F279,'De la BASE'!F279+0.001)</f>
        <v>22.127298</v>
      </c>
      <c r="G283" s="15">
        <v>23316</v>
      </c>
    </row>
    <row r="284" spans="1:7" ht="12.75">
      <c r="A284" s="30" t="str">
        <f>'De la BASE'!A280</f>
        <v>203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19.25482</v>
      </c>
      <c r="F284" s="9">
        <f>IF('De la BASE'!F280&gt;0,'De la BASE'!F280,'De la BASE'!F280+0.001)</f>
        <v>32.237803</v>
      </c>
      <c r="G284" s="15">
        <v>23346</v>
      </c>
    </row>
    <row r="285" spans="1:7" ht="12.75">
      <c r="A285" s="30" t="str">
        <f>'De la BASE'!A281</f>
        <v>203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11.298</v>
      </c>
      <c r="F285" s="9">
        <f>IF('De la BASE'!F281&gt;0,'De la BASE'!F281,'De la BASE'!F281+0.001)</f>
        <v>21.6</v>
      </c>
      <c r="G285" s="15">
        <v>23377</v>
      </c>
    </row>
    <row r="286" spans="1:7" ht="12.75">
      <c r="A286" s="30" t="str">
        <f>'De la BASE'!A282</f>
        <v>203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10.959944</v>
      </c>
      <c r="F286" s="9">
        <f>IF('De la BASE'!F282&gt;0,'De la BASE'!F282,'De la BASE'!F282+0.001)</f>
        <v>24.271774</v>
      </c>
      <c r="G286" s="15">
        <v>23408</v>
      </c>
    </row>
    <row r="287" spans="1:7" ht="12.75">
      <c r="A287" s="30" t="str">
        <f>'De la BASE'!A283</f>
        <v>203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17.75014</v>
      </c>
      <c r="F287" s="9">
        <f>IF('De la BASE'!F283&gt;0,'De la BASE'!F283,'De la BASE'!F283+0.001)</f>
        <v>38.768035</v>
      </c>
      <c r="G287" s="15">
        <v>23437</v>
      </c>
    </row>
    <row r="288" spans="1:7" ht="12.75">
      <c r="A288" s="30" t="str">
        <f>'De la BASE'!A284</f>
        <v>203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3.043936</v>
      </c>
      <c r="F288" s="9">
        <f>IF('De la BASE'!F284&gt;0,'De la BASE'!F284,'De la BASE'!F284+0.001)</f>
        <v>9.487407999999999</v>
      </c>
      <c r="G288" s="15">
        <v>23468</v>
      </c>
    </row>
    <row r="289" spans="1:7" ht="12.75">
      <c r="A289" s="30" t="str">
        <f>'De la BASE'!A285</f>
        <v>203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3.90681</v>
      </c>
      <c r="F289" s="9">
        <f>IF('De la BASE'!F285&gt;0,'De la BASE'!F285,'De la BASE'!F285+0.001)</f>
        <v>9.4663</v>
      </c>
      <c r="G289" s="15">
        <v>23498</v>
      </c>
    </row>
    <row r="290" spans="1:7" ht="12.75">
      <c r="A290" s="30" t="str">
        <f>'De la BASE'!A286</f>
        <v>203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2.149058</v>
      </c>
      <c r="F290" s="9">
        <f>IF('De la BASE'!F286&gt;0,'De la BASE'!F286,'De la BASE'!F286+0.001)</f>
        <v>6.378514000000001</v>
      </c>
      <c r="G290" s="15">
        <v>23529</v>
      </c>
    </row>
    <row r="291" spans="1:7" ht="12.75">
      <c r="A291" s="30" t="str">
        <f>'De la BASE'!A287</f>
        <v>203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1.661232</v>
      </c>
      <c r="F291" s="9">
        <f>IF('De la BASE'!F287&gt;0,'De la BASE'!F287,'De la BASE'!F287+0.001)</f>
        <v>3.8082960000000003</v>
      </c>
      <c r="G291" s="15">
        <v>23559</v>
      </c>
    </row>
    <row r="292" spans="1:7" ht="12.75">
      <c r="A292" s="30" t="str">
        <f>'De la BASE'!A288</f>
        <v>203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1.348674</v>
      </c>
      <c r="F292" s="9">
        <f>IF('De la BASE'!F288&gt;0,'De la BASE'!F288,'De la BASE'!F288+0.001)</f>
        <v>3.110888</v>
      </c>
      <c r="G292" s="15">
        <v>23590</v>
      </c>
    </row>
    <row r="293" spans="1:7" ht="12.75">
      <c r="A293" s="30" t="str">
        <f>'De la BASE'!A289</f>
        <v>203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0.9361</v>
      </c>
      <c r="F293" s="9">
        <f>IF('De la BASE'!F289&gt;0,'De la BASE'!F289,'De la BASE'!F289+0.001)</f>
        <v>2.331395</v>
      </c>
      <c r="G293" s="15">
        <v>23621</v>
      </c>
    </row>
    <row r="294" spans="1:7" ht="12.75">
      <c r="A294" s="30" t="str">
        <f>'De la BASE'!A290</f>
        <v>203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0.440576</v>
      </c>
      <c r="F294" s="9">
        <f>IF('De la BASE'!F290&gt;0,'De la BASE'!F290,'De la BASE'!F290+0.001)</f>
        <v>1.471455</v>
      </c>
      <c r="G294" s="15">
        <v>23651</v>
      </c>
    </row>
    <row r="295" spans="1:7" ht="12.75">
      <c r="A295" s="30" t="str">
        <f>'De la BASE'!A291</f>
        <v>203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1.652305</v>
      </c>
      <c r="F295" s="9">
        <f>IF('De la BASE'!F291&gt;0,'De la BASE'!F291,'De la BASE'!F291+0.001)</f>
        <v>4.11622</v>
      </c>
      <c r="G295" s="15">
        <v>23682</v>
      </c>
    </row>
    <row r="296" spans="1:7" ht="12.75">
      <c r="A296" s="30" t="str">
        <f>'De la BASE'!A292</f>
        <v>203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2.08361</v>
      </c>
      <c r="F296" s="9">
        <f>IF('De la BASE'!F292&gt;0,'De la BASE'!F292,'De la BASE'!F292+0.001)</f>
        <v>4.450531</v>
      </c>
      <c r="G296" s="15">
        <v>23712</v>
      </c>
    </row>
    <row r="297" spans="1:7" ht="12.75">
      <c r="A297" s="30" t="str">
        <f>'De la BASE'!A293</f>
        <v>203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4.237249</v>
      </c>
      <c r="F297" s="9">
        <f>IF('De la BASE'!F293&gt;0,'De la BASE'!F293,'De la BASE'!F293+0.001)</f>
        <v>9.88836</v>
      </c>
      <c r="G297" s="15">
        <v>23743</v>
      </c>
    </row>
    <row r="298" spans="1:7" ht="12.75">
      <c r="A298" s="30" t="str">
        <f>'De la BASE'!A294</f>
        <v>203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11.50254</v>
      </c>
      <c r="F298" s="9">
        <f>IF('De la BASE'!F294&gt;0,'De la BASE'!F294,'De la BASE'!F294+0.001)</f>
        <v>20.12676</v>
      </c>
      <c r="G298" s="15">
        <v>23774</v>
      </c>
    </row>
    <row r="299" spans="1:7" ht="12.75">
      <c r="A299" s="30" t="str">
        <f>'De la BASE'!A295</f>
        <v>203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5.618973</v>
      </c>
      <c r="F299" s="9">
        <f>IF('De la BASE'!F295&gt;0,'De la BASE'!F295,'De la BASE'!F295+0.001)</f>
        <v>15.499205</v>
      </c>
      <c r="G299" s="15">
        <v>23802</v>
      </c>
    </row>
    <row r="300" spans="1:7" ht="12.75">
      <c r="A300" s="30" t="str">
        <f>'De la BASE'!A296</f>
        <v>203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1.552516</v>
      </c>
      <c r="F300" s="9">
        <f>IF('De la BASE'!F296&gt;0,'De la BASE'!F296,'De la BASE'!F296+0.001)</f>
        <v>5.27681</v>
      </c>
      <c r="G300" s="15">
        <v>23833</v>
      </c>
    </row>
    <row r="301" spans="1:7" ht="12.75">
      <c r="A301" s="30" t="str">
        <f>'De la BASE'!A297</f>
        <v>203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1.22404</v>
      </c>
      <c r="F301" s="9">
        <f>IF('De la BASE'!F297&gt;0,'De la BASE'!F297,'De la BASE'!F297+0.001)</f>
        <v>3.31008</v>
      </c>
      <c r="G301" s="15">
        <v>23863</v>
      </c>
    </row>
    <row r="302" spans="1:7" ht="12.75">
      <c r="A302" s="30" t="str">
        <f>'De la BASE'!A298</f>
        <v>203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1.219424</v>
      </c>
      <c r="F302" s="9">
        <f>IF('De la BASE'!F298&gt;0,'De la BASE'!F298,'De la BASE'!F298+0.001)</f>
        <v>3.042808</v>
      </c>
      <c r="G302" s="15">
        <v>23894</v>
      </c>
    </row>
    <row r="303" spans="1:7" ht="12.75">
      <c r="A303" s="30" t="str">
        <f>'De la BASE'!A299</f>
        <v>203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1.103064</v>
      </c>
      <c r="F303" s="9">
        <f>IF('De la BASE'!F299&gt;0,'De la BASE'!F299,'De la BASE'!F299+0.001)</f>
        <v>2.625382</v>
      </c>
      <c r="G303" s="15">
        <v>23924</v>
      </c>
    </row>
    <row r="304" spans="1:7" ht="12.75">
      <c r="A304" s="30" t="str">
        <f>'De la BASE'!A300</f>
        <v>203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0.967856</v>
      </c>
      <c r="F304" s="9">
        <f>IF('De la BASE'!F300&gt;0,'De la BASE'!F300,'De la BASE'!F300+0.001)</f>
        <v>2.327272</v>
      </c>
      <c r="G304" s="15">
        <v>23955</v>
      </c>
    </row>
    <row r="305" spans="1:7" ht="12.75">
      <c r="A305" s="30" t="str">
        <f>'De la BASE'!A301</f>
        <v>203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0.635742</v>
      </c>
      <c r="F305" s="9">
        <f>IF('De la BASE'!F301&gt;0,'De la BASE'!F301,'De la BASE'!F301+0.001)</f>
        <v>2.384856</v>
      </c>
      <c r="G305" s="15">
        <v>23986</v>
      </c>
    </row>
    <row r="306" spans="1:7" ht="12.75">
      <c r="A306" s="30" t="str">
        <f>'De la BASE'!A302</f>
        <v>203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2.023263</v>
      </c>
      <c r="F306" s="9">
        <f>IF('De la BASE'!F302&gt;0,'De la BASE'!F302,'De la BASE'!F302+0.001)</f>
        <v>6.228684</v>
      </c>
      <c r="G306" s="15">
        <v>24016</v>
      </c>
    </row>
    <row r="307" spans="1:7" ht="12.75">
      <c r="A307" s="30" t="str">
        <f>'De la BASE'!A303</f>
        <v>203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7.25562</v>
      </c>
      <c r="F307" s="9">
        <f>IF('De la BASE'!F303&gt;0,'De la BASE'!F303,'De la BASE'!F303+0.001)</f>
        <v>23.78058</v>
      </c>
      <c r="G307" s="15">
        <v>24047</v>
      </c>
    </row>
    <row r="308" spans="1:7" ht="12.75">
      <c r="A308" s="30" t="str">
        <f>'De la BASE'!A304</f>
        <v>203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7.697838</v>
      </c>
      <c r="F308" s="9">
        <f>IF('De la BASE'!F304&gt;0,'De la BASE'!F304,'De la BASE'!F304+0.001)</f>
        <v>18.130653</v>
      </c>
      <c r="G308" s="15">
        <v>24077</v>
      </c>
    </row>
    <row r="309" spans="1:7" ht="12.75">
      <c r="A309" s="30" t="str">
        <f>'De la BASE'!A305</f>
        <v>203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12.1912</v>
      </c>
      <c r="F309" s="9">
        <f>IF('De la BASE'!F305&gt;0,'De la BASE'!F305,'De la BASE'!F305+0.001)</f>
        <v>32.108573</v>
      </c>
      <c r="G309" s="15">
        <v>24108</v>
      </c>
    </row>
    <row r="310" spans="1:7" ht="12.75">
      <c r="A310" s="30" t="str">
        <f>'De la BASE'!A306</f>
        <v>203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37.009588</v>
      </c>
      <c r="F310" s="9">
        <f>IF('De la BASE'!F306&gt;0,'De la BASE'!F306,'De la BASE'!F306+0.001)</f>
        <v>85.21324</v>
      </c>
      <c r="G310" s="15">
        <v>24139</v>
      </c>
    </row>
    <row r="311" spans="1:7" ht="12.75">
      <c r="A311" s="30" t="str">
        <f>'De la BASE'!A307</f>
        <v>203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7.67228</v>
      </c>
      <c r="F311" s="9">
        <f>IF('De la BASE'!F307&gt;0,'De la BASE'!F307,'De la BASE'!F307+0.001)</f>
        <v>23.385508</v>
      </c>
      <c r="G311" s="15">
        <v>24167</v>
      </c>
    </row>
    <row r="312" spans="1:7" ht="12.75">
      <c r="A312" s="30" t="str">
        <f>'De la BASE'!A308</f>
        <v>203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10.413708</v>
      </c>
      <c r="F312" s="9">
        <f>IF('De la BASE'!F308&gt;0,'De la BASE'!F308,'De la BASE'!F308+0.001)</f>
        <v>27.624648</v>
      </c>
      <c r="G312" s="15">
        <v>24198</v>
      </c>
    </row>
    <row r="313" spans="1:7" ht="12.75">
      <c r="A313" s="30" t="str">
        <f>'De la BASE'!A309</f>
        <v>203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5.367614</v>
      </c>
      <c r="F313" s="9">
        <f>IF('De la BASE'!F309&gt;0,'De la BASE'!F309,'De la BASE'!F309+0.001)</f>
        <v>10.852799999999998</v>
      </c>
      <c r="G313" s="15">
        <v>24228</v>
      </c>
    </row>
    <row r="314" spans="1:7" ht="12.75">
      <c r="A314" s="30" t="str">
        <f>'De la BASE'!A310</f>
        <v>203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2.084952</v>
      </c>
      <c r="F314" s="9">
        <f>IF('De la BASE'!F310&gt;0,'De la BASE'!F310,'De la BASE'!F310+0.001)</f>
        <v>4.925459999999999</v>
      </c>
      <c r="G314" s="15">
        <v>24259</v>
      </c>
    </row>
    <row r="315" spans="1:7" ht="12.75">
      <c r="A315" s="30" t="str">
        <f>'De la BASE'!A311</f>
        <v>203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0.954606</v>
      </c>
      <c r="F315" s="9">
        <f>IF('De la BASE'!F311&gt;0,'De la BASE'!F311,'De la BASE'!F311+0.001)</f>
        <v>2.025368</v>
      </c>
      <c r="G315" s="15">
        <v>24289</v>
      </c>
    </row>
    <row r="316" spans="1:7" ht="12.75">
      <c r="A316" s="30" t="str">
        <f>'De la BASE'!A312</f>
        <v>203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0.64666</v>
      </c>
      <c r="F316" s="9">
        <f>IF('De la BASE'!F312&gt;0,'De la BASE'!F312,'De la BASE'!F312+0.001)</f>
        <v>1.446492</v>
      </c>
      <c r="G316" s="15">
        <v>24320</v>
      </c>
    </row>
    <row r="317" spans="1:7" ht="12.75">
      <c r="A317" s="30" t="str">
        <f>'De la BASE'!A313</f>
        <v>203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0.55449</v>
      </c>
      <c r="F317" s="9">
        <f>IF('De la BASE'!F313&gt;0,'De la BASE'!F313,'De la BASE'!F313+0.001)</f>
        <v>1.271388</v>
      </c>
      <c r="G317" s="15">
        <v>24351</v>
      </c>
    </row>
    <row r="318" spans="1:7" ht="12.75">
      <c r="A318" s="30" t="str">
        <f>'De la BASE'!A314</f>
        <v>203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0.650097</v>
      </c>
      <c r="F318" s="9">
        <f>IF('De la BASE'!F314&gt;0,'De la BASE'!F314,'De la BASE'!F314+0.001)</f>
        <v>2.6786909999999997</v>
      </c>
      <c r="G318" s="15">
        <v>24381</v>
      </c>
    </row>
    <row r="319" spans="1:7" ht="12.75">
      <c r="A319" s="30" t="str">
        <f>'De la BASE'!A315</f>
        <v>203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4.275888</v>
      </c>
      <c r="F319" s="9">
        <f>IF('De la BASE'!F315&gt;0,'De la BASE'!F315,'De la BASE'!F315+0.001)</f>
        <v>15.130544</v>
      </c>
      <c r="G319" s="15">
        <v>24412</v>
      </c>
    </row>
    <row r="320" spans="1:7" ht="12.75">
      <c r="A320" s="30" t="str">
        <f>'De la BASE'!A316</f>
        <v>203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1.391334</v>
      </c>
      <c r="F320" s="9">
        <f>IF('De la BASE'!F316&gt;0,'De la BASE'!F316,'De la BASE'!F316+0.001)</f>
        <v>3.147487</v>
      </c>
      <c r="G320" s="15">
        <v>24442</v>
      </c>
    </row>
    <row r="321" spans="1:7" ht="12.75">
      <c r="A321" s="30" t="str">
        <f>'De la BASE'!A317</f>
        <v>203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1.48707</v>
      </c>
      <c r="F321" s="9">
        <f>IF('De la BASE'!F317&gt;0,'De la BASE'!F317,'De la BASE'!F317+0.001)</f>
        <v>3.93111</v>
      </c>
      <c r="G321" s="15">
        <v>24473</v>
      </c>
    </row>
    <row r="322" spans="1:7" ht="12.75">
      <c r="A322" s="30" t="str">
        <f>'De la BASE'!A318</f>
        <v>203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4.288568</v>
      </c>
      <c r="F322" s="9">
        <f>IF('De la BASE'!F318&gt;0,'De la BASE'!F318,'De la BASE'!F318+0.001)</f>
        <v>9.615216</v>
      </c>
      <c r="G322" s="15">
        <v>24504</v>
      </c>
    </row>
    <row r="323" spans="1:7" ht="12.75">
      <c r="A323" s="30" t="str">
        <f>'De la BASE'!A319</f>
        <v>203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4.936912</v>
      </c>
      <c r="F323" s="9">
        <f>IF('De la BASE'!F319&gt;0,'De la BASE'!F319,'De la BASE'!F319+0.001)</f>
        <v>13.080272</v>
      </c>
      <c r="G323" s="15">
        <v>24532</v>
      </c>
    </row>
    <row r="324" spans="1:7" ht="12.75">
      <c r="A324" s="30" t="str">
        <f>'De la BASE'!A320</f>
        <v>203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1.41622</v>
      </c>
      <c r="F324" s="9">
        <f>IF('De la BASE'!F320&gt;0,'De la BASE'!F320,'De la BASE'!F320+0.001)</f>
        <v>3.974215</v>
      </c>
      <c r="G324" s="15">
        <v>24563</v>
      </c>
    </row>
    <row r="325" spans="1:7" ht="12.75">
      <c r="A325" s="30" t="str">
        <f>'De la BASE'!A321</f>
        <v>203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4.000899</v>
      </c>
      <c r="F325" s="9">
        <f>IF('De la BASE'!F321&gt;0,'De la BASE'!F321,'De la BASE'!F321+0.001)</f>
        <v>9.961422</v>
      </c>
      <c r="G325" s="15">
        <v>24593</v>
      </c>
    </row>
    <row r="326" spans="1:7" ht="12.75">
      <c r="A326" s="30" t="str">
        <f>'De la BASE'!A322</f>
        <v>203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1.725828</v>
      </c>
      <c r="F326" s="9">
        <f>IF('De la BASE'!F322&gt;0,'De la BASE'!F322,'De la BASE'!F322+0.001)</f>
        <v>3.9414179999999996</v>
      </c>
      <c r="G326" s="15">
        <v>24624</v>
      </c>
    </row>
    <row r="327" spans="1:7" ht="12.75">
      <c r="A327" s="30" t="str">
        <f>'De la BASE'!A323</f>
        <v>203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0.8856</v>
      </c>
      <c r="F327" s="9">
        <f>IF('De la BASE'!F323&gt;0,'De la BASE'!F323,'De la BASE'!F323+0.001)</f>
        <v>2.1015</v>
      </c>
      <c r="G327" s="15">
        <v>24654</v>
      </c>
    </row>
    <row r="328" spans="1:7" ht="12.75">
      <c r="A328" s="30" t="str">
        <f>'De la BASE'!A324</f>
        <v>203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0.614068</v>
      </c>
      <c r="F328" s="9">
        <f>IF('De la BASE'!F324&gt;0,'De la BASE'!F324,'De la BASE'!F324+0.001)</f>
        <v>1.4835729999999998</v>
      </c>
      <c r="G328" s="15">
        <v>24685</v>
      </c>
    </row>
    <row r="329" spans="1:7" ht="12.75">
      <c r="A329" s="30" t="str">
        <f>'De la BASE'!A325</f>
        <v>203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0.248811</v>
      </c>
      <c r="F329" s="9">
        <f>IF('De la BASE'!F325&gt;0,'De la BASE'!F325,'De la BASE'!F325+0.001)</f>
        <v>0.6684209999999999</v>
      </c>
      <c r="G329" s="15">
        <v>24716</v>
      </c>
    </row>
    <row r="330" spans="1:7" ht="12.75">
      <c r="A330" s="30" t="str">
        <f>'De la BASE'!A326</f>
        <v>203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0.29876</v>
      </c>
      <c r="F330" s="9">
        <f>IF('De la BASE'!F326&gt;0,'De la BASE'!F326,'De la BASE'!F326+0.001)</f>
        <v>0.836528</v>
      </c>
      <c r="G330" s="15">
        <v>24746</v>
      </c>
    </row>
    <row r="331" spans="1:7" ht="12.75">
      <c r="A331" s="30" t="str">
        <f>'De la BASE'!A327</f>
        <v>203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1.133577</v>
      </c>
      <c r="F331" s="9">
        <f>IF('De la BASE'!F327&gt;0,'De la BASE'!F327,'De la BASE'!F327+0.001)</f>
        <v>3.615747</v>
      </c>
      <c r="G331" s="15">
        <v>24777</v>
      </c>
    </row>
    <row r="332" spans="1:7" ht="12.75">
      <c r="A332" s="30" t="str">
        <f>'De la BASE'!A328</f>
        <v>203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0.968175</v>
      </c>
      <c r="F332" s="9">
        <f>IF('De la BASE'!F328&gt;0,'De la BASE'!F328,'De la BASE'!F328+0.001)</f>
        <v>2.212275</v>
      </c>
      <c r="G332" s="15">
        <v>24807</v>
      </c>
    </row>
    <row r="333" spans="1:7" ht="12.75">
      <c r="A333" s="30" t="str">
        <f>'De la BASE'!A329</f>
        <v>203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0.622496</v>
      </c>
      <c r="F333" s="9">
        <f>IF('De la BASE'!F329&gt;0,'De la BASE'!F329,'De la BASE'!F329+0.001)</f>
        <v>1.6308760000000002</v>
      </c>
      <c r="G333" s="15">
        <v>24838</v>
      </c>
    </row>
    <row r="334" spans="1:7" ht="12.75">
      <c r="A334" s="30" t="str">
        <f>'De la BASE'!A330</f>
        <v>203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10.005804</v>
      </c>
      <c r="F334" s="9">
        <f>IF('De la BASE'!F330&gt;0,'De la BASE'!F330,'De la BASE'!F330+0.001)</f>
        <v>22.411374</v>
      </c>
      <c r="G334" s="15">
        <v>24869</v>
      </c>
    </row>
    <row r="335" spans="1:7" ht="12.75">
      <c r="A335" s="30" t="str">
        <f>'De la BASE'!A331</f>
        <v>203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3.20892</v>
      </c>
      <c r="F335" s="9">
        <f>IF('De la BASE'!F331&gt;0,'De la BASE'!F331,'De la BASE'!F331+0.001)</f>
        <v>7.53951</v>
      </c>
      <c r="G335" s="15">
        <v>24898</v>
      </c>
    </row>
    <row r="336" spans="1:7" ht="12.75">
      <c r="A336" s="30" t="str">
        <f>'De la BASE'!A332</f>
        <v>203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6.3217</v>
      </c>
      <c r="F336" s="9">
        <f>IF('De la BASE'!F332&gt;0,'De la BASE'!F332,'De la BASE'!F332+0.001)</f>
        <v>18.116186</v>
      </c>
      <c r="G336" s="15">
        <v>24929</v>
      </c>
    </row>
    <row r="337" spans="1:7" ht="12.75">
      <c r="A337" s="30" t="str">
        <f>'De la BASE'!A333</f>
        <v>203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3.982814</v>
      </c>
      <c r="F337" s="9">
        <f>IF('De la BASE'!F333&gt;0,'De la BASE'!F333,'De la BASE'!F333+0.001)</f>
        <v>11.054824</v>
      </c>
      <c r="G337" s="15">
        <v>24959</v>
      </c>
    </row>
    <row r="338" spans="1:7" ht="12.75">
      <c r="A338" s="30" t="str">
        <f>'De la BASE'!A334</f>
        <v>203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1.834392</v>
      </c>
      <c r="F338" s="9">
        <f>IF('De la BASE'!F334&gt;0,'De la BASE'!F334,'De la BASE'!F334+0.001)</f>
        <v>4.041128</v>
      </c>
      <c r="G338" s="15">
        <v>24990</v>
      </c>
    </row>
    <row r="339" spans="1:7" ht="12.75">
      <c r="A339" s="30" t="str">
        <f>'De la BASE'!A335</f>
        <v>203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0.699966</v>
      </c>
      <c r="F339" s="9">
        <f>IF('De la BASE'!F335&gt;0,'De la BASE'!F335,'De la BASE'!F335+0.001)</f>
        <v>1.5984</v>
      </c>
      <c r="G339" s="15">
        <v>25020</v>
      </c>
    </row>
    <row r="340" spans="1:7" ht="12.75">
      <c r="A340" s="30" t="str">
        <f>'De la BASE'!A336</f>
        <v>203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0.526581</v>
      </c>
      <c r="F340" s="9">
        <f>IF('De la BASE'!F336&gt;0,'De la BASE'!F336,'De la BASE'!F336+0.001)</f>
        <v>1.242873</v>
      </c>
      <c r="G340" s="15">
        <v>25051</v>
      </c>
    </row>
    <row r="341" spans="1:7" ht="12.75">
      <c r="A341" s="30" t="str">
        <f>'De la BASE'!A337</f>
        <v>203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0.264469</v>
      </c>
      <c r="F341" s="9">
        <f>IF('De la BASE'!F337&gt;0,'De la BASE'!F337,'De la BASE'!F337+0.001)</f>
        <v>1.1106099999999999</v>
      </c>
      <c r="G341" s="15">
        <v>25082</v>
      </c>
    </row>
    <row r="342" spans="1:7" ht="12.75">
      <c r="A342" s="30" t="str">
        <f>'De la BASE'!A338</f>
        <v>203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0.40647</v>
      </c>
      <c r="F342" s="9">
        <f>IF('De la BASE'!F338&gt;0,'De la BASE'!F338,'De la BASE'!F338+0.001)</f>
        <v>1.344539</v>
      </c>
      <c r="G342" s="15">
        <v>25112</v>
      </c>
    </row>
    <row r="343" spans="1:7" ht="12.75">
      <c r="A343" s="30" t="str">
        <f>'De la BASE'!A339</f>
        <v>203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3.77478</v>
      </c>
      <c r="F343" s="9">
        <f>IF('De la BASE'!F339&gt;0,'De la BASE'!F339,'De la BASE'!F339+0.001)</f>
        <v>10.422899999999998</v>
      </c>
      <c r="G343" s="15">
        <v>25143</v>
      </c>
    </row>
    <row r="344" spans="1:7" ht="12.75">
      <c r="A344" s="30" t="str">
        <f>'De la BASE'!A340</f>
        <v>203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4.28217</v>
      </c>
      <c r="F344" s="9">
        <f>IF('De la BASE'!F340&gt;0,'De la BASE'!F340,'De la BASE'!F340+0.001)</f>
        <v>13.180579999999999</v>
      </c>
      <c r="G344" s="15">
        <v>25173</v>
      </c>
    </row>
    <row r="345" spans="1:7" ht="12.75">
      <c r="A345" s="30" t="str">
        <f>'De la BASE'!A341</f>
        <v>203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12.269348</v>
      </c>
      <c r="F345" s="9">
        <f>IF('De la BASE'!F341&gt;0,'De la BASE'!F341,'De la BASE'!F341+0.001)</f>
        <v>33.053813000000005</v>
      </c>
      <c r="G345" s="15">
        <v>25204</v>
      </c>
    </row>
    <row r="346" spans="1:7" ht="12.75">
      <c r="A346" s="30" t="str">
        <f>'De la BASE'!A342</f>
        <v>203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14.951664</v>
      </c>
      <c r="F346" s="9">
        <f>IF('De la BASE'!F342&gt;0,'De la BASE'!F342,'De la BASE'!F342+0.001)</f>
        <v>25.640552</v>
      </c>
      <c r="G346" s="15">
        <v>25235</v>
      </c>
    </row>
    <row r="347" spans="1:7" ht="12.75">
      <c r="A347" s="30" t="str">
        <f>'De la BASE'!A343</f>
        <v>203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13.311276</v>
      </c>
      <c r="F347" s="9">
        <f>IF('De la BASE'!F343&gt;0,'De la BASE'!F343,'De la BASE'!F343+0.001)</f>
        <v>34.585896000000005</v>
      </c>
      <c r="G347" s="15">
        <v>25263</v>
      </c>
    </row>
    <row r="348" spans="1:7" ht="12.75">
      <c r="A348" s="30" t="str">
        <f>'De la BASE'!A344</f>
        <v>203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1.673072</v>
      </c>
      <c r="F348" s="9">
        <f>IF('De la BASE'!F344&gt;0,'De la BASE'!F344,'De la BASE'!F344+0.001)</f>
        <v>6.667684</v>
      </c>
      <c r="G348" s="15">
        <v>25294</v>
      </c>
    </row>
    <row r="349" spans="1:7" ht="12.75">
      <c r="A349" s="30" t="str">
        <f>'De la BASE'!A345</f>
        <v>203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4.788012</v>
      </c>
      <c r="F349" s="9">
        <f>IF('De la BASE'!F345&gt;0,'De la BASE'!F345,'De la BASE'!F345+0.001)</f>
        <v>13.948015999999999</v>
      </c>
      <c r="G349" s="15">
        <v>25324</v>
      </c>
    </row>
    <row r="350" spans="1:7" ht="12.75">
      <c r="A350" s="30" t="str">
        <f>'De la BASE'!A346</f>
        <v>203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2.460868</v>
      </c>
      <c r="F350" s="9">
        <f>IF('De la BASE'!F346&gt;0,'De la BASE'!F346,'De la BASE'!F346+0.001)</f>
        <v>6.814028</v>
      </c>
      <c r="G350" s="15">
        <v>25355</v>
      </c>
    </row>
    <row r="351" spans="1:7" ht="12.75">
      <c r="A351" s="30" t="str">
        <f>'De la BASE'!A347</f>
        <v>203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1.550265</v>
      </c>
      <c r="F351" s="9">
        <f>IF('De la BASE'!F347&gt;0,'De la BASE'!F347,'De la BASE'!F347+0.001)</f>
        <v>3.715497</v>
      </c>
      <c r="G351" s="15">
        <v>25385</v>
      </c>
    </row>
    <row r="352" spans="1:7" ht="12.75">
      <c r="A352" s="30" t="str">
        <f>'De la BASE'!A348</f>
        <v>203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0.642555</v>
      </c>
      <c r="F352" s="9">
        <f>IF('De la BASE'!F348&gt;0,'De la BASE'!F348,'De la BASE'!F348+0.001)</f>
        <v>1.5294249999999998</v>
      </c>
      <c r="G352" s="15">
        <v>25416</v>
      </c>
    </row>
    <row r="353" spans="1:7" ht="12.75">
      <c r="A353" s="30" t="str">
        <f>'De la BASE'!A349</f>
        <v>203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0.508725</v>
      </c>
      <c r="F353" s="9">
        <f>IF('De la BASE'!F349&gt;0,'De la BASE'!F349,'De la BASE'!F349+0.001)</f>
        <v>1.634346</v>
      </c>
      <c r="G353" s="15">
        <v>25447</v>
      </c>
    </row>
    <row r="354" spans="1:7" ht="12.75">
      <c r="A354" s="30" t="str">
        <f>'De la BASE'!A350</f>
        <v>203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0.595023</v>
      </c>
      <c r="F354" s="9">
        <f>IF('De la BASE'!F350&gt;0,'De la BASE'!F350,'De la BASE'!F350+0.001)</f>
        <v>1.510808</v>
      </c>
      <c r="G354" s="15">
        <v>25477</v>
      </c>
    </row>
    <row r="355" spans="1:7" ht="12.75">
      <c r="A355" s="30" t="str">
        <f>'De la BASE'!A351</f>
        <v>203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1.584268</v>
      </c>
      <c r="F355" s="9">
        <f>IF('De la BASE'!F351&gt;0,'De la BASE'!F351,'De la BASE'!F351+0.001)</f>
        <v>4.134956</v>
      </c>
      <c r="G355" s="15">
        <v>25508</v>
      </c>
    </row>
    <row r="356" spans="1:7" ht="12.75">
      <c r="A356" s="30" t="str">
        <f>'De la BASE'!A352</f>
        <v>203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1.370324</v>
      </c>
      <c r="F356" s="9">
        <f>IF('De la BASE'!F352&gt;0,'De la BASE'!F352,'De la BASE'!F352+0.001)</f>
        <v>3.1845369999999997</v>
      </c>
      <c r="G356" s="15">
        <v>25538</v>
      </c>
    </row>
    <row r="357" spans="1:7" ht="12.75">
      <c r="A357" s="30" t="str">
        <f>'De la BASE'!A353</f>
        <v>203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12.70045</v>
      </c>
      <c r="F357" s="9">
        <f>IF('De la BASE'!F353&gt;0,'De la BASE'!F353,'De la BASE'!F353+0.001)</f>
        <v>34.4311</v>
      </c>
      <c r="G357" s="15">
        <v>25569</v>
      </c>
    </row>
    <row r="358" spans="1:7" ht="12.75">
      <c r="A358" s="30" t="str">
        <f>'De la BASE'!A354</f>
        <v>203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2.720325</v>
      </c>
      <c r="F358" s="9">
        <f>IF('De la BASE'!F354&gt;0,'De la BASE'!F354,'De la BASE'!F354+0.001)</f>
        <v>9.561350999999998</v>
      </c>
      <c r="G358" s="15">
        <v>25600</v>
      </c>
    </row>
    <row r="359" spans="1:7" ht="12.75">
      <c r="A359" s="30" t="str">
        <f>'De la BASE'!A355</f>
        <v>203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2.897532</v>
      </c>
      <c r="F359" s="9">
        <f>IF('De la BASE'!F355&gt;0,'De la BASE'!F355,'De la BASE'!F355+0.001)</f>
        <v>6.268185</v>
      </c>
      <c r="G359" s="15">
        <v>25628</v>
      </c>
    </row>
    <row r="360" spans="1:7" ht="12.75">
      <c r="A360" s="30" t="str">
        <f>'De la BASE'!A356</f>
        <v>203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0.47268</v>
      </c>
      <c r="F360" s="9">
        <f>IF('De la BASE'!F356&gt;0,'De la BASE'!F356,'De la BASE'!F356+0.001)</f>
        <v>2.037978</v>
      </c>
      <c r="G360" s="15">
        <v>25659</v>
      </c>
    </row>
    <row r="361" spans="1:7" ht="12.75">
      <c r="A361" s="30" t="str">
        <f>'De la BASE'!A357</f>
        <v>203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2.424058</v>
      </c>
      <c r="F361" s="9">
        <f>IF('De la BASE'!F357&gt;0,'De la BASE'!F357,'De la BASE'!F357+0.001)</f>
        <v>6.909056</v>
      </c>
      <c r="G361" s="15">
        <v>25689</v>
      </c>
    </row>
    <row r="362" spans="1:7" ht="12.75">
      <c r="A362" s="30" t="str">
        <f>'De la BASE'!A358</f>
        <v>203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1.046952</v>
      </c>
      <c r="F362" s="9">
        <f>IF('De la BASE'!F358&gt;0,'De la BASE'!F358,'De la BASE'!F358+0.001)</f>
        <v>2.952216</v>
      </c>
      <c r="G362" s="15">
        <v>25720</v>
      </c>
    </row>
    <row r="363" spans="1:7" ht="12.75">
      <c r="A363" s="30" t="str">
        <f>'De la BASE'!A359</f>
        <v>203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0.835155</v>
      </c>
      <c r="F363" s="9">
        <f>IF('De la BASE'!F359&gt;0,'De la BASE'!F359,'De la BASE'!F359+0.001)</f>
        <v>1.946202</v>
      </c>
      <c r="G363" s="15">
        <v>25750</v>
      </c>
    </row>
    <row r="364" spans="1:7" ht="12.75">
      <c r="A364" s="30" t="str">
        <f>'De la BASE'!A360</f>
        <v>203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0.5285</v>
      </c>
      <c r="F364" s="9">
        <f>IF('De la BASE'!F360&gt;0,'De la BASE'!F360,'De la BASE'!F360+0.001)</f>
        <v>1.253904</v>
      </c>
      <c r="G364" s="15">
        <v>25781</v>
      </c>
    </row>
    <row r="365" spans="1:7" ht="12.75">
      <c r="A365" s="30" t="str">
        <f>'De la BASE'!A361</f>
        <v>203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0.570135</v>
      </c>
      <c r="F365" s="9">
        <f>IF('De la BASE'!F361&gt;0,'De la BASE'!F361,'De la BASE'!F361+0.001)</f>
        <v>1.3707120000000002</v>
      </c>
      <c r="G365" s="15">
        <v>25812</v>
      </c>
    </row>
    <row r="366" spans="1:7" ht="12.75">
      <c r="A366" s="30" t="str">
        <f>'De la BASE'!A362</f>
        <v>203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0.568451</v>
      </c>
      <c r="F366" s="9">
        <f>IF('De la BASE'!F362&gt;0,'De la BASE'!F362,'De la BASE'!F362+0.001)</f>
        <v>1.3717100000000002</v>
      </c>
      <c r="G366" s="15">
        <v>25842</v>
      </c>
    </row>
    <row r="367" spans="1:7" ht="12.75">
      <c r="A367" s="30" t="str">
        <f>'De la BASE'!A363</f>
        <v>203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0.856128</v>
      </c>
      <c r="F367" s="9">
        <f>IF('De la BASE'!F363&gt;0,'De la BASE'!F363,'De la BASE'!F363+0.001)</f>
        <v>3.432352</v>
      </c>
      <c r="G367" s="15">
        <v>25873</v>
      </c>
    </row>
    <row r="368" spans="1:7" ht="12.75">
      <c r="A368" s="30" t="str">
        <f>'De la BASE'!A364</f>
        <v>203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1.858744</v>
      </c>
      <c r="F368" s="9">
        <f>IF('De la BASE'!F364&gt;0,'De la BASE'!F364,'De la BASE'!F364+0.001)</f>
        <v>4.31025</v>
      </c>
      <c r="G368" s="15">
        <v>25903</v>
      </c>
    </row>
    <row r="369" spans="1:7" ht="12.75">
      <c r="A369" s="30" t="str">
        <f>'De la BASE'!A365</f>
        <v>203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12.470745</v>
      </c>
      <c r="F369" s="9">
        <f>IF('De la BASE'!F365&gt;0,'De la BASE'!F365,'De la BASE'!F365+0.001)</f>
        <v>23.411640000000002</v>
      </c>
      <c r="G369" s="15">
        <v>25934</v>
      </c>
    </row>
    <row r="370" spans="1:7" ht="12.75">
      <c r="A370" s="30" t="str">
        <f>'De la BASE'!A366</f>
        <v>203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1.769118</v>
      </c>
      <c r="F370" s="9">
        <f>IF('De la BASE'!F366&gt;0,'De la BASE'!F366,'De la BASE'!F366+0.001)</f>
        <v>8.23872</v>
      </c>
      <c r="G370" s="15">
        <v>25965</v>
      </c>
    </row>
    <row r="371" spans="1:7" ht="12.75">
      <c r="A371" s="30" t="str">
        <f>'De la BASE'!A367</f>
        <v>203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4.13473</v>
      </c>
      <c r="F371" s="9">
        <f>IF('De la BASE'!F367&gt;0,'De la BASE'!F367,'De la BASE'!F367+0.001)</f>
        <v>10.97378</v>
      </c>
      <c r="G371" s="15">
        <v>25993</v>
      </c>
    </row>
    <row r="372" spans="1:7" ht="12.75">
      <c r="A372" s="30" t="str">
        <f>'De la BASE'!A368</f>
        <v>203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8.462064</v>
      </c>
      <c r="F372" s="9">
        <f>IF('De la BASE'!F368&gt;0,'De la BASE'!F368,'De la BASE'!F368+0.001)</f>
        <v>22.516607999999998</v>
      </c>
      <c r="G372" s="15">
        <v>26024</v>
      </c>
    </row>
    <row r="373" spans="1:7" ht="12.75">
      <c r="A373" s="30" t="str">
        <f>'De la BASE'!A369</f>
        <v>203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8.181376</v>
      </c>
      <c r="F373" s="9">
        <f>IF('De la BASE'!F369&gt;0,'De la BASE'!F369,'De la BASE'!F369+0.001)</f>
        <v>22.545152</v>
      </c>
      <c r="G373" s="15">
        <v>26054</v>
      </c>
    </row>
    <row r="374" spans="1:7" ht="12.75">
      <c r="A374" s="30" t="str">
        <f>'De la BASE'!A370</f>
        <v>203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4.123626</v>
      </c>
      <c r="F374" s="9">
        <f>IF('De la BASE'!F370&gt;0,'De la BASE'!F370,'De la BASE'!F370+0.001)</f>
        <v>13.803756</v>
      </c>
      <c r="G374" s="15">
        <v>26085</v>
      </c>
    </row>
    <row r="375" spans="1:7" ht="12.75">
      <c r="A375" s="30" t="str">
        <f>'De la BASE'!A371</f>
        <v>203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2.640132</v>
      </c>
      <c r="F375" s="9">
        <f>IF('De la BASE'!F371&gt;0,'De la BASE'!F371,'De la BASE'!F371+0.001)</f>
        <v>9.001806</v>
      </c>
      <c r="G375" s="15">
        <v>26115</v>
      </c>
    </row>
    <row r="376" spans="1:7" ht="12.75">
      <c r="A376" s="30" t="str">
        <f>'De la BASE'!A372</f>
        <v>203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1.158696</v>
      </c>
      <c r="F376" s="9">
        <f>IF('De la BASE'!F372&gt;0,'De la BASE'!F372,'De la BASE'!F372+0.001)</f>
        <v>3.114727</v>
      </c>
      <c r="G376" s="15">
        <v>26146</v>
      </c>
    </row>
    <row r="377" spans="1:7" ht="12.75">
      <c r="A377" s="30" t="str">
        <f>'De la BASE'!A373</f>
        <v>203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0.797775</v>
      </c>
      <c r="F377" s="9">
        <f>IF('De la BASE'!F373&gt;0,'De la BASE'!F373,'De la BASE'!F373+0.001)</f>
        <v>1.923075</v>
      </c>
      <c r="G377" s="15">
        <v>26177</v>
      </c>
    </row>
    <row r="378" spans="1:7" ht="12.75">
      <c r="A378" s="30" t="str">
        <f>'De la BASE'!A374</f>
        <v>203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1.006608</v>
      </c>
      <c r="F378" s="9">
        <f>IF('De la BASE'!F374&gt;0,'De la BASE'!F374,'De la BASE'!F374+0.001)</f>
        <v>2.598528</v>
      </c>
      <c r="G378" s="15">
        <v>26207</v>
      </c>
    </row>
    <row r="379" spans="1:7" ht="12.75">
      <c r="A379" s="30" t="str">
        <f>'De la BASE'!A375</f>
        <v>203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0.4142</v>
      </c>
      <c r="F379" s="9">
        <f>IF('De la BASE'!F375&gt;0,'De la BASE'!F375,'De la BASE'!F375+0.001)</f>
        <v>1.22436</v>
      </c>
      <c r="G379" s="15">
        <v>26238</v>
      </c>
    </row>
    <row r="380" spans="1:7" ht="12.75">
      <c r="A380" s="30" t="str">
        <f>'De la BASE'!A376</f>
        <v>203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0.44793</v>
      </c>
      <c r="F380" s="9">
        <f>IF('De la BASE'!F376&gt;0,'De la BASE'!F376,'De la BASE'!F376+0.001)</f>
        <v>1.4385599999999998</v>
      </c>
      <c r="G380" s="15">
        <v>26268</v>
      </c>
    </row>
    <row r="381" spans="1:7" ht="12.75">
      <c r="A381" s="30" t="str">
        <f>'De la BASE'!A377</f>
        <v>203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4.885108</v>
      </c>
      <c r="F381" s="9">
        <f>IF('De la BASE'!F377&gt;0,'De la BASE'!F377,'De la BASE'!F377+0.001)</f>
        <v>8.354853</v>
      </c>
      <c r="G381" s="15">
        <v>26299</v>
      </c>
    </row>
    <row r="382" spans="1:7" ht="12.75">
      <c r="A382" s="30" t="str">
        <f>'De la BASE'!A378</f>
        <v>203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18.848</v>
      </c>
      <c r="F382" s="9">
        <f>IF('De la BASE'!F378&gt;0,'De la BASE'!F378,'De la BASE'!F378+0.001)</f>
        <v>41.192</v>
      </c>
      <c r="G382" s="15">
        <v>26330</v>
      </c>
    </row>
    <row r="383" spans="1:7" ht="12.75">
      <c r="A383" s="30" t="str">
        <f>'De la BASE'!A379</f>
        <v>203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5.948196</v>
      </c>
      <c r="F383" s="9">
        <f>IF('De la BASE'!F379&gt;0,'De la BASE'!F379,'De la BASE'!F379+0.001)</f>
        <v>16.220694</v>
      </c>
      <c r="G383" s="15">
        <v>26359</v>
      </c>
    </row>
    <row r="384" spans="1:7" ht="12.75">
      <c r="A384" s="30" t="str">
        <f>'De la BASE'!A380</f>
        <v>203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2.480787</v>
      </c>
      <c r="F384" s="9">
        <f>IF('De la BASE'!F380&gt;0,'De la BASE'!F380,'De la BASE'!F380+0.001)</f>
        <v>10.212237</v>
      </c>
      <c r="G384" s="15">
        <v>26390</v>
      </c>
    </row>
    <row r="385" spans="1:7" ht="12.75">
      <c r="A385" s="30" t="str">
        <f>'De la BASE'!A381</f>
        <v>203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1.488865</v>
      </c>
      <c r="F385" s="9">
        <f>IF('De la BASE'!F381&gt;0,'De la BASE'!F381,'De la BASE'!F381+0.001)</f>
        <v>5.8509150000000005</v>
      </c>
      <c r="G385" s="15">
        <v>26420</v>
      </c>
    </row>
    <row r="386" spans="1:7" ht="12.75">
      <c r="A386" s="30" t="str">
        <f>'De la BASE'!A382</f>
        <v>203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1.335756</v>
      </c>
      <c r="F386" s="9">
        <f>IF('De la BASE'!F382&gt;0,'De la BASE'!F382,'De la BASE'!F382+0.001)</f>
        <v>4.111491</v>
      </c>
      <c r="G386" s="15">
        <v>26451</v>
      </c>
    </row>
    <row r="387" spans="1:7" ht="12.75">
      <c r="A387" s="30" t="str">
        <f>'De la BASE'!A383</f>
        <v>203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0.639936</v>
      </c>
      <c r="F387" s="9">
        <f>IF('De la BASE'!F383&gt;0,'De la BASE'!F383,'De la BASE'!F383+0.001)</f>
        <v>1.664784</v>
      </c>
      <c r="G387" s="15">
        <v>26481</v>
      </c>
    </row>
    <row r="388" spans="1:7" ht="12.75">
      <c r="A388" s="30" t="str">
        <f>'De la BASE'!A384</f>
        <v>203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0.563472</v>
      </c>
      <c r="F388" s="9">
        <f>IF('De la BASE'!F384&gt;0,'De la BASE'!F384,'De la BASE'!F384+0.001)</f>
        <v>1.385202</v>
      </c>
      <c r="G388" s="15">
        <v>26512</v>
      </c>
    </row>
    <row r="389" spans="1:7" ht="12.75">
      <c r="A389" s="30" t="str">
        <f>'De la BASE'!A385</f>
        <v>203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0.89892</v>
      </c>
      <c r="F389" s="9">
        <f>IF('De la BASE'!F385&gt;0,'De la BASE'!F385,'De la BASE'!F385+0.001)</f>
        <v>2.622985</v>
      </c>
      <c r="G389" s="15">
        <v>26543</v>
      </c>
    </row>
    <row r="390" spans="1:7" ht="12.75">
      <c r="A390" s="30" t="str">
        <f>'De la BASE'!A386</f>
        <v>203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3.140613</v>
      </c>
      <c r="F390" s="9">
        <f>IF('De la BASE'!F386&gt;0,'De la BASE'!F386,'De la BASE'!F386+0.001)</f>
        <v>9.125025</v>
      </c>
      <c r="G390" s="15">
        <v>26573</v>
      </c>
    </row>
    <row r="391" spans="1:7" ht="12.75">
      <c r="A391" s="30" t="str">
        <f>'De la BASE'!A387</f>
        <v>203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2.309216</v>
      </c>
      <c r="F391" s="9">
        <f>IF('De la BASE'!F387&gt;0,'De la BASE'!F387,'De la BASE'!F387+0.001)</f>
        <v>7.764568000000001</v>
      </c>
      <c r="G391" s="15">
        <v>26604</v>
      </c>
    </row>
    <row r="392" spans="1:7" ht="12.75">
      <c r="A392" s="30" t="str">
        <f>'De la BASE'!A388</f>
        <v>203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12.516576</v>
      </c>
      <c r="F392" s="9">
        <f>IF('De la BASE'!F388&gt;0,'De la BASE'!F388,'De la BASE'!F388+0.001)</f>
        <v>26.64496</v>
      </c>
      <c r="G392" s="15">
        <v>26634</v>
      </c>
    </row>
    <row r="393" spans="1:7" ht="12.75">
      <c r="A393" s="30" t="str">
        <f>'De la BASE'!A389</f>
        <v>203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20.471022</v>
      </c>
      <c r="F393" s="9">
        <f>IF('De la BASE'!F389&gt;0,'De la BASE'!F389,'De la BASE'!F389+0.001)</f>
        <v>32.918292</v>
      </c>
      <c r="G393" s="15">
        <v>26665</v>
      </c>
    </row>
    <row r="394" spans="1:7" ht="12.75">
      <c r="A394" s="30" t="str">
        <f>'De la BASE'!A390</f>
        <v>203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3.75732</v>
      </c>
      <c r="F394" s="9">
        <f>IF('De la BASE'!F390&gt;0,'De la BASE'!F390,'De la BASE'!F390+0.001)</f>
        <v>10.221444</v>
      </c>
      <c r="G394" s="15">
        <v>26696</v>
      </c>
    </row>
    <row r="395" spans="1:7" ht="12.75">
      <c r="A395" s="30" t="str">
        <f>'De la BASE'!A391</f>
        <v>203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1.189087</v>
      </c>
      <c r="F395" s="9">
        <f>IF('De la BASE'!F391&gt;0,'De la BASE'!F391,'De la BASE'!F391+0.001)</f>
        <v>4.927303</v>
      </c>
      <c r="G395" s="15">
        <v>26724</v>
      </c>
    </row>
    <row r="396" spans="1:7" ht="12.75">
      <c r="A396" s="30" t="str">
        <f>'De la BASE'!A392</f>
        <v>203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1.709948</v>
      </c>
      <c r="F396" s="9">
        <f>IF('De la BASE'!F392&gt;0,'De la BASE'!F392,'De la BASE'!F392+0.001)</f>
        <v>6.013998</v>
      </c>
      <c r="G396" s="15">
        <v>26755</v>
      </c>
    </row>
    <row r="397" spans="1:7" ht="12.75">
      <c r="A397" s="30" t="str">
        <f>'De la BASE'!A393</f>
        <v>203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14.40384</v>
      </c>
      <c r="F397" s="9">
        <f>IF('De la BASE'!F393&gt;0,'De la BASE'!F393,'De la BASE'!F393+0.001)</f>
        <v>38.1876</v>
      </c>
      <c r="G397" s="15">
        <v>26785</v>
      </c>
    </row>
    <row r="398" spans="1:7" ht="12.75">
      <c r="A398" s="30" t="str">
        <f>'De la BASE'!A394</f>
        <v>203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2.364285</v>
      </c>
      <c r="F398" s="9">
        <f>IF('De la BASE'!F394&gt;0,'De la BASE'!F394,'De la BASE'!F394+0.001)</f>
        <v>7.2256800000000005</v>
      </c>
      <c r="G398" s="15">
        <v>26816</v>
      </c>
    </row>
    <row r="399" spans="1:7" ht="12.75">
      <c r="A399" s="30" t="str">
        <f>'De la BASE'!A395</f>
        <v>203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1.006159</v>
      </c>
      <c r="F399" s="9">
        <f>IF('De la BASE'!F395&gt;0,'De la BASE'!F395,'De la BASE'!F395+0.001)</f>
        <v>2.823009</v>
      </c>
      <c r="G399" s="15">
        <v>26846</v>
      </c>
    </row>
    <row r="400" spans="1:7" ht="12.75">
      <c r="A400" s="30" t="str">
        <f>'De la BASE'!A396</f>
        <v>203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0.6498</v>
      </c>
      <c r="F400" s="9">
        <f>IF('De la BASE'!F396&gt;0,'De la BASE'!F396,'De la BASE'!F396+0.001)</f>
        <v>1.574568</v>
      </c>
      <c r="G400" s="15">
        <v>26877</v>
      </c>
    </row>
    <row r="401" spans="1:7" ht="12.75">
      <c r="A401" s="30" t="str">
        <f>'De la BASE'!A397</f>
        <v>203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0.546925</v>
      </c>
      <c r="F401" s="9">
        <f>IF('De la BASE'!F397&gt;0,'De la BASE'!F397,'De la BASE'!F397+0.001)</f>
        <v>1.394495</v>
      </c>
      <c r="G401" s="15">
        <v>26908</v>
      </c>
    </row>
    <row r="402" spans="1:7" ht="12.75">
      <c r="A402" s="30" t="str">
        <f>'De la BASE'!A398</f>
        <v>203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0.864156</v>
      </c>
      <c r="F402" s="9">
        <f>IF('De la BASE'!F398&gt;0,'De la BASE'!F398,'De la BASE'!F398+0.001)</f>
        <v>2.85426</v>
      </c>
      <c r="G402" s="15">
        <v>26938</v>
      </c>
    </row>
    <row r="403" spans="1:7" ht="12.75">
      <c r="A403" s="30" t="str">
        <f>'De la BASE'!A399</f>
        <v>203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1.78605</v>
      </c>
      <c r="F403" s="9">
        <f>IF('De la BASE'!F399&gt;0,'De la BASE'!F399,'De la BASE'!F399+0.001)</f>
        <v>4.963455</v>
      </c>
      <c r="G403" s="15">
        <v>26969</v>
      </c>
    </row>
    <row r="404" spans="1:7" ht="12.75">
      <c r="A404" s="30" t="str">
        <f>'De la BASE'!A400</f>
        <v>203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5.795618</v>
      </c>
      <c r="F404" s="9">
        <f>IF('De la BASE'!F400&gt;0,'De la BASE'!F400,'De la BASE'!F400+0.001)</f>
        <v>11.011996</v>
      </c>
      <c r="G404" s="15">
        <v>26999</v>
      </c>
    </row>
    <row r="405" spans="1:7" ht="12.75">
      <c r="A405" s="30" t="str">
        <f>'De la BASE'!A401</f>
        <v>203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13.298432</v>
      </c>
      <c r="F405" s="9">
        <f>IF('De la BASE'!F401&gt;0,'De la BASE'!F401,'De la BASE'!F401+0.001)</f>
        <v>31.056704</v>
      </c>
      <c r="G405" s="15">
        <v>27030</v>
      </c>
    </row>
    <row r="406" spans="1:7" ht="12.75">
      <c r="A406" s="30" t="str">
        <f>'De la BASE'!A402</f>
        <v>203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11.998656</v>
      </c>
      <c r="F406" s="9">
        <f>IF('De la BASE'!F402&gt;0,'De la BASE'!F402,'De la BASE'!F402+0.001)</f>
        <v>25.145832</v>
      </c>
      <c r="G406" s="15">
        <v>27061</v>
      </c>
    </row>
    <row r="407" spans="1:7" ht="12.75">
      <c r="A407" s="30" t="str">
        <f>'De la BASE'!A403</f>
        <v>203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2.999801</v>
      </c>
      <c r="F407" s="9">
        <f>IF('De la BASE'!F403&gt;0,'De la BASE'!F403,'De la BASE'!F403+0.001)</f>
        <v>8.222934</v>
      </c>
      <c r="G407" s="15">
        <v>27089</v>
      </c>
    </row>
    <row r="408" spans="1:7" ht="12.75">
      <c r="A408" s="30" t="str">
        <f>'De la BASE'!A404</f>
        <v>203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1.90111</v>
      </c>
      <c r="F408" s="9">
        <f>IF('De la BASE'!F404&gt;0,'De la BASE'!F404,'De la BASE'!F404+0.001)</f>
        <v>6.280837</v>
      </c>
      <c r="G408" s="15">
        <v>27120</v>
      </c>
    </row>
    <row r="409" spans="1:7" ht="12.75">
      <c r="A409" s="30" t="str">
        <f>'De la BASE'!A405</f>
        <v>203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2.186252</v>
      </c>
      <c r="F409" s="9">
        <f>IF('De la BASE'!F405&gt;0,'De la BASE'!F405,'De la BASE'!F405+0.001)</f>
        <v>6.16076</v>
      </c>
      <c r="G409" s="15">
        <v>27150</v>
      </c>
    </row>
    <row r="410" spans="1:7" ht="12.75">
      <c r="A410" s="30" t="str">
        <f>'De la BASE'!A406</f>
        <v>203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4.401001</v>
      </c>
      <c r="F410" s="9">
        <f>IF('De la BASE'!F406&gt;0,'De la BASE'!F406,'De la BASE'!F406+0.001)</f>
        <v>11.94721</v>
      </c>
      <c r="G410" s="15">
        <v>27181</v>
      </c>
    </row>
    <row r="411" spans="1:7" ht="12.75">
      <c r="A411" s="30" t="str">
        <f>'De la BASE'!A407</f>
        <v>203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1.996637</v>
      </c>
      <c r="F411" s="9">
        <f>IF('De la BASE'!F407&gt;0,'De la BASE'!F407,'De la BASE'!F407+0.001)</f>
        <v>5.152539</v>
      </c>
      <c r="G411" s="15">
        <v>27211</v>
      </c>
    </row>
    <row r="412" spans="1:7" ht="12.75">
      <c r="A412" s="30" t="str">
        <f>'De la BASE'!A408</f>
        <v>203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0.696643</v>
      </c>
      <c r="F412" s="9">
        <f>IF('De la BASE'!F408&gt;0,'De la BASE'!F408,'De la BASE'!F408+0.001)</f>
        <v>1.7068850000000002</v>
      </c>
      <c r="G412" s="15">
        <v>27242</v>
      </c>
    </row>
    <row r="413" spans="1:7" ht="12.75">
      <c r="A413" s="30" t="str">
        <f>'De la BASE'!A409</f>
        <v>203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0.575276</v>
      </c>
      <c r="F413" s="9">
        <f>IF('De la BASE'!F409&gt;0,'De la BASE'!F409,'De la BASE'!F409+0.001)</f>
        <v>1.613612</v>
      </c>
      <c r="G413" s="15">
        <v>27273</v>
      </c>
    </row>
    <row r="414" spans="1:7" ht="12.75">
      <c r="A414" s="30" t="str">
        <f>'De la BASE'!A410</f>
        <v>203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0.49228</v>
      </c>
      <c r="F414" s="9">
        <f>IF('De la BASE'!F410&gt;0,'De la BASE'!F410,'De la BASE'!F410+0.001)</f>
        <v>1.209</v>
      </c>
      <c r="G414" s="15">
        <v>27303</v>
      </c>
    </row>
    <row r="415" spans="1:7" ht="12.75">
      <c r="A415" s="30" t="str">
        <f>'De la BASE'!A411</f>
        <v>203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2.86638</v>
      </c>
      <c r="F415" s="9">
        <f>IF('De la BASE'!F411&gt;0,'De la BASE'!F411,'De la BASE'!F411+0.001)</f>
        <v>7.201502</v>
      </c>
      <c r="G415" s="15">
        <v>27334</v>
      </c>
    </row>
    <row r="416" spans="1:7" ht="12.75">
      <c r="A416" s="30" t="str">
        <f>'De la BASE'!A412</f>
        <v>203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1.620444</v>
      </c>
      <c r="F416" s="9">
        <f>IF('De la BASE'!F412&gt;0,'De la BASE'!F412,'De la BASE'!F412+0.001)</f>
        <v>3.742263</v>
      </c>
      <c r="G416" s="15">
        <v>27364</v>
      </c>
    </row>
    <row r="417" spans="1:7" ht="12.75">
      <c r="A417" s="30" t="str">
        <f>'De la BASE'!A413</f>
        <v>203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4.9407</v>
      </c>
      <c r="F417" s="9">
        <f>IF('De la BASE'!F413&gt;0,'De la BASE'!F413,'De la BASE'!F413+0.001)</f>
        <v>11.758099999999999</v>
      </c>
      <c r="G417" s="15">
        <v>27395</v>
      </c>
    </row>
    <row r="418" spans="1:7" ht="12.75">
      <c r="A418" s="30" t="str">
        <f>'De la BASE'!A414</f>
        <v>203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5.814378</v>
      </c>
      <c r="F418" s="9">
        <f>IF('De la BASE'!F414&gt;0,'De la BASE'!F414,'De la BASE'!F414+0.001)</f>
        <v>12.098645999999999</v>
      </c>
      <c r="G418" s="15">
        <v>27426</v>
      </c>
    </row>
    <row r="419" spans="1:7" ht="12.75">
      <c r="A419" s="30" t="str">
        <f>'De la BASE'!A415</f>
        <v>203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13.24488</v>
      </c>
      <c r="F419" s="9">
        <f>IF('De la BASE'!F415&gt;0,'De la BASE'!F415,'De la BASE'!F415+0.001)</f>
        <v>26.642879999999998</v>
      </c>
      <c r="G419" s="15">
        <v>27454</v>
      </c>
    </row>
    <row r="420" spans="1:7" ht="12.75">
      <c r="A420" s="30" t="str">
        <f>'De la BASE'!A416</f>
        <v>203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1.060424</v>
      </c>
      <c r="F420" s="9">
        <f>IF('De la BASE'!F416&gt;0,'De la BASE'!F416,'De la BASE'!F416+0.001)</f>
        <v>3.979823</v>
      </c>
      <c r="G420" s="15">
        <v>27485</v>
      </c>
    </row>
    <row r="421" spans="1:7" ht="12.75">
      <c r="A421" s="30" t="str">
        <f>'De la BASE'!A417</f>
        <v>203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1.210668</v>
      </c>
      <c r="F421" s="9">
        <f>IF('De la BASE'!F417&gt;0,'De la BASE'!F417,'De la BASE'!F417+0.001)</f>
        <v>4.0206479999999996</v>
      </c>
      <c r="G421" s="15">
        <v>27515</v>
      </c>
    </row>
    <row r="422" spans="1:7" ht="12.75">
      <c r="A422" s="30" t="str">
        <f>'De la BASE'!A418</f>
        <v>203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1.173064</v>
      </c>
      <c r="F422" s="9">
        <f>IF('De la BASE'!F418&gt;0,'De la BASE'!F418,'De la BASE'!F418+0.001)</f>
        <v>3.02126</v>
      </c>
      <c r="G422" s="15">
        <v>27546</v>
      </c>
    </row>
    <row r="423" spans="1:7" ht="12.75">
      <c r="A423" s="30" t="str">
        <f>'De la BASE'!A419</f>
        <v>203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0.773136</v>
      </c>
      <c r="F423" s="9">
        <f>IF('De la BASE'!F419&gt;0,'De la BASE'!F419,'De la BASE'!F419+0.001)</f>
        <v>1.873872</v>
      </c>
      <c r="G423" s="15">
        <v>27576</v>
      </c>
    </row>
    <row r="424" spans="1:7" ht="12.75">
      <c r="A424" s="30" t="str">
        <f>'De la BASE'!A420</f>
        <v>203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0.61468</v>
      </c>
      <c r="F424" s="9">
        <f>IF('De la BASE'!F420&gt;0,'De la BASE'!F420,'De la BASE'!F420+0.001)</f>
        <v>1.44837</v>
      </c>
      <c r="G424" s="15">
        <v>27607</v>
      </c>
    </row>
    <row r="425" spans="1:7" ht="12.75">
      <c r="A425" s="30" t="str">
        <f>'De la BASE'!A421</f>
        <v>203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0.925764</v>
      </c>
      <c r="F425" s="9">
        <f>IF('De la BASE'!F421&gt;0,'De la BASE'!F421,'De la BASE'!F421+0.001)</f>
        <v>2.6020890000000003</v>
      </c>
      <c r="G425" s="15">
        <v>27638</v>
      </c>
    </row>
    <row r="426" spans="1:7" ht="12.75">
      <c r="A426" s="30" t="str">
        <f>'De la BASE'!A422</f>
        <v>203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0.60695</v>
      </c>
      <c r="F426" s="9">
        <f>IF('De la BASE'!F422&gt;0,'De la BASE'!F422,'De la BASE'!F422+0.001)</f>
        <v>2.02582</v>
      </c>
      <c r="G426" s="15">
        <v>27668</v>
      </c>
    </row>
    <row r="427" spans="1:7" ht="12.75">
      <c r="A427" s="30" t="str">
        <f>'De la BASE'!A423</f>
        <v>203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0.657975</v>
      </c>
      <c r="F427" s="9">
        <f>IF('De la BASE'!F423&gt;0,'De la BASE'!F423,'De la BASE'!F423+0.001)</f>
        <v>2.409745</v>
      </c>
      <c r="G427" s="15">
        <v>27699</v>
      </c>
    </row>
    <row r="428" spans="1:7" ht="12.75">
      <c r="A428" s="30" t="str">
        <f>'De la BASE'!A424</f>
        <v>203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3.046514</v>
      </c>
      <c r="F428" s="9">
        <f>IF('De la BASE'!F424&gt;0,'De la BASE'!F424,'De la BASE'!F424+0.001)</f>
        <v>7.112771</v>
      </c>
      <c r="G428" s="15">
        <v>27729</v>
      </c>
    </row>
    <row r="429" spans="1:7" ht="12.75">
      <c r="A429" s="30" t="str">
        <f>'De la BASE'!A425</f>
        <v>203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0.991872</v>
      </c>
      <c r="F429" s="9">
        <f>IF('De la BASE'!F425&gt;0,'De la BASE'!F425,'De la BASE'!F425+0.001)</f>
        <v>3.38373</v>
      </c>
      <c r="G429" s="15">
        <v>27760</v>
      </c>
    </row>
    <row r="430" spans="1:7" ht="12.75">
      <c r="A430" s="30" t="str">
        <f>'De la BASE'!A426</f>
        <v>203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3.928156</v>
      </c>
      <c r="F430" s="9">
        <f>IF('De la BASE'!F426&gt;0,'De la BASE'!F426,'De la BASE'!F426+0.001)</f>
        <v>10.125268</v>
      </c>
      <c r="G430" s="15">
        <v>27791</v>
      </c>
    </row>
    <row r="431" spans="1:7" ht="12.75">
      <c r="A431" s="30" t="str">
        <f>'De la BASE'!A427</f>
        <v>203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2.440384</v>
      </c>
      <c r="F431" s="9">
        <f>IF('De la BASE'!F427&gt;0,'De la BASE'!F427,'De la BASE'!F427+0.001)</f>
        <v>7.554424</v>
      </c>
      <c r="G431" s="15">
        <v>27820</v>
      </c>
    </row>
    <row r="432" spans="1:7" ht="12.75">
      <c r="A432" s="30" t="str">
        <f>'De la BASE'!A428</f>
        <v>203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4.29026</v>
      </c>
      <c r="F432" s="9">
        <f>IF('De la BASE'!F428&gt;0,'De la BASE'!F428,'De la BASE'!F428+0.001)</f>
        <v>10.67444</v>
      </c>
      <c r="G432" s="15">
        <v>27851</v>
      </c>
    </row>
    <row r="433" spans="1:7" ht="12.75">
      <c r="A433" s="30" t="str">
        <f>'De la BASE'!A429</f>
        <v>203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3.79848</v>
      </c>
      <c r="F433" s="9">
        <f>IF('De la BASE'!F429&gt;0,'De la BASE'!F429,'De la BASE'!F429+0.001)</f>
        <v>8.8332</v>
      </c>
      <c r="G433" s="15">
        <v>27881</v>
      </c>
    </row>
    <row r="434" spans="1:7" ht="12.75">
      <c r="A434" s="30" t="str">
        <f>'De la BASE'!A430</f>
        <v>203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1.711125</v>
      </c>
      <c r="F434" s="9">
        <f>IF('De la BASE'!F430&gt;0,'De la BASE'!F430,'De la BASE'!F430+0.001)</f>
        <v>4.1634</v>
      </c>
      <c r="G434" s="15">
        <v>27912</v>
      </c>
    </row>
    <row r="435" spans="1:7" ht="12.75">
      <c r="A435" s="30" t="str">
        <f>'De la BASE'!A431</f>
        <v>203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1.66881</v>
      </c>
      <c r="F435" s="9">
        <f>IF('De la BASE'!F431&gt;0,'De la BASE'!F431,'De la BASE'!F431+0.001)</f>
        <v>4.15701</v>
      </c>
      <c r="G435" s="15">
        <v>27942</v>
      </c>
    </row>
    <row r="436" spans="1:7" ht="12.75">
      <c r="A436" s="30" t="str">
        <f>'De la BASE'!A432</f>
        <v>203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1.63821</v>
      </c>
      <c r="F436" s="9">
        <f>IF('De la BASE'!F432&gt;0,'De la BASE'!F432,'De la BASE'!F432+0.001)</f>
        <v>4.18586</v>
      </c>
      <c r="G436" s="15">
        <v>27973</v>
      </c>
    </row>
    <row r="437" spans="1:7" ht="12.75">
      <c r="A437" s="30" t="str">
        <f>'De la BASE'!A433</f>
        <v>203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1.232763</v>
      </c>
      <c r="F437" s="9">
        <f>IF('De la BASE'!F433&gt;0,'De la BASE'!F433,'De la BASE'!F433+0.001)</f>
        <v>3.427256</v>
      </c>
      <c r="G437" s="15">
        <v>28004</v>
      </c>
    </row>
    <row r="438" spans="1:7" ht="12.75">
      <c r="A438" s="30" t="str">
        <f>'De la BASE'!A434</f>
        <v>203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2.844488</v>
      </c>
      <c r="F438" s="9">
        <f>IF('De la BASE'!F434&gt;0,'De la BASE'!F434,'De la BASE'!F434+0.001)</f>
        <v>8.151319</v>
      </c>
      <c r="G438" s="15">
        <v>28034</v>
      </c>
    </row>
    <row r="439" spans="1:7" ht="12.75">
      <c r="A439" s="30" t="str">
        <f>'De la BASE'!A435</f>
        <v>203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3.866796</v>
      </c>
      <c r="F439" s="9">
        <f>IF('De la BASE'!F435&gt;0,'De la BASE'!F435,'De la BASE'!F435+0.001)</f>
        <v>13.423472</v>
      </c>
      <c r="G439" s="15">
        <v>28065</v>
      </c>
    </row>
    <row r="440" spans="1:7" ht="12.75">
      <c r="A440" s="30" t="str">
        <f>'De la BASE'!A436</f>
        <v>203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14.03329</v>
      </c>
      <c r="F440" s="9">
        <f>IF('De la BASE'!F436&gt;0,'De la BASE'!F436,'De la BASE'!F436+0.001)</f>
        <v>28.822528</v>
      </c>
      <c r="G440" s="15">
        <v>28095</v>
      </c>
    </row>
    <row r="441" spans="1:7" ht="12.75">
      <c r="A441" s="30" t="str">
        <f>'De la BASE'!A437</f>
        <v>203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22.680592</v>
      </c>
      <c r="F441" s="9">
        <f>IF('De la BASE'!F437&gt;0,'De la BASE'!F437,'De la BASE'!F437+0.001)</f>
        <v>37.620850000000004</v>
      </c>
      <c r="G441" s="15">
        <v>28126</v>
      </c>
    </row>
    <row r="442" spans="1:7" ht="12.75">
      <c r="A442" s="30" t="str">
        <f>'De la BASE'!A438</f>
        <v>203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28.494156</v>
      </c>
      <c r="F442" s="9">
        <f>IF('De la BASE'!F438&gt;0,'De la BASE'!F438,'De la BASE'!F438+0.001)</f>
        <v>61.021415999999995</v>
      </c>
      <c r="G442" s="15">
        <v>28157</v>
      </c>
    </row>
    <row r="443" spans="1:7" ht="12.75">
      <c r="A443" s="30" t="str">
        <f>'De la BASE'!A439</f>
        <v>203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2.723574</v>
      </c>
      <c r="F443" s="9">
        <f>IF('De la BASE'!F439&gt;0,'De la BASE'!F439,'De la BASE'!F439+0.001)</f>
        <v>11.570070000000001</v>
      </c>
      <c r="G443" s="15">
        <v>28185</v>
      </c>
    </row>
    <row r="444" spans="1:7" ht="12.75">
      <c r="A444" s="30" t="str">
        <f>'De la BASE'!A440</f>
        <v>203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2.700522</v>
      </c>
      <c r="F444" s="9">
        <f>IF('De la BASE'!F440&gt;0,'De la BASE'!F440,'De la BASE'!F440+0.001)</f>
        <v>9.403794</v>
      </c>
      <c r="G444" s="15">
        <v>28216</v>
      </c>
    </row>
    <row r="445" spans="1:7" ht="12.75">
      <c r="A445" s="30" t="str">
        <f>'De la BASE'!A441</f>
        <v>203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0.819777</v>
      </c>
      <c r="F445" s="9">
        <f>IF('De la BASE'!F441&gt;0,'De la BASE'!F441,'De la BASE'!F441+0.001)</f>
        <v>2.8854420000000003</v>
      </c>
      <c r="G445" s="15">
        <v>28246</v>
      </c>
    </row>
    <row r="446" spans="1:7" ht="12.75">
      <c r="A446" s="30" t="str">
        <f>'De la BASE'!A442</f>
        <v>203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1.160467</v>
      </c>
      <c r="F446" s="9">
        <f>IF('De la BASE'!F442&gt;0,'De la BASE'!F442,'De la BASE'!F442+0.001)</f>
        <v>4.15529</v>
      </c>
      <c r="G446" s="15">
        <v>28277</v>
      </c>
    </row>
    <row r="447" spans="1:7" ht="12.75">
      <c r="A447" s="30" t="str">
        <f>'De la BASE'!A443</f>
        <v>203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1.17504</v>
      </c>
      <c r="F447" s="9">
        <f>IF('De la BASE'!F443&gt;0,'De la BASE'!F443,'De la BASE'!F443+0.001)</f>
        <v>3.07377</v>
      </c>
      <c r="G447" s="15">
        <v>28307</v>
      </c>
    </row>
    <row r="448" spans="1:7" ht="12.75">
      <c r="A448" s="30" t="str">
        <f>'De la BASE'!A444</f>
        <v>203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0.571152</v>
      </c>
      <c r="F448" s="9">
        <f>IF('De la BASE'!F444&gt;0,'De la BASE'!F444,'De la BASE'!F444+0.001)</f>
        <v>1.439616</v>
      </c>
      <c r="G448" s="15">
        <v>28338</v>
      </c>
    </row>
    <row r="449" spans="1:7" ht="12.75">
      <c r="A449" s="30" t="str">
        <f>'De la BASE'!A445</f>
        <v>203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0.282315</v>
      </c>
      <c r="F449" s="9">
        <f>IF('De la BASE'!F445&gt;0,'De la BASE'!F445,'De la BASE'!F445+0.001)</f>
        <v>0.7021</v>
      </c>
      <c r="G449" s="15">
        <v>28369</v>
      </c>
    </row>
    <row r="450" spans="1:7" ht="12.75">
      <c r="A450" s="30" t="str">
        <f>'De la BASE'!A446</f>
        <v>203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3.400492</v>
      </c>
      <c r="F450" s="9">
        <f>IF('De la BASE'!F446&gt;0,'De la BASE'!F446,'De la BASE'!F446+0.001)</f>
        <v>10.027183</v>
      </c>
      <c r="G450" s="15">
        <v>28399</v>
      </c>
    </row>
    <row r="451" spans="1:7" ht="12.75">
      <c r="A451" s="30" t="str">
        <f>'De la BASE'!A447</f>
        <v>203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1.403325</v>
      </c>
      <c r="F451" s="9">
        <f>IF('De la BASE'!F447&gt;0,'De la BASE'!F447,'De la BASE'!F447+0.001)</f>
        <v>4.1156500000000005</v>
      </c>
      <c r="G451" s="15">
        <v>28430</v>
      </c>
    </row>
    <row r="452" spans="1:7" ht="12.75">
      <c r="A452" s="30" t="str">
        <f>'De la BASE'!A448</f>
        <v>203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28.39278</v>
      </c>
      <c r="F452" s="9">
        <f>IF('De la BASE'!F448&gt;0,'De la BASE'!F448,'De la BASE'!F448+0.001)</f>
        <v>54.80014799999999</v>
      </c>
      <c r="G452" s="15">
        <v>28460</v>
      </c>
    </row>
    <row r="453" spans="1:7" ht="12.75">
      <c r="A453" s="30" t="str">
        <f>'De la BASE'!A449</f>
        <v>203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11.68287</v>
      </c>
      <c r="F453" s="9">
        <f>IF('De la BASE'!F449&gt;0,'De la BASE'!F449,'De la BASE'!F449+0.001)</f>
        <v>21.12339</v>
      </c>
      <c r="G453" s="15">
        <v>28491</v>
      </c>
    </row>
    <row r="454" spans="1:7" ht="12.75">
      <c r="A454" s="30" t="str">
        <f>'De la BASE'!A450</f>
        <v>203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36.200206</v>
      </c>
      <c r="F454" s="9">
        <f>IF('De la BASE'!F450&gt;0,'De la BASE'!F450,'De la BASE'!F450+0.001)</f>
        <v>72.903418</v>
      </c>
      <c r="G454" s="15">
        <v>28522</v>
      </c>
    </row>
    <row r="455" spans="1:7" ht="12.75">
      <c r="A455" s="30" t="str">
        <f>'De la BASE'!A451</f>
        <v>203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6.832657</v>
      </c>
      <c r="F455" s="9">
        <f>IF('De la BASE'!F451&gt;0,'De la BASE'!F451,'De la BASE'!F451+0.001)</f>
        <v>22.171084</v>
      </c>
      <c r="G455" s="15">
        <v>28550</v>
      </c>
    </row>
    <row r="456" spans="1:7" ht="12.75">
      <c r="A456" s="30" t="str">
        <f>'De la BASE'!A452</f>
        <v>203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4.363632</v>
      </c>
      <c r="F456" s="9">
        <f>IF('De la BASE'!F452&gt;0,'De la BASE'!F452,'De la BASE'!F452+0.001)</f>
        <v>10.97226</v>
      </c>
      <c r="G456" s="15">
        <v>28581</v>
      </c>
    </row>
    <row r="457" spans="1:7" ht="12.75">
      <c r="A457" s="30" t="str">
        <f>'De la BASE'!A453</f>
        <v>203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4.235754</v>
      </c>
      <c r="F457" s="9">
        <f>IF('De la BASE'!F453&gt;0,'De la BASE'!F453,'De la BASE'!F453+0.001)</f>
        <v>12.339807</v>
      </c>
      <c r="G457" s="15">
        <v>28611</v>
      </c>
    </row>
    <row r="458" spans="1:7" ht="12.75">
      <c r="A458" s="30" t="str">
        <f>'De la BASE'!A454</f>
        <v>203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0.984846</v>
      </c>
      <c r="F458" s="9">
        <f>IF('De la BASE'!F454&gt;0,'De la BASE'!F454,'De la BASE'!F454+0.001)</f>
        <v>4.153077</v>
      </c>
      <c r="G458" s="15">
        <v>28642</v>
      </c>
    </row>
    <row r="459" spans="1:7" ht="12.75">
      <c r="A459" s="30" t="str">
        <f>'De la BASE'!A455</f>
        <v>203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1.351133</v>
      </c>
      <c r="F459" s="9">
        <f>IF('De la BASE'!F455&gt;0,'De la BASE'!F455,'De la BASE'!F455+0.001)</f>
        <v>3.4595329999999995</v>
      </c>
      <c r="G459" s="15">
        <v>28672</v>
      </c>
    </row>
    <row r="460" spans="1:7" ht="12.75">
      <c r="A460" s="30" t="str">
        <f>'De la BASE'!A456</f>
        <v>203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0.272728</v>
      </c>
      <c r="F460" s="9">
        <f>IF('De la BASE'!F456&gt;0,'De la BASE'!F456,'De la BASE'!F456+0.001)</f>
        <v>0.665176</v>
      </c>
      <c r="G460" s="15">
        <v>28703</v>
      </c>
    </row>
    <row r="461" spans="1:7" ht="12.75">
      <c r="A461" s="30" t="str">
        <f>'De la BASE'!A457</f>
        <v>203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0.121695</v>
      </c>
      <c r="F461" s="9">
        <f>IF('De la BASE'!F457&gt;0,'De la BASE'!F457,'De la BASE'!F457+0.001)</f>
        <v>0.295659</v>
      </c>
      <c r="G461" s="15">
        <v>28734</v>
      </c>
    </row>
    <row r="462" spans="1:7" ht="12.75">
      <c r="A462" s="30" t="str">
        <f>'De la BASE'!A458</f>
        <v>203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0.244922</v>
      </c>
      <c r="F462" s="9">
        <f>IF('De la BASE'!F458&gt;0,'De la BASE'!F458,'De la BASE'!F458+0.001)</f>
        <v>0.71121</v>
      </c>
      <c r="G462" s="15">
        <v>28764</v>
      </c>
    </row>
    <row r="463" spans="1:7" ht="12.75">
      <c r="A463" s="30" t="str">
        <f>'De la BASE'!A459</f>
        <v>203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0.852128</v>
      </c>
      <c r="F463" s="9">
        <f>IF('De la BASE'!F459&gt;0,'De la BASE'!F459,'De la BASE'!F459+0.001)</f>
        <v>2.451232</v>
      </c>
      <c r="G463" s="15">
        <v>28795</v>
      </c>
    </row>
    <row r="464" spans="1:7" ht="12.75">
      <c r="A464" s="30" t="str">
        <f>'De la BASE'!A460</f>
        <v>203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53.20882</v>
      </c>
      <c r="F464" s="9">
        <f>IF('De la BASE'!F460&gt;0,'De la BASE'!F460,'De la BASE'!F460+0.001)</f>
        <v>96.932124</v>
      </c>
      <c r="G464" s="15">
        <v>28825</v>
      </c>
    </row>
    <row r="465" spans="1:7" ht="12.75">
      <c r="A465" s="30" t="str">
        <f>'De la BASE'!A461</f>
        <v>203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24.643914</v>
      </c>
      <c r="F465" s="9">
        <f>IF('De la BASE'!F461&gt;0,'De la BASE'!F461,'De la BASE'!F461+0.001)</f>
        <v>45.397887999999995</v>
      </c>
      <c r="G465" s="15">
        <v>28856</v>
      </c>
    </row>
    <row r="466" spans="1:7" ht="12.75">
      <c r="A466" s="30" t="str">
        <f>'De la BASE'!A462</f>
        <v>203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44.536228</v>
      </c>
      <c r="F466" s="9">
        <f>IF('De la BASE'!F462&gt;0,'De la BASE'!F462,'De la BASE'!F462+0.001)</f>
        <v>86.748651</v>
      </c>
      <c r="G466" s="15">
        <v>28887</v>
      </c>
    </row>
    <row r="467" spans="1:7" ht="12.75">
      <c r="A467" s="30" t="str">
        <f>'De la BASE'!A463</f>
        <v>203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18.61488</v>
      </c>
      <c r="F467" s="9">
        <f>IF('De la BASE'!F463&gt;0,'De la BASE'!F463,'De la BASE'!F463+0.001)</f>
        <v>36.811260000000004</v>
      </c>
      <c r="G467" s="15">
        <v>28915</v>
      </c>
    </row>
    <row r="468" spans="1:7" ht="12.75">
      <c r="A468" s="30" t="str">
        <f>'De la BASE'!A464</f>
        <v>203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7.202098</v>
      </c>
      <c r="F468" s="9">
        <f>IF('De la BASE'!F464&gt;0,'De la BASE'!F464,'De la BASE'!F464+0.001)</f>
        <v>23.195132</v>
      </c>
      <c r="G468" s="15">
        <v>28946</v>
      </c>
    </row>
    <row r="469" spans="1:7" ht="12.75">
      <c r="A469" s="30" t="str">
        <f>'De la BASE'!A465</f>
        <v>203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1.217084</v>
      </c>
      <c r="F469" s="9">
        <f>IF('De la BASE'!F465&gt;0,'De la BASE'!F465,'De la BASE'!F465+0.001)</f>
        <v>6.4400379999999995</v>
      </c>
      <c r="G469" s="15">
        <v>28976</v>
      </c>
    </row>
    <row r="470" spans="1:7" ht="12.75">
      <c r="A470" s="30" t="str">
        <f>'De la BASE'!A466</f>
        <v>203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0.476484</v>
      </c>
      <c r="F470" s="9">
        <f>IF('De la BASE'!F466&gt;0,'De la BASE'!F466,'De la BASE'!F466+0.001)</f>
        <v>2.554035</v>
      </c>
      <c r="G470" s="15">
        <v>29007</v>
      </c>
    </row>
    <row r="471" spans="1:7" ht="12.75">
      <c r="A471" s="30" t="str">
        <f>'De la BASE'!A467</f>
        <v>203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0.42405</v>
      </c>
      <c r="F471" s="9">
        <f>IF('De la BASE'!F467&gt;0,'De la BASE'!F467,'De la BASE'!F467+0.001)</f>
        <v>1.67821</v>
      </c>
      <c r="G471" s="15">
        <v>29037</v>
      </c>
    </row>
    <row r="472" spans="1:7" ht="12.75">
      <c r="A472" s="30" t="str">
        <f>'De la BASE'!A468</f>
        <v>203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0.33012</v>
      </c>
      <c r="F472" s="9">
        <f>IF('De la BASE'!F468&gt;0,'De la BASE'!F468,'De la BASE'!F468+0.001)</f>
        <v>0.8547</v>
      </c>
      <c r="G472" s="15">
        <v>29068</v>
      </c>
    </row>
    <row r="473" spans="1:7" ht="12.75">
      <c r="A473" s="30" t="str">
        <f>'De la BASE'!A469</f>
        <v>203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0.0897</v>
      </c>
      <c r="F473" s="9">
        <f>IF('De la BASE'!F469&gt;0,'De la BASE'!F469,'De la BASE'!F469+0.001)</f>
        <v>0.226205</v>
      </c>
      <c r="G473" s="15">
        <v>29099</v>
      </c>
    </row>
    <row r="474" spans="1:7" ht="12.75">
      <c r="A474" s="30" t="str">
        <f>'De la BASE'!A470</f>
        <v>203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3.155604</v>
      </c>
      <c r="F474" s="9">
        <f>IF('De la BASE'!F470&gt;0,'De la BASE'!F470,'De la BASE'!F470+0.001)</f>
        <v>8.122156</v>
      </c>
      <c r="G474" s="15">
        <v>29129</v>
      </c>
    </row>
    <row r="475" spans="1:7" ht="12.75">
      <c r="A475" s="30" t="str">
        <f>'De la BASE'!A471</f>
        <v>203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1.128498</v>
      </c>
      <c r="F475" s="9">
        <f>IF('De la BASE'!F471&gt;0,'De la BASE'!F471,'De la BASE'!F471+0.001)</f>
        <v>5.055834</v>
      </c>
      <c r="G475" s="15">
        <v>29160</v>
      </c>
    </row>
    <row r="476" spans="1:7" ht="12.75">
      <c r="A476" s="30" t="str">
        <f>'De la BASE'!A472</f>
        <v>203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4.51836</v>
      </c>
      <c r="F476" s="9">
        <f>IF('De la BASE'!F472&gt;0,'De la BASE'!F472,'De la BASE'!F472+0.001)</f>
        <v>11.33748</v>
      </c>
      <c r="G476" s="15">
        <v>29190</v>
      </c>
    </row>
    <row r="477" spans="1:7" ht="12.75">
      <c r="A477" s="30" t="str">
        <f>'De la BASE'!A473</f>
        <v>203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8.066387</v>
      </c>
      <c r="F477" s="9">
        <f>IF('De la BASE'!F473&gt;0,'De la BASE'!F473,'De la BASE'!F473+0.001)</f>
        <v>16.862743000000002</v>
      </c>
      <c r="G477" s="15">
        <v>29221</v>
      </c>
    </row>
    <row r="478" spans="1:7" ht="12.75">
      <c r="A478" s="30" t="str">
        <f>'De la BASE'!A474</f>
        <v>203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5.223336</v>
      </c>
      <c r="F478" s="9">
        <f>IF('De la BASE'!F474&gt;0,'De la BASE'!F474,'De la BASE'!F474+0.001)</f>
        <v>12.14975</v>
      </c>
      <c r="G478" s="15">
        <v>29252</v>
      </c>
    </row>
    <row r="479" spans="1:7" ht="12.75">
      <c r="A479" s="30" t="str">
        <f>'De la BASE'!A475</f>
        <v>203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4.925344</v>
      </c>
      <c r="F479" s="9">
        <f>IF('De la BASE'!F475&gt;0,'De la BASE'!F475,'De la BASE'!F475+0.001)</f>
        <v>12.718295999999999</v>
      </c>
      <c r="G479" s="15">
        <v>29281</v>
      </c>
    </row>
    <row r="480" spans="1:7" ht="12.75">
      <c r="A480" s="30" t="str">
        <f>'De la BASE'!A476</f>
        <v>203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2.967562</v>
      </c>
      <c r="F480" s="9">
        <f>IF('De la BASE'!F476&gt;0,'De la BASE'!F476,'De la BASE'!F476+0.001)</f>
        <v>8.110258</v>
      </c>
      <c r="G480" s="15">
        <v>29312</v>
      </c>
    </row>
    <row r="481" spans="1:7" ht="12.75">
      <c r="A481" s="30" t="str">
        <f>'De la BASE'!A477</f>
        <v>203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2.419554</v>
      </c>
      <c r="F481" s="9">
        <f>IF('De la BASE'!F477&gt;0,'De la BASE'!F477,'De la BASE'!F477+0.001)</f>
        <v>7.434704</v>
      </c>
      <c r="G481" s="15">
        <v>29342</v>
      </c>
    </row>
    <row r="482" spans="1:7" ht="12.75">
      <c r="A482" s="30" t="str">
        <f>'De la BASE'!A478</f>
        <v>203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0.6536</v>
      </c>
      <c r="F482" s="9">
        <f>IF('De la BASE'!F478&gt;0,'De la BASE'!F478,'De la BASE'!F478+0.001)</f>
        <v>2.508</v>
      </c>
      <c r="G482" s="15">
        <v>29373</v>
      </c>
    </row>
    <row r="483" spans="1:7" ht="12.75">
      <c r="A483" s="30" t="str">
        <f>'De la BASE'!A479</f>
        <v>203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0.344916</v>
      </c>
      <c r="F483" s="9">
        <f>IF('De la BASE'!F479&gt;0,'De la BASE'!F479,'De la BASE'!F479+0.001)</f>
        <v>0.89232</v>
      </c>
      <c r="G483" s="15">
        <v>29403</v>
      </c>
    </row>
    <row r="484" spans="1:7" ht="12.75">
      <c r="A484" s="30" t="str">
        <f>'De la BASE'!A480</f>
        <v>203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0.199614</v>
      </c>
      <c r="F484" s="9">
        <f>IF('De la BASE'!F480&gt;0,'De la BASE'!F480,'De la BASE'!F480+0.001)</f>
        <v>0.48204</v>
      </c>
      <c r="G484" s="15">
        <v>29434</v>
      </c>
    </row>
    <row r="485" spans="1:7" ht="12.75">
      <c r="A485" s="30" t="str">
        <f>'De la BASE'!A481</f>
        <v>203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0.178227</v>
      </c>
      <c r="F485" s="9">
        <f>IF('De la BASE'!F481&gt;0,'De la BASE'!F481,'De la BASE'!F481+0.001)</f>
        <v>0.45549</v>
      </c>
      <c r="G485" s="15">
        <v>29465</v>
      </c>
    </row>
    <row r="486" spans="1:7" ht="12.75">
      <c r="A486" s="30" t="str">
        <f>'De la BASE'!A482</f>
        <v>203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0.343908</v>
      </c>
      <c r="F486" s="9">
        <f>IF('De la BASE'!F482&gt;0,'De la BASE'!F482,'De la BASE'!F482+0.001)</f>
        <v>1.176417</v>
      </c>
      <c r="G486" s="15">
        <v>29495</v>
      </c>
    </row>
    <row r="487" spans="1:7" ht="12.75">
      <c r="A487" s="30" t="str">
        <f>'De la BASE'!A483</f>
        <v>203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2.584886</v>
      </c>
      <c r="F487" s="9">
        <f>IF('De la BASE'!F483&gt;0,'De la BASE'!F483,'De la BASE'!F483+0.001)</f>
        <v>6.831994</v>
      </c>
      <c r="G487" s="15">
        <v>29526</v>
      </c>
    </row>
    <row r="488" spans="1:7" ht="12.75">
      <c r="A488" s="30" t="str">
        <f>'De la BASE'!A484</f>
        <v>203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1.438227</v>
      </c>
      <c r="F488" s="9">
        <f>IF('De la BASE'!F484&gt;0,'De la BASE'!F484,'De la BASE'!F484+0.001)</f>
        <v>4.330998</v>
      </c>
      <c r="G488" s="15">
        <v>29556</v>
      </c>
    </row>
    <row r="489" spans="1:7" ht="12.75">
      <c r="A489" s="30" t="str">
        <f>'De la BASE'!A485</f>
        <v>203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0.288015</v>
      </c>
      <c r="F489" s="9">
        <f>IF('De la BASE'!F485&gt;0,'De la BASE'!F485,'De la BASE'!F485+0.001)</f>
        <v>1.123575</v>
      </c>
      <c r="G489" s="15">
        <v>29587</v>
      </c>
    </row>
    <row r="490" spans="1:7" ht="12.75">
      <c r="A490" s="30" t="str">
        <f>'De la BASE'!A486</f>
        <v>203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1.183728</v>
      </c>
      <c r="F490" s="9">
        <f>IF('De la BASE'!F486&gt;0,'De la BASE'!F486,'De la BASE'!F486+0.001)</f>
        <v>3.183708</v>
      </c>
      <c r="G490" s="15">
        <v>29618</v>
      </c>
    </row>
    <row r="491" spans="1:7" ht="12.75">
      <c r="A491" s="30" t="str">
        <f>'De la BASE'!A487</f>
        <v>203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2.47577</v>
      </c>
      <c r="F491" s="9">
        <f>IF('De la BASE'!F487&gt;0,'De la BASE'!F487,'De la BASE'!F487+0.001)</f>
        <v>7.4865889999999995</v>
      </c>
      <c r="G491" s="15">
        <v>29646</v>
      </c>
    </row>
    <row r="492" spans="1:7" ht="12.75">
      <c r="A492" s="30" t="str">
        <f>'De la BASE'!A488</f>
        <v>203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4.886466</v>
      </c>
      <c r="F492" s="9">
        <f>IF('De la BASE'!F488&gt;0,'De la BASE'!F488,'De la BASE'!F488+0.001)</f>
        <v>11.385894</v>
      </c>
      <c r="G492" s="15">
        <v>29677</v>
      </c>
    </row>
    <row r="493" spans="1:7" ht="12.75">
      <c r="A493" s="30" t="str">
        <f>'De la BASE'!A489</f>
        <v>203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2.599352</v>
      </c>
      <c r="F493" s="9">
        <f>IF('De la BASE'!F489&gt;0,'De la BASE'!F489,'De la BASE'!F489+0.001)</f>
        <v>8.624784</v>
      </c>
      <c r="G493" s="15">
        <v>29707</v>
      </c>
    </row>
    <row r="494" spans="1:7" ht="12.75">
      <c r="A494" s="30" t="str">
        <f>'De la BASE'!A490</f>
        <v>203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1.128228</v>
      </c>
      <c r="F494" s="9">
        <f>IF('De la BASE'!F490&gt;0,'De la BASE'!F490,'De la BASE'!F490+0.001)</f>
        <v>3.664848</v>
      </c>
      <c r="G494" s="15">
        <v>29738</v>
      </c>
    </row>
    <row r="495" spans="1:7" ht="12.75">
      <c r="A495" s="30" t="str">
        <f>'De la BASE'!A491</f>
        <v>203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0.406345</v>
      </c>
      <c r="F495" s="9">
        <f>IF('De la BASE'!F491&gt;0,'De la BASE'!F491,'De la BASE'!F491+0.001)</f>
        <v>1.039435</v>
      </c>
      <c r="G495" s="15">
        <v>29768</v>
      </c>
    </row>
    <row r="496" spans="1:7" ht="12.75">
      <c r="A496" s="30" t="str">
        <f>'De la BASE'!A492</f>
        <v>203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0.290665</v>
      </c>
      <c r="F496" s="9">
        <f>IF('De la BASE'!F492&gt;0,'De la BASE'!F492,'De la BASE'!F492+0.001)</f>
        <v>0.715225</v>
      </c>
      <c r="G496" s="15">
        <v>29799</v>
      </c>
    </row>
    <row r="497" spans="1:7" ht="12.75">
      <c r="A497" s="30" t="str">
        <f>'De la BASE'!A493</f>
        <v>203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0.129087</v>
      </c>
      <c r="F497" s="9">
        <f>IF('De la BASE'!F493&gt;0,'De la BASE'!F493,'De la BASE'!F493+0.001)</f>
        <v>0.42808500000000005</v>
      </c>
      <c r="G497" s="15">
        <v>29830</v>
      </c>
    </row>
    <row r="498" spans="1:7" ht="12.75">
      <c r="A498" s="30" t="str">
        <f>'De la BASE'!A494</f>
        <v>203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2.038072</v>
      </c>
      <c r="F498" s="9">
        <f>IF('De la BASE'!F494&gt;0,'De la BASE'!F494,'De la BASE'!F494+0.001)</f>
        <v>6.964656</v>
      </c>
      <c r="G498" s="15">
        <v>29860</v>
      </c>
    </row>
    <row r="499" spans="1:7" ht="12.75">
      <c r="A499" s="30" t="str">
        <f>'De la BASE'!A495</f>
        <v>203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0.478782</v>
      </c>
      <c r="F499" s="9">
        <f>IF('De la BASE'!F495&gt;0,'De la BASE'!F495,'De la BASE'!F495+0.001)</f>
        <v>1.177502</v>
      </c>
      <c r="G499" s="15">
        <v>29891</v>
      </c>
    </row>
    <row r="500" spans="1:7" ht="12.75">
      <c r="A500" s="30" t="str">
        <f>'De la BASE'!A496</f>
        <v>203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9.08778</v>
      </c>
      <c r="F500" s="9">
        <f>IF('De la BASE'!F496&gt;0,'De la BASE'!F496,'De la BASE'!F496+0.001)</f>
        <v>22.497410000000002</v>
      </c>
      <c r="G500" s="15">
        <v>29921</v>
      </c>
    </row>
    <row r="501" spans="1:7" ht="12.75">
      <c r="A501" s="30" t="str">
        <f>'De la BASE'!A497</f>
        <v>203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8.50578</v>
      </c>
      <c r="F501" s="9">
        <f>IF('De la BASE'!F497&gt;0,'De la BASE'!F497,'De la BASE'!F497+0.001)</f>
        <v>22.04186</v>
      </c>
      <c r="G501" s="15">
        <v>29952</v>
      </c>
    </row>
    <row r="502" spans="1:7" ht="12.75">
      <c r="A502" s="30" t="str">
        <f>'De la BASE'!A498</f>
        <v>203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6.453888</v>
      </c>
      <c r="F502" s="9">
        <f>IF('De la BASE'!F498&gt;0,'De la BASE'!F498,'De la BASE'!F498+0.001)</f>
        <v>13.076532</v>
      </c>
      <c r="G502" s="15">
        <v>29983</v>
      </c>
    </row>
    <row r="503" spans="1:7" ht="12.75">
      <c r="A503" s="30" t="str">
        <f>'De la BASE'!A499</f>
        <v>203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1.45575</v>
      </c>
      <c r="F503" s="9">
        <f>IF('De la BASE'!F499&gt;0,'De la BASE'!F499,'De la BASE'!F499+0.001)</f>
        <v>5.275638</v>
      </c>
      <c r="G503" s="15">
        <v>30011</v>
      </c>
    </row>
    <row r="504" spans="1:7" ht="12.75">
      <c r="A504" s="30" t="str">
        <f>'De la BASE'!A500</f>
        <v>203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0.989775</v>
      </c>
      <c r="F504" s="9">
        <f>IF('De la BASE'!F500&gt;0,'De la BASE'!F500,'De la BASE'!F500+0.001)</f>
        <v>3.4630199999999998</v>
      </c>
      <c r="G504" s="15">
        <v>30042</v>
      </c>
    </row>
    <row r="505" spans="1:7" ht="12.75">
      <c r="A505" s="30" t="str">
        <f>'De la BASE'!A501</f>
        <v>203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1.101345</v>
      </c>
      <c r="F505" s="9">
        <f>IF('De la BASE'!F501&gt;0,'De la BASE'!F501,'De la BASE'!F501+0.001)</f>
        <v>3.843105</v>
      </c>
      <c r="G505" s="15">
        <v>30072</v>
      </c>
    </row>
    <row r="506" spans="1:7" ht="12.75">
      <c r="A506" s="30" t="str">
        <f>'De la BASE'!A502</f>
        <v>203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0.56027</v>
      </c>
      <c r="F506" s="9">
        <f>IF('De la BASE'!F502&gt;0,'De la BASE'!F502,'De la BASE'!F502+0.001)</f>
        <v>1.8764349999999999</v>
      </c>
      <c r="G506" s="15">
        <v>30103</v>
      </c>
    </row>
    <row r="507" spans="1:7" ht="12.75">
      <c r="A507" s="30" t="str">
        <f>'De la BASE'!A503</f>
        <v>203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0.733221</v>
      </c>
      <c r="F507" s="9">
        <f>IF('De la BASE'!F503&gt;0,'De la BASE'!F503,'De la BASE'!F503+0.001)</f>
        <v>2.0809290000000003</v>
      </c>
      <c r="G507" s="15">
        <v>30133</v>
      </c>
    </row>
    <row r="508" spans="1:7" ht="12.75">
      <c r="A508" s="30" t="str">
        <f>'De la BASE'!A504</f>
        <v>203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0.5302</v>
      </c>
      <c r="F508" s="9">
        <f>IF('De la BASE'!F504&gt;0,'De la BASE'!F504,'De la BASE'!F504+0.001)</f>
        <v>1.27985</v>
      </c>
      <c r="G508" s="15">
        <v>30164</v>
      </c>
    </row>
    <row r="509" spans="1:7" ht="12.75">
      <c r="A509" s="30" t="str">
        <f>'De la BASE'!A505</f>
        <v>203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1.317052</v>
      </c>
      <c r="F509" s="9">
        <f>IF('De la BASE'!F505&gt;0,'De la BASE'!F505,'De la BASE'!F505+0.001)</f>
        <v>2.9043099999999997</v>
      </c>
      <c r="G509" s="15">
        <v>30195</v>
      </c>
    </row>
    <row r="510" spans="1:7" ht="12.75">
      <c r="A510" s="30" t="str">
        <f>'De la BASE'!A506</f>
        <v>203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1.924872</v>
      </c>
      <c r="F510" s="9">
        <f>IF('De la BASE'!F506&gt;0,'De la BASE'!F506,'De la BASE'!F506+0.001)</f>
        <v>5.096064</v>
      </c>
      <c r="G510" s="15">
        <v>30225</v>
      </c>
    </row>
    <row r="511" spans="1:7" ht="12.75">
      <c r="A511" s="30" t="str">
        <f>'De la BASE'!A507</f>
        <v>203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7.5117</v>
      </c>
      <c r="F511" s="9">
        <f>IF('De la BASE'!F507&gt;0,'De la BASE'!F507,'De la BASE'!F507+0.001)</f>
        <v>18.083268</v>
      </c>
      <c r="G511" s="15">
        <v>30256</v>
      </c>
    </row>
    <row r="512" spans="1:7" ht="12.75">
      <c r="A512" s="30" t="str">
        <f>'De la BASE'!A508</f>
        <v>203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9.93881</v>
      </c>
      <c r="F512" s="9">
        <f>IF('De la BASE'!F508&gt;0,'De la BASE'!F508,'De la BASE'!F508+0.001)</f>
        <v>21.872308</v>
      </c>
      <c r="G512" s="15">
        <v>30286</v>
      </c>
    </row>
    <row r="513" spans="1:7" ht="12.75">
      <c r="A513" s="30" t="str">
        <f>'De la BASE'!A509</f>
        <v>203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1.50976</v>
      </c>
      <c r="F513" s="9">
        <f>IF('De la BASE'!F509&gt;0,'De la BASE'!F509,'De la BASE'!F509+0.001)</f>
        <v>4.01704</v>
      </c>
      <c r="G513" s="15">
        <v>30317</v>
      </c>
    </row>
    <row r="514" spans="1:7" ht="12.75">
      <c r="A514" s="30" t="str">
        <f>'De la BASE'!A510</f>
        <v>203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10.056016</v>
      </c>
      <c r="F514" s="9">
        <f>IF('De la BASE'!F510&gt;0,'De la BASE'!F510,'De la BASE'!F510+0.001)</f>
        <v>16.692708</v>
      </c>
      <c r="G514" s="15">
        <v>30348</v>
      </c>
    </row>
    <row r="515" spans="1:7" ht="12.75">
      <c r="A515" s="30" t="str">
        <f>'De la BASE'!A511</f>
        <v>203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0.779166</v>
      </c>
      <c r="F515" s="9">
        <f>IF('De la BASE'!F511&gt;0,'De la BASE'!F511,'De la BASE'!F511+0.001)</f>
        <v>4.067136</v>
      </c>
      <c r="G515" s="15">
        <v>30376</v>
      </c>
    </row>
    <row r="516" spans="1:7" ht="12.75">
      <c r="A516" s="30" t="str">
        <f>'De la BASE'!A512</f>
        <v>203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7.561507</v>
      </c>
      <c r="F516" s="9">
        <f>IF('De la BASE'!F512&gt;0,'De la BASE'!F512,'De la BASE'!F512+0.001)</f>
        <v>16.499783</v>
      </c>
      <c r="G516" s="15">
        <v>30407</v>
      </c>
    </row>
    <row r="517" spans="1:7" ht="12.75">
      <c r="A517" s="30" t="str">
        <f>'De la BASE'!A513</f>
        <v>203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9.199372</v>
      </c>
      <c r="F517" s="9">
        <f>IF('De la BASE'!F513&gt;0,'De la BASE'!F513,'De la BASE'!F513+0.001)</f>
        <v>26.242528</v>
      </c>
      <c r="G517" s="15">
        <v>30437</v>
      </c>
    </row>
    <row r="518" spans="1:7" ht="12.75">
      <c r="A518" s="30" t="str">
        <f>'De la BASE'!A514</f>
        <v>203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1.057602</v>
      </c>
      <c r="F518" s="9">
        <f>IF('De la BASE'!F514&gt;0,'De la BASE'!F514,'De la BASE'!F514+0.001)</f>
        <v>4.239795</v>
      </c>
      <c r="G518" s="15">
        <v>30468</v>
      </c>
    </row>
    <row r="519" spans="1:7" ht="12.75">
      <c r="A519" s="30" t="str">
        <f>'De la BASE'!A515</f>
        <v>203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0.532927</v>
      </c>
      <c r="F519" s="9">
        <f>IF('De la BASE'!F515&gt;0,'De la BASE'!F515,'De la BASE'!F515+0.001)</f>
        <v>1.886744</v>
      </c>
      <c r="G519" s="15">
        <v>30498</v>
      </c>
    </row>
    <row r="520" spans="1:7" ht="12.75">
      <c r="A520" s="30" t="str">
        <f>'De la BASE'!A516</f>
        <v>203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0.403655</v>
      </c>
      <c r="F520" s="9">
        <f>IF('De la BASE'!F516&gt;0,'De la BASE'!F516,'De la BASE'!F516+0.001)</f>
        <v>1.14779</v>
      </c>
      <c r="G520" s="15">
        <v>30529</v>
      </c>
    </row>
    <row r="521" spans="1:7" ht="12.75">
      <c r="A521" s="30" t="str">
        <f>'De la BASE'!A517</f>
        <v>203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0.219641</v>
      </c>
      <c r="F521" s="9">
        <f>IF('De la BASE'!F517&gt;0,'De la BASE'!F517,'De la BASE'!F517+0.001)</f>
        <v>0.5355989999999999</v>
      </c>
      <c r="G521" s="15">
        <v>30560</v>
      </c>
    </row>
    <row r="522" spans="1:7" ht="12.75">
      <c r="A522" s="30" t="str">
        <f>'De la BASE'!A518</f>
        <v>203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0.141904</v>
      </c>
      <c r="F522" s="9">
        <f>IF('De la BASE'!F518&gt;0,'De la BASE'!F518,'De la BASE'!F518+0.001)</f>
        <v>0.355665</v>
      </c>
      <c r="G522" s="15">
        <v>30590</v>
      </c>
    </row>
    <row r="523" spans="1:7" ht="12.75">
      <c r="A523" s="30" t="str">
        <f>'De la BASE'!A519</f>
        <v>203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4.502304</v>
      </c>
      <c r="F523" s="9">
        <f>IF('De la BASE'!F519&gt;0,'De la BASE'!F519,'De la BASE'!F519+0.001)</f>
        <v>13.057607999999998</v>
      </c>
      <c r="G523" s="15">
        <v>30621</v>
      </c>
    </row>
    <row r="524" spans="1:7" ht="12.75">
      <c r="A524" s="30" t="str">
        <f>'De la BASE'!A520</f>
        <v>203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12.353202</v>
      </c>
      <c r="F524" s="9">
        <f>IF('De la BASE'!F520&gt;0,'De la BASE'!F520,'De la BASE'!F520+0.001)</f>
        <v>24.399905999999998</v>
      </c>
      <c r="G524" s="15">
        <v>30651</v>
      </c>
    </row>
    <row r="525" spans="1:7" ht="12.75">
      <c r="A525" s="30" t="str">
        <f>'De la BASE'!A521</f>
        <v>203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6.159423</v>
      </c>
      <c r="F525" s="9">
        <f>IF('De la BASE'!F521&gt;0,'De la BASE'!F521,'De la BASE'!F521+0.001)</f>
        <v>15.584968</v>
      </c>
      <c r="G525" s="15">
        <v>30682</v>
      </c>
    </row>
    <row r="526" spans="1:7" ht="12.75">
      <c r="A526" s="30" t="str">
        <f>'De la BASE'!A522</f>
        <v>203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4.29484</v>
      </c>
      <c r="F526" s="9">
        <f>IF('De la BASE'!F522&gt;0,'De la BASE'!F522,'De la BASE'!F522+0.001)</f>
        <v>9.577304</v>
      </c>
      <c r="G526" s="15">
        <v>30713</v>
      </c>
    </row>
    <row r="527" spans="1:7" ht="12.75">
      <c r="A527" s="30" t="str">
        <f>'De la BASE'!A523</f>
        <v>203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7.40544</v>
      </c>
      <c r="F527" s="9">
        <f>IF('De la BASE'!F523&gt;0,'De la BASE'!F523,'De la BASE'!F523+0.001)</f>
        <v>16.62164</v>
      </c>
      <c r="G527" s="15">
        <v>30742</v>
      </c>
    </row>
    <row r="528" spans="1:7" ht="12.75">
      <c r="A528" s="30" t="str">
        <f>'De la BASE'!A524</f>
        <v>203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2.35572</v>
      </c>
      <c r="F528" s="9">
        <f>IF('De la BASE'!F524&gt;0,'De la BASE'!F524,'De la BASE'!F524+0.001)</f>
        <v>9.472104</v>
      </c>
      <c r="G528" s="15">
        <v>30773</v>
      </c>
    </row>
    <row r="529" spans="1:7" ht="12.75">
      <c r="A529" s="30" t="str">
        <f>'De la BASE'!A525</f>
        <v>203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1.367731</v>
      </c>
      <c r="F529" s="9">
        <f>IF('De la BASE'!F525&gt;0,'De la BASE'!F525,'De la BASE'!F525+0.001)</f>
        <v>5.4630860000000006</v>
      </c>
      <c r="G529" s="15">
        <v>30803</v>
      </c>
    </row>
    <row r="530" spans="1:7" ht="12.75">
      <c r="A530" s="30" t="str">
        <f>'De la BASE'!A526</f>
        <v>203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1.832</v>
      </c>
      <c r="F530" s="9">
        <f>IF('De la BASE'!F526&gt;0,'De la BASE'!F526,'De la BASE'!F526+0.001)</f>
        <v>6.66</v>
      </c>
      <c r="G530" s="15">
        <v>30834</v>
      </c>
    </row>
    <row r="531" spans="1:7" ht="12.75">
      <c r="A531" s="30" t="str">
        <f>'De la BASE'!A527</f>
        <v>203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0.953212</v>
      </c>
      <c r="F531" s="9">
        <f>IF('De la BASE'!F527&gt;0,'De la BASE'!F527,'De la BASE'!F527+0.001)</f>
        <v>2.52954</v>
      </c>
      <c r="G531" s="15">
        <v>30864</v>
      </c>
    </row>
    <row r="532" spans="1:7" ht="12.75">
      <c r="A532" s="30" t="str">
        <f>'De la BASE'!A528</f>
        <v>203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0.350948</v>
      </c>
      <c r="F532" s="9">
        <f>IF('De la BASE'!F528&gt;0,'De la BASE'!F528,'De la BASE'!F528+0.001)</f>
        <v>0.8845160000000001</v>
      </c>
      <c r="G532" s="15">
        <v>30895</v>
      </c>
    </row>
    <row r="533" spans="1:7" ht="12.75">
      <c r="A533" s="30" t="str">
        <f>'De la BASE'!A529</f>
        <v>203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0.166652</v>
      </c>
      <c r="F533" s="9">
        <f>IF('De la BASE'!F529&gt;0,'De la BASE'!F529,'De la BASE'!F529+0.001)</f>
        <v>0.465308</v>
      </c>
      <c r="G533" s="15">
        <v>30926</v>
      </c>
    </row>
    <row r="534" spans="1:7" ht="12.75">
      <c r="A534" s="30" t="str">
        <f>'De la BASE'!A530</f>
        <v>203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2.485475</v>
      </c>
      <c r="F534" s="9">
        <f>IF('De la BASE'!F530&gt;0,'De la BASE'!F530,'De la BASE'!F530+0.001)</f>
        <v>7.112489</v>
      </c>
      <c r="G534" s="15">
        <v>30956</v>
      </c>
    </row>
    <row r="535" spans="1:7" ht="12.75">
      <c r="A535" s="30" t="str">
        <f>'De la BASE'!A531</f>
        <v>203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13.046072</v>
      </c>
      <c r="F535" s="9">
        <f>IF('De la BASE'!F531&gt;0,'De la BASE'!F531,'De la BASE'!F531+0.001)</f>
        <v>33.041047</v>
      </c>
      <c r="G535" s="15">
        <v>30987</v>
      </c>
    </row>
    <row r="536" spans="1:7" ht="12.75">
      <c r="A536" s="30" t="str">
        <f>'De la BASE'!A532</f>
        <v>203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9.991358</v>
      </c>
      <c r="F536" s="9">
        <f>IF('De la BASE'!F532&gt;0,'De la BASE'!F532,'De la BASE'!F532+0.001)</f>
        <v>21.74939</v>
      </c>
      <c r="G536" s="15">
        <v>31017</v>
      </c>
    </row>
    <row r="537" spans="1:7" ht="12.75">
      <c r="A537" s="30" t="str">
        <f>'De la BASE'!A533</f>
        <v>203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18.39636</v>
      </c>
      <c r="F537" s="9">
        <f>IF('De la BASE'!F533&gt;0,'De la BASE'!F533,'De la BASE'!F533+0.001)</f>
        <v>29.534886</v>
      </c>
      <c r="G537" s="15">
        <v>31048</v>
      </c>
    </row>
    <row r="538" spans="1:7" ht="12.75">
      <c r="A538" s="30" t="str">
        <f>'De la BASE'!A534</f>
        <v>203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23.830072</v>
      </c>
      <c r="F538" s="9">
        <f>IF('De la BASE'!F534&gt;0,'De la BASE'!F534,'De la BASE'!F534+0.001)</f>
        <v>51.544885</v>
      </c>
      <c r="G538" s="15">
        <v>31079</v>
      </c>
    </row>
    <row r="539" spans="1:7" ht="12.75">
      <c r="A539" s="30" t="str">
        <f>'De la BASE'!A535</f>
        <v>203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9.12366</v>
      </c>
      <c r="F539" s="9">
        <f>IF('De la BASE'!F535&gt;0,'De la BASE'!F535,'De la BASE'!F535+0.001)</f>
        <v>22.371347999999998</v>
      </c>
      <c r="G539" s="15">
        <v>31107</v>
      </c>
    </row>
    <row r="540" spans="1:7" ht="12.75">
      <c r="A540" s="30" t="str">
        <f>'De la BASE'!A536</f>
        <v>203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7.7596</v>
      </c>
      <c r="F540" s="9">
        <f>IF('De la BASE'!F536&gt;0,'De la BASE'!F536,'De la BASE'!F536+0.001)</f>
        <v>19.995264</v>
      </c>
      <c r="G540" s="15">
        <v>31138</v>
      </c>
    </row>
    <row r="541" spans="1:7" ht="12.75">
      <c r="A541" s="30" t="str">
        <f>'De la BASE'!A537</f>
        <v>203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3.034666</v>
      </c>
      <c r="F541" s="9">
        <f>IF('De la BASE'!F537&gt;0,'De la BASE'!F537,'De la BASE'!F537+0.001)</f>
        <v>8.0235</v>
      </c>
      <c r="G541" s="15">
        <v>31168</v>
      </c>
    </row>
    <row r="542" spans="1:7" ht="12.75">
      <c r="A542" s="30" t="str">
        <f>'De la BASE'!A538</f>
        <v>203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3.477352</v>
      </c>
      <c r="F542" s="9">
        <f>IF('De la BASE'!F538&gt;0,'De la BASE'!F538,'De la BASE'!F538+0.001)</f>
        <v>9.976632</v>
      </c>
      <c r="G542" s="15">
        <v>31199</v>
      </c>
    </row>
    <row r="543" spans="1:7" ht="12.75">
      <c r="A543" s="30" t="str">
        <f>'De la BASE'!A539</f>
        <v>203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0.550784</v>
      </c>
      <c r="F543" s="9">
        <f>IF('De la BASE'!F539&gt;0,'De la BASE'!F539,'De la BASE'!F539+0.001)</f>
        <v>1.3902</v>
      </c>
      <c r="G543" s="15">
        <v>31229</v>
      </c>
    </row>
    <row r="544" spans="1:7" ht="12.75">
      <c r="A544" s="30" t="str">
        <f>'De la BASE'!A540</f>
        <v>203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0.129176</v>
      </c>
      <c r="F544" s="9">
        <f>IF('De la BASE'!F540&gt;0,'De la BASE'!F540,'De la BASE'!F540+0.001)</f>
        <v>0.31222000000000005</v>
      </c>
      <c r="G544" s="15">
        <v>31260</v>
      </c>
    </row>
    <row r="545" spans="1:7" ht="12.75">
      <c r="A545" s="30" t="str">
        <f>'De la BASE'!A541</f>
        <v>203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0.262873</v>
      </c>
      <c r="F545" s="9">
        <f>IF('De la BASE'!F541&gt;0,'De la BASE'!F541,'De la BASE'!F541+0.001)</f>
        <v>0.6354380000000001</v>
      </c>
      <c r="G545" s="15">
        <v>31291</v>
      </c>
    </row>
    <row r="546" spans="1:7" ht="12.75">
      <c r="A546" s="30" t="str">
        <f>'De la BASE'!A542</f>
        <v>203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0.320048</v>
      </c>
      <c r="F546" s="9">
        <f>IF('De la BASE'!F542&gt;0,'De la BASE'!F542,'De la BASE'!F542+0.001)</f>
        <v>0.772232</v>
      </c>
      <c r="G546" s="15">
        <v>31321</v>
      </c>
    </row>
    <row r="547" spans="1:7" ht="12.75">
      <c r="A547" s="30" t="str">
        <f>'De la BASE'!A543</f>
        <v>203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1.279575</v>
      </c>
      <c r="F547" s="9">
        <f>IF('De la BASE'!F543&gt;0,'De la BASE'!F543,'De la BASE'!F543+0.001)</f>
        <v>3.951525</v>
      </c>
      <c r="G547" s="15">
        <v>31352</v>
      </c>
    </row>
    <row r="548" spans="1:7" ht="12.75">
      <c r="A548" s="30" t="str">
        <f>'De la BASE'!A544</f>
        <v>203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8.671982</v>
      </c>
      <c r="F548" s="9">
        <f>IF('De la BASE'!F544&gt;0,'De la BASE'!F544,'De la BASE'!F544+0.001)</f>
        <v>17.93745</v>
      </c>
      <c r="G548" s="15">
        <v>31382</v>
      </c>
    </row>
    <row r="549" spans="1:7" ht="12.75">
      <c r="A549" s="30" t="str">
        <f>'De la BASE'!A545</f>
        <v>203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5.998887</v>
      </c>
      <c r="F549" s="9">
        <f>IF('De la BASE'!F545&gt;0,'De la BASE'!F545,'De la BASE'!F545+0.001)</f>
        <v>14.596775</v>
      </c>
      <c r="G549" s="15">
        <v>31413</v>
      </c>
    </row>
    <row r="550" spans="1:7" ht="12.75">
      <c r="A550" s="30" t="str">
        <f>'De la BASE'!A546</f>
        <v>203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17.640448</v>
      </c>
      <c r="F550" s="9">
        <f>IF('De la BASE'!F546&gt;0,'De la BASE'!F546,'De la BASE'!F546+0.001)</f>
        <v>28.354143999999998</v>
      </c>
      <c r="G550" s="15">
        <v>31444</v>
      </c>
    </row>
    <row r="551" spans="1:7" ht="12.75">
      <c r="A551" s="30" t="str">
        <f>'De la BASE'!A547</f>
        <v>203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2.511257</v>
      </c>
      <c r="F551" s="9">
        <f>IF('De la BASE'!F547&gt;0,'De la BASE'!F547,'De la BASE'!F547+0.001)</f>
        <v>11.639033000000001</v>
      </c>
      <c r="G551" s="15">
        <v>31472</v>
      </c>
    </row>
    <row r="552" spans="1:7" ht="12.75">
      <c r="A552" s="30" t="str">
        <f>'De la BASE'!A548</f>
        <v>203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5.073756</v>
      </c>
      <c r="F552" s="9">
        <f>IF('De la BASE'!F548&gt;0,'De la BASE'!F548,'De la BASE'!F548+0.001)</f>
        <v>12.985032</v>
      </c>
      <c r="G552" s="15">
        <v>31503</v>
      </c>
    </row>
    <row r="553" spans="1:7" ht="12.75">
      <c r="A553" s="30" t="str">
        <f>'De la BASE'!A549</f>
        <v>203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1.00386</v>
      </c>
      <c r="F553" s="9">
        <f>IF('De la BASE'!F549&gt;0,'De la BASE'!F549,'De la BASE'!F549+0.001)</f>
        <v>5.061771</v>
      </c>
      <c r="G553" s="15">
        <v>31533</v>
      </c>
    </row>
    <row r="554" spans="1:7" ht="12.75">
      <c r="A554" s="30" t="str">
        <f>'De la BASE'!A550</f>
        <v>203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0.424708</v>
      </c>
      <c r="F554" s="9">
        <f>IF('De la BASE'!F550&gt;0,'De la BASE'!F550,'De la BASE'!F550+0.001)</f>
        <v>1.768026</v>
      </c>
      <c r="G554" s="15">
        <v>31564</v>
      </c>
    </row>
    <row r="555" spans="1:7" ht="12.75">
      <c r="A555" s="30" t="str">
        <f>'De la BASE'!A551</f>
        <v>203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0.301512</v>
      </c>
      <c r="F555" s="9">
        <f>IF('De la BASE'!F551&gt;0,'De la BASE'!F551,'De la BASE'!F551+0.001)</f>
        <v>0.7980480000000001</v>
      </c>
      <c r="G555" s="15">
        <v>31594</v>
      </c>
    </row>
    <row r="556" spans="1:7" ht="12.75">
      <c r="A556" s="30" t="str">
        <f>'De la BASE'!A552</f>
        <v>203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0.184032</v>
      </c>
      <c r="F556" s="9">
        <f>IF('De la BASE'!F552&gt;0,'De la BASE'!F552,'De la BASE'!F552+0.001)</f>
        <v>0.469665</v>
      </c>
      <c r="G556" s="15">
        <v>31625</v>
      </c>
    </row>
    <row r="557" spans="1:7" ht="12.75">
      <c r="A557" s="30" t="str">
        <f>'De la BASE'!A553</f>
        <v>203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2.38872</v>
      </c>
      <c r="F557" s="9">
        <f>IF('De la BASE'!F553&gt;0,'De la BASE'!F553,'De la BASE'!F553+0.001)</f>
        <v>5.592510000000001</v>
      </c>
      <c r="G557" s="15">
        <v>31656</v>
      </c>
    </row>
    <row r="558" spans="1:7" ht="12.75">
      <c r="A558" s="30" t="str">
        <f>'De la BASE'!A554</f>
        <v>203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0.440796</v>
      </c>
      <c r="F558" s="9">
        <f>IF('De la BASE'!F554&gt;0,'De la BASE'!F554,'De la BASE'!F554+0.001)</f>
        <v>1.208482</v>
      </c>
      <c r="G558" s="15">
        <v>31686</v>
      </c>
    </row>
    <row r="559" spans="1:7" ht="12.75">
      <c r="A559" s="30" t="str">
        <f>'De la BASE'!A555</f>
        <v>203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2.172366</v>
      </c>
      <c r="F559" s="9">
        <f>IF('De la BASE'!F555&gt;0,'De la BASE'!F555,'De la BASE'!F555+0.001)</f>
        <v>6.450597</v>
      </c>
      <c r="G559" s="15">
        <v>31717</v>
      </c>
    </row>
    <row r="560" spans="1:7" ht="12.75">
      <c r="A560" s="30" t="str">
        <f>'De la BASE'!A556</f>
        <v>203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2.752848</v>
      </c>
      <c r="F560" s="9">
        <f>IF('De la BASE'!F556&gt;0,'De la BASE'!F556,'De la BASE'!F556+0.001)</f>
        <v>6.93674</v>
      </c>
      <c r="G560" s="15">
        <v>31747</v>
      </c>
    </row>
    <row r="561" spans="1:7" ht="12.75">
      <c r="A561" s="30" t="str">
        <f>'De la BASE'!A557</f>
        <v>203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8.209608</v>
      </c>
      <c r="F561" s="9">
        <f>IF('De la BASE'!F557&gt;0,'De la BASE'!F557,'De la BASE'!F557+0.001)</f>
        <v>15.708461999999999</v>
      </c>
      <c r="G561" s="15">
        <v>31778</v>
      </c>
    </row>
    <row r="562" spans="1:7" ht="12.75">
      <c r="A562" s="30" t="str">
        <f>'De la BASE'!A558</f>
        <v>203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10.147072</v>
      </c>
      <c r="F562" s="9">
        <f>IF('De la BASE'!F558&gt;0,'De la BASE'!F558,'De la BASE'!F558+0.001)</f>
        <v>21.599116000000002</v>
      </c>
      <c r="G562" s="15">
        <v>31809</v>
      </c>
    </row>
    <row r="563" spans="1:7" ht="12.75">
      <c r="A563" s="30" t="str">
        <f>'De la BASE'!A559</f>
        <v>203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1.779855</v>
      </c>
      <c r="F563" s="9">
        <f>IF('De la BASE'!F559&gt;0,'De la BASE'!F559,'De la BASE'!F559+0.001)</f>
        <v>6.05814</v>
      </c>
      <c r="G563" s="15">
        <v>31837</v>
      </c>
    </row>
    <row r="564" spans="1:7" ht="12.75">
      <c r="A564" s="30" t="str">
        <f>'De la BASE'!A560</f>
        <v>203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5.465358</v>
      </c>
      <c r="F564" s="9">
        <f>IF('De la BASE'!F560&gt;0,'De la BASE'!F560,'De la BASE'!F560+0.001)</f>
        <v>13.24691</v>
      </c>
      <c r="G564" s="15">
        <v>31868</v>
      </c>
    </row>
    <row r="565" spans="1:7" ht="12.75">
      <c r="A565" s="30" t="str">
        <f>'De la BASE'!A561</f>
        <v>203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1.690182</v>
      </c>
      <c r="F565" s="9">
        <f>IF('De la BASE'!F561&gt;0,'De la BASE'!F561,'De la BASE'!F561+0.001)</f>
        <v>4.371744</v>
      </c>
      <c r="G565" s="15">
        <v>31898</v>
      </c>
    </row>
    <row r="566" spans="1:7" ht="12.75">
      <c r="A566" s="30" t="str">
        <f>'De la BASE'!A562</f>
        <v>203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0.221822</v>
      </c>
      <c r="F566" s="9">
        <f>IF('De la BASE'!F562&gt;0,'De la BASE'!F562,'De la BASE'!F562+0.001)</f>
        <v>0.7544200000000001</v>
      </c>
      <c r="G566" s="15">
        <v>31929</v>
      </c>
    </row>
    <row r="567" spans="1:7" ht="12.75">
      <c r="A567" s="30" t="str">
        <f>'De la BASE'!A563</f>
        <v>203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0.573988</v>
      </c>
      <c r="F567" s="9">
        <f>IF('De la BASE'!F563&gt;0,'De la BASE'!F563,'De la BASE'!F563+0.001)</f>
        <v>1.737378</v>
      </c>
      <c r="G567" s="15">
        <v>31959</v>
      </c>
    </row>
    <row r="568" spans="1:7" ht="12.75">
      <c r="A568" s="30" t="str">
        <f>'De la BASE'!A564</f>
        <v>203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0.152581</v>
      </c>
      <c r="F568" s="9">
        <f>IF('De la BASE'!F564&gt;0,'De la BASE'!F564,'De la BASE'!F564+0.001)</f>
        <v>0.36479300000000003</v>
      </c>
      <c r="G568" s="15">
        <v>31990</v>
      </c>
    </row>
    <row r="569" spans="1:7" ht="12.75">
      <c r="A569" s="30" t="str">
        <f>'De la BASE'!A565</f>
        <v>203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0.759715</v>
      </c>
      <c r="F569" s="9">
        <f>IF('De la BASE'!F565&gt;0,'De la BASE'!F565,'De la BASE'!F565+0.001)</f>
        <v>2.050867</v>
      </c>
      <c r="G569" s="15">
        <v>32021</v>
      </c>
    </row>
    <row r="570" spans="1:7" ht="12.75">
      <c r="A570" s="30" t="str">
        <f>'De la BASE'!A566</f>
        <v>203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11.34665</v>
      </c>
      <c r="F570" s="9">
        <f>IF('De la BASE'!F566&gt;0,'De la BASE'!F566,'De la BASE'!F566+0.001)</f>
        <v>29.23431</v>
      </c>
      <c r="G570" s="15">
        <v>32051</v>
      </c>
    </row>
    <row r="571" spans="1:7" ht="12.75">
      <c r="A571" s="30" t="str">
        <f>'De la BASE'!A567</f>
        <v>203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1.85088</v>
      </c>
      <c r="F571" s="9">
        <f>IF('De la BASE'!F567&gt;0,'De la BASE'!F567,'De la BASE'!F567+0.001)</f>
        <v>5.722304</v>
      </c>
      <c r="G571" s="15">
        <v>32082</v>
      </c>
    </row>
    <row r="572" spans="1:7" ht="12.75">
      <c r="A572" s="30" t="str">
        <f>'De la BASE'!A568</f>
        <v>203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16.644175</v>
      </c>
      <c r="F572" s="9">
        <f>IF('De la BASE'!F568&gt;0,'De la BASE'!F568,'De la BASE'!F568+0.001)</f>
        <v>32.322519</v>
      </c>
      <c r="G572" s="15">
        <v>32112</v>
      </c>
    </row>
    <row r="573" spans="1:7" ht="12.75">
      <c r="A573" s="30" t="str">
        <f>'De la BASE'!A569</f>
        <v>203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20.417384</v>
      </c>
      <c r="F573" s="9">
        <f>IF('De la BASE'!F569&gt;0,'De la BASE'!F569,'De la BASE'!F569+0.001)</f>
        <v>46.062352</v>
      </c>
      <c r="G573" s="15">
        <v>32143</v>
      </c>
    </row>
    <row r="574" spans="1:7" ht="12.75">
      <c r="A574" s="30" t="str">
        <f>'De la BASE'!A570</f>
        <v>203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14.171962</v>
      </c>
      <c r="F574" s="9">
        <f>IF('De la BASE'!F570&gt;0,'De la BASE'!F570,'De la BASE'!F570+0.001)</f>
        <v>33.730384</v>
      </c>
      <c r="G574" s="15">
        <v>32174</v>
      </c>
    </row>
    <row r="575" spans="1:7" ht="12.75">
      <c r="A575" s="30" t="str">
        <f>'De la BASE'!A571</f>
        <v>203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0.562788</v>
      </c>
      <c r="F575" s="9">
        <f>IF('De la BASE'!F571&gt;0,'De la BASE'!F571,'De la BASE'!F571+0.001)</f>
        <v>2.68656</v>
      </c>
      <c r="G575" s="15">
        <v>32203</v>
      </c>
    </row>
    <row r="576" spans="1:7" ht="12.75">
      <c r="A576" s="30" t="str">
        <f>'De la BASE'!A572</f>
        <v>203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2.9643</v>
      </c>
      <c r="F576" s="9">
        <f>IF('De la BASE'!F572&gt;0,'De la BASE'!F572,'De la BASE'!F572+0.001)</f>
        <v>7.660185</v>
      </c>
      <c r="G576" s="15">
        <v>32234</v>
      </c>
    </row>
    <row r="577" spans="1:7" ht="12.75">
      <c r="A577" s="30" t="str">
        <f>'De la BASE'!A573</f>
        <v>203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5.21286</v>
      </c>
      <c r="F577" s="9">
        <f>IF('De la BASE'!F573&gt;0,'De la BASE'!F573,'De la BASE'!F573+0.001)</f>
        <v>14.78512</v>
      </c>
      <c r="G577" s="15">
        <v>32264</v>
      </c>
    </row>
    <row r="578" spans="1:7" ht="12.75">
      <c r="A578" s="30" t="str">
        <f>'De la BASE'!A574</f>
        <v>203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4.33104</v>
      </c>
      <c r="F578" s="9">
        <f>IF('De la BASE'!F574&gt;0,'De la BASE'!F574,'De la BASE'!F574+0.001)</f>
        <v>11.496590999999999</v>
      </c>
      <c r="G578" s="15">
        <v>32295</v>
      </c>
    </row>
    <row r="579" spans="1:7" ht="12.75">
      <c r="A579" s="30" t="str">
        <f>'De la BASE'!A575</f>
        <v>203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1.976292</v>
      </c>
      <c r="F579" s="9">
        <f>IF('De la BASE'!F575&gt;0,'De la BASE'!F575,'De la BASE'!F575+0.001)</f>
        <v>5.89354</v>
      </c>
      <c r="G579" s="15">
        <v>32325</v>
      </c>
    </row>
    <row r="580" spans="1:7" ht="12.75">
      <c r="A580" s="30" t="str">
        <f>'De la BASE'!A576</f>
        <v>203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0.146319</v>
      </c>
      <c r="F580" s="9">
        <f>IF('De la BASE'!F576&gt;0,'De la BASE'!F576,'De la BASE'!F576+0.001)</f>
        <v>0.353038</v>
      </c>
      <c r="G580" s="15">
        <v>32356</v>
      </c>
    </row>
    <row r="581" spans="1:7" ht="12.75">
      <c r="A581" s="30" t="str">
        <f>'De la BASE'!A577</f>
        <v>203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0.207018</v>
      </c>
      <c r="F581" s="9">
        <f>IF('De la BASE'!F577&gt;0,'De la BASE'!F577,'De la BASE'!F577+0.001)</f>
        <v>0.500402</v>
      </c>
      <c r="G581" s="15">
        <v>32387</v>
      </c>
    </row>
    <row r="582" spans="1:7" ht="12.75">
      <c r="A582" s="30" t="str">
        <f>'De la BASE'!A578</f>
        <v>203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0.771888</v>
      </c>
      <c r="F582" s="9">
        <f>IF('De la BASE'!F578&gt;0,'De la BASE'!F578,'De la BASE'!F578+0.001)</f>
        <v>2.041728</v>
      </c>
      <c r="G582" s="15">
        <v>32417</v>
      </c>
    </row>
    <row r="583" spans="1:7" ht="12.75">
      <c r="A583" s="30" t="str">
        <f>'De la BASE'!A579</f>
        <v>203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1.00181</v>
      </c>
      <c r="F583" s="9">
        <f>IF('De la BASE'!F579&gt;0,'De la BASE'!F579,'De la BASE'!F579+0.001)</f>
        <v>3.112666</v>
      </c>
      <c r="G583" s="15">
        <v>32448</v>
      </c>
    </row>
    <row r="584" spans="1:7" ht="12.75">
      <c r="A584" s="30" t="str">
        <f>'De la BASE'!A580</f>
        <v>203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1.105944</v>
      </c>
      <c r="F584" s="9">
        <f>IF('De la BASE'!F580&gt;0,'De la BASE'!F580,'De la BASE'!F580+0.001)</f>
        <v>2.899925</v>
      </c>
      <c r="G584" s="15">
        <v>32478</v>
      </c>
    </row>
    <row r="585" spans="1:7" ht="12.75">
      <c r="A585" s="30" t="str">
        <f>'De la BASE'!A581</f>
        <v>203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0.460674</v>
      </c>
      <c r="F585" s="9">
        <f>IF('De la BASE'!F581&gt;0,'De la BASE'!F581,'De la BASE'!F581+0.001)</f>
        <v>1.3631639999999998</v>
      </c>
      <c r="G585" s="15">
        <v>32509</v>
      </c>
    </row>
    <row r="586" spans="1:7" ht="12.75">
      <c r="A586" s="30" t="str">
        <f>'De la BASE'!A582</f>
        <v>203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1.002582</v>
      </c>
      <c r="F586" s="9">
        <f>IF('De la BASE'!F582&gt;0,'De la BASE'!F582,'De la BASE'!F582+0.001)</f>
        <v>2.862558</v>
      </c>
      <c r="G586" s="15">
        <v>32540</v>
      </c>
    </row>
    <row r="587" spans="1:7" ht="12.75">
      <c r="A587" s="30" t="str">
        <f>'De la BASE'!A583</f>
        <v>203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1.650825</v>
      </c>
      <c r="F587" s="9">
        <f>IF('De la BASE'!F583&gt;0,'De la BASE'!F583,'De la BASE'!F583+0.001)</f>
        <v>5.39649</v>
      </c>
      <c r="G587" s="15">
        <v>32568</v>
      </c>
    </row>
    <row r="588" spans="1:7" ht="12.75">
      <c r="A588" s="30" t="str">
        <f>'De la BASE'!A584</f>
        <v>203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5.143908</v>
      </c>
      <c r="F588" s="9">
        <f>IF('De la BASE'!F584&gt;0,'De la BASE'!F584,'De la BASE'!F584+0.001)</f>
        <v>12.609597</v>
      </c>
      <c r="G588" s="15">
        <v>32599</v>
      </c>
    </row>
    <row r="589" spans="1:7" ht="12.75">
      <c r="A589" s="30" t="str">
        <f>'De la BASE'!A585</f>
        <v>203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1.999375</v>
      </c>
      <c r="F589" s="9">
        <f>IF('De la BASE'!F585&gt;0,'De la BASE'!F585,'De la BASE'!F585+0.001)</f>
        <v>5.59825</v>
      </c>
      <c r="G589" s="15">
        <v>32629</v>
      </c>
    </row>
    <row r="590" spans="1:7" ht="12.75">
      <c r="A590" s="30" t="str">
        <f>'De la BASE'!A586</f>
        <v>203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1.03792</v>
      </c>
      <c r="F590" s="9">
        <f>IF('De la BASE'!F586&gt;0,'De la BASE'!F586,'De la BASE'!F586+0.001)</f>
        <v>3.03888</v>
      </c>
      <c r="G590" s="15">
        <v>32660</v>
      </c>
    </row>
    <row r="591" spans="1:7" ht="12.75">
      <c r="A591" s="30" t="str">
        <f>'De la BASE'!A587</f>
        <v>203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0.18502</v>
      </c>
      <c r="F591" s="9">
        <f>IF('De la BASE'!F587&gt;0,'De la BASE'!F587,'De la BASE'!F587+0.001)</f>
        <v>0.45474</v>
      </c>
      <c r="G591" s="15">
        <v>32690</v>
      </c>
    </row>
    <row r="592" spans="1:7" ht="12.75">
      <c r="A592" s="30" t="str">
        <f>'De la BASE'!A588</f>
        <v>203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0.002316</v>
      </c>
      <c r="F592" s="9">
        <f>IF('De la BASE'!F588&gt;0,'De la BASE'!F588,'De la BASE'!F588+0.001)</f>
        <v>0.005853</v>
      </c>
      <c r="G592" s="15">
        <v>32721</v>
      </c>
    </row>
    <row r="593" spans="1:7" ht="12.75">
      <c r="A593" s="30" t="str">
        <f>'De la BASE'!A589</f>
        <v>203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0.010764</v>
      </c>
      <c r="F593" s="9">
        <f>IF('De la BASE'!F589&gt;0,'De la BASE'!F589,'De la BASE'!F589+0.001)</f>
        <v>0.026494</v>
      </c>
      <c r="G593" s="15">
        <v>32752</v>
      </c>
    </row>
    <row r="594" spans="1:7" ht="12.75">
      <c r="A594" s="30" t="str">
        <f>'De la BASE'!A590</f>
        <v>203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7.71528</v>
      </c>
      <c r="F594" s="9">
        <f>IF('De la BASE'!F590&gt;0,'De la BASE'!F590,'De la BASE'!F590+0.001)</f>
        <v>21.90336</v>
      </c>
      <c r="G594" s="15">
        <v>32782</v>
      </c>
    </row>
    <row r="595" spans="1:7" ht="12.75">
      <c r="A595" s="30" t="str">
        <f>'De la BASE'!A591</f>
        <v>203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8.2764</v>
      </c>
      <c r="F595" s="9">
        <f>IF('De la BASE'!F591&gt;0,'De la BASE'!F591,'De la BASE'!F591+0.001)</f>
        <v>22.13574</v>
      </c>
      <c r="G595" s="15">
        <v>32813</v>
      </c>
    </row>
    <row r="596" spans="1:7" ht="12.75">
      <c r="A596" s="30" t="str">
        <f>'De la BASE'!A592</f>
        <v>203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10.995712</v>
      </c>
      <c r="F596" s="9">
        <f>IF('De la BASE'!F592&gt;0,'De la BASE'!F592,'De la BASE'!F592+0.001)</f>
        <v>21.948472</v>
      </c>
      <c r="G596" s="15">
        <v>32843</v>
      </c>
    </row>
    <row r="597" spans="1:7" ht="12.75">
      <c r="A597" s="30" t="str">
        <f>'De la BASE'!A593</f>
        <v>203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13.47961</v>
      </c>
      <c r="F597" s="9">
        <f>IF('De la BASE'!F593&gt;0,'De la BASE'!F593,'De la BASE'!F593+0.001)</f>
        <v>24.61494</v>
      </c>
      <c r="G597" s="15">
        <v>32874</v>
      </c>
    </row>
    <row r="598" spans="1:7" ht="12.75">
      <c r="A598" s="30" t="str">
        <f>'De la BASE'!A594</f>
        <v>203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5.157815</v>
      </c>
      <c r="F598" s="9">
        <f>IF('De la BASE'!F594&gt;0,'De la BASE'!F594,'De la BASE'!F594+0.001)</f>
        <v>13.115179999999999</v>
      </c>
      <c r="G598" s="15">
        <v>32905</v>
      </c>
    </row>
    <row r="599" spans="1:7" ht="12.75">
      <c r="A599" s="30" t="str">
        <f>'De la BASE'!A595</f>
        <v>203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2.655345</v>
      </c>
      <c r="F599" s="9">
        <f>IF('De la BASE'!F595&gt;0,'De la BASE'!F595,'De la BASE'!F595+0.001)</f>
        <v>7.594686</v>
      </c>
      <c r="G599" s="15">
        <v>32933</v>
      </c>
    </row>
    <row r="600" spans="1:7" ht="12.75">
      <c r="A600" s="30" t="str">
        <f>'De la BASE'!A596</f>
        <v>203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2.403335</v>
      </c>
      <c r="F600" s="9">
        <f>IF('De la BASE'!F596&gt;0,'De la BASE'!F596,'De la BASE'!F596+0.001)</f>
        <v>5.907605</v>
      </c>
      <c r="G600" s="15">
        <v>32964</v>
      </c>
    </row>
    <row r="601" spans="1:7" ht="12.75">
      <c r="A601" s="30" t="str">
        <f>'De la BASE'!A597</f>
        <v>203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0.490314</v>
      </c>
      <c r="F601" s="9">
        <f>IF('De la BASE'!F597&gt;0,'De la BASE'!F597,'De la BASE'!F597+0.001)</f>
        <v>1.469424</v>
      </c>
      <c r="G601" s="15">
        <v>32994</v>
      </c>
    </row>
    <row r="602" spans="1:7" ht="12.75">
      <c r="A602" s="30" t="str">
        <f>'De la BASE'!A598</f>
        <v>203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0.287858</v>
      </c>
      <c r="F602" s="9">
        <f>IF('De la BASE'!F598&gt;0,'De la BASE'!F598,'De la BASE'!F598+0.001)</f>
        <v>0.717852</v>
      </c>
      <c r="G602" s="15">
        <v>33025</v>
      </c>
    </row>
    <row r="603" spans="1:7" ht="12.75">
      <c r="A603" s="30" t="str">
        <f>'De la BASE'!A599</f>
        <v>203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0.425124</v>
      </c>
      <c r="F603" s="9">
        <f>IF('De la BASE'!F599&gt;0,'De la BASE'!F599,'De la BASE'!F599+0.001)</f>
        <v>1.021797</v>
      </c>
      <c r="G603" s="15">
        <v>33055</v>
      </c>
    </row>
    <row r="604" spans="1:7" ht="12.75">
      <c r="A604" s="30" t="str">
        <f>'De la BASE'!A600</f>
        <v>203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2.481675</v>
      </c>
      <c r="F604" s="9">
        <f>IF('De la BASE'!F600&gt;0,'De la BASE'!F600,'De la BASE'!F600+0.001)</f>
        <v>5.875335</v>
      </c>
      <c r="G604" s="15">
        <v>33086</v>
      </c>
    </row>
    <row r="605" spans="1:7" ht="12.75">
      <c r="A605" s="30" t="str">
        <f>'De la BASE'!A601</f>
        <v>203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4.044096</v>
      </c>
      <c r="F605" s="9">
        <f>IF('De la BASE'!F601&gt;0,'De la BASE'!F601,'De la BASE'!F601+0.001)</f>
        <v>9.729099999999999</v>
      </c>
      <c r="G605" s="15">
        <v>33117</v>
      </c>
    </row>
    <row r="606" spans="1:7" ht="12.75">
      <c r="A606" s="30" t="str">
        <f>'De la BASE'!A602</f>
        <v>203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2.639904</v>
      </c>
      <c r="F606" s="9">
        <f>IF('De la BASE'!F602&gt;0,'De la BASE'!F602,'De la BASE'!F602+0.001)</f>
        <v>8.317547999999999</v>
      </c>
      <c r="G606" s="15">
        <v>33147</v>
      </c>
    </row>
    <row r="607" spans="1:7" ht="12.75">
      <c r="A607" s="30" t="str">
        <f>'De la BASE'!A603</f>
        <v>203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3.022916</v>
      </c>
      <c r="F607" s="9">
        <f>IF('De la BASE'!F603&gt;0,'De la BASE'!F603,'De la BASE'!F603+0.001)</f>
        <v>9.941696</v>
      </c>
      <c r="G607" s="15">
        <v>33178</v>
      </c>
    </row>
    <row r="608" spans="1:7" ht="12.75">
      <c r="A608" s="30" t="str">
        <f>'De la BASE'!A604</f>
        <v>203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1.725102</v>
      </c>
      <c r="F608" s="9">
        <f>IF('De la BASE'!F604&gt;0,'De la BASE'!F604,'De la BASE'!F604+0.001)</f>
        <v>5.26995</v>
      </c>
      <c r="G608" s="15">
        <v>33208</v>
      </c>
    </row>
    <row r="609" spans="1:7" ht="12.75">
      <c r="A609" s="30" t="str">
        <f>'De la BASE'!A605</f>
        <v>203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14.605728</v>
      </c>
      <c r="F609" s="9">
        <f>IF('De la BASE'!F605&gt;0,'De la BASE'!F605,'De la BASE'!F605+0.001)</f>
        <v>30.521696</v>
      </c>
      <c r="G609" s="15">
        <v>33239</v>
      </c>
    </row>
    <row r="610" spans="1:7" ht="12.75">
      <c r="A610" s="30" t="str">
        <f>'De la BASE'!A606</f>
        <v>203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5.943456</v>
      </c>
      <c r="F610" s="9">
        <f>IF('De la BASE'!F606&gt;0,'De la BASE'!F606,'De la BASE'!F606+0.001)</f>
        <v>10.281812</v>
      </c>
      <c r="G610" s="15">
        <v>33270</v>
      </c>
    </row>
    <row r="611" spans="1:7" ht="12.75">
      <c r="A611" s="30" t="str">
        <f>'De la BASE'!A607</f>
        <v>203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15.46041</v>
      </c>
      <c r="F611" s="9">
        <f>IF('De la BASE'!F607&gt;0,'De la BASE'!F607,'De la BASE'!F607+0.001)</f>
        <v>37.93699</v>
      </c>
      <c r="G611" s="15">
        <v>33298</v>
      </c>
    </row>
    <row r="612" spans="1:7" ht="12.75">
      <c r="A612" s="30" t="str">
        <f>'De la BASE'!A608</f>
        <v>203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1.712403</v>
      </c>
      <c r="F612" s="9">
        <f>IF('De la BASE'!F608&gt;0,'De la BASE'!F608,'De la BASE'!F608+0.001)</f>
        <v>6.919505999999999</v>
      </c>
      <c r="G612" s="15">
        <v>33329</v>
      </c>
    </row>
    <row r="613" spans="1:7" ht="12.75">
      <c r="A613" s="30" t="str">
        <f>'De la BASE'!A609</f>
        <v>203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1.056666</v>
      </c>
      <c r="F613" s="9">
        <f>IF('De la BASE'!F609&gt;0,'De la BASE'!F609,'De la BASE'!F609+0.001)</f>
        <v>3.381759</v>
      </c>
      <c r="G613" s="15">
        <v>33359</v>
      </c>
    </row>
    <row r="614" spans="1:7" ht="12.75">
      <c r="A614" s="30" t="str">
        <f>'De la BASE'!A610</f>
        <v>203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0.763875</v>
      </c>
      <c r="F614" s="9">
        <f>IF('De la BASE'!F610&gt;0,'De la BASE'!F610,'De la BASE'!F610+0.001)</f>
        <v>2.15325</v>
      </c>
      <c r="G614" s="15">
        <v>33390</v>
      </c>
    </row>
    <row r="615" spans="1:7" ht="12.75">
      <c r="A615" s="30" t="str">
        <f>'De la BASE'!A611</f>
        <v>203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0.742515</v>
      </c>
      <c r="F615" s="9">
        <f>IF('De la BASE'!F611&gt;0,'De la BASE'!F611,'De la BASE'!F611+0.001)</f>
        <v>1.9293</v>
      </c>
      <c r="G615" s="15">
        <v>33420</v>
      </c>
    </row>
    <row r="616" spans="1:7" ht="12.75">
      <c r="A616" s="30" t="str">
        <f>'De la BASE'!A612</f>
        <v>203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0.67662</v>
      </c>
      <c r="F616" s="9">
        <f>IF('De la BASE'!F612&gt;0,'De la BASE'!F612,'De la BASE'!F612+0.001)</f>
        <v>1.653244</v>
      </c>
      <c r="G616" s="15">
        <v>33451</v>
      </c>
    </row>
    <row r="617" spans="1:7" ht="12.75">
      <c r="A617" s="30" t="str">
        <f>'De la BASE'!A613</f>
        <v>203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0.265824</v>
      </c>
      <c r="F617" s="9">
        <f>IF('De la BASE'!F613&gt;0,'De la BASE'!F613,'De la BASE'!F613+0.001)</f>
        <v>0.752832</v>
      </c>
      <c r="G617" s="15">
        <v>33482</v>
      </c>
    </row>
    <row r="618" spans="1:7" ht="12.75">
      <c r="A618" s="30" t="str">
        <f>'De la BASE'!A614</f>
        <v>203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1.097628</v>
      </c>
      <c r="F618" s="9">
        <f>IF('De la BASE'!F614&gt;0,'De la BASE'!F614,'De la BASE'!F614+0.001)</f>
        <v>3.542231</v>
      </c>
      <c r="G618" s="15">
        <v>33512</v>
      </c>
    </row>
    <row r="619" spans="1:7" ht="12.75">
      <c r="A619" s="30" t="str">
        <f>'De la BASE'!A615</f>
        <v>203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3.554835</v>
      </c>
      <c r="F619" s="9">
        <f>IF('De la BASE'!F615&gt;0,'De la BASE'!F615,'De la BASE'!F615+0.001)</f>
        <v>11.50586</v>
      </c>
      <c r="G619" s="15">
        <v>33543</v>
      </c>
    </row>
    <row r="620" spans="1:7" ht="12.75">
      <c r="A620" s="30" t="str">
        <f>'De la BASE'!A616</f>
        <v>203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1.277352</v>
      </c>
      <c r="F620" s="9">
        <f>IF('De la BASE'!F616&gt;0,'De la BASE'!F616,'De la BASE'!F616+0.001)</f>
        <v>3.534384</v>
      </c>
      <c r="G620" s="15">
        <v>33573</v>
      </c>
    </row>
    <row r="621" spans="1:7" ht="12.75">
      <c r="A621" s="30" t="str">
        <f>'De la BASE'!A617</f>
        <v>203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3.927493</v>
      </c>
      <c r="F621" s="9">
        <f>IF('De la BASE'!F617&gt;0,'De la BASE'!F617,'De la BASE'!F617+0.001)</f>
        <v>8.144333</v>
      </c>
      <c r="G621" s="15">
        <v>33604</v>
      </c>
    </row>
    <row r="622" spans="1:7" ht="12.75">
      <c r="A622" s="30" t="str">
        <f>'De la BASE'!A618</f>
        <v>203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1.235067</v>
      </c>
      <c r="F622" s="9">
        <f>IF('De la BASE'!F618&gt;0,'De la BASE'!F618,'De la BASE'!F618+0.001)</f>
        <v>3.420552</v>
      </c>
      <c r="G622" s="15">
        <v>33635</v>
      </c>
    </row>
    <row r="623" spans="1:7" ht="12.75">
      <c r="A623" s="30" t="str">
        <f>'De la BASE'!A619</f>
        <v>203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0.510656</v>
      </c>
      <c r="F623" s="9">
        <f>IF('De la BASE'!F619&gt;0,'De la BASE'!F619,'De la BASE'!F619+0.001)</f>
        <v>1.574792</v>
      </c>
      <c r="G623" s="15">
        <v>33664</v>
      </c>
    </row>
    <row r="624" spans="1:7" ht="12.75">
      <c r="A624" s="30" t="str">
        <f>'De la BASE'!A620</f>
        <v>203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2.92455</v>
      </c>
      <c r="F624" s="9">
        <f>IF('De la BASE'!F620&gt;0,'De la BASE'!F620,'De la BASE'!F620+0.001)</f>
        <v>8.00985</v>
      </c>
      <c r="G624" s="15">
        <v>33695</v>
      </c>
    </row>
    <row r="625" spans="1:7" ht="12.75">
      <c r="A625" s="30" t="str">
        <f>'De la BASE'!A621</f>
        <v>203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1.31195</v>
      </c>
      <c r="F625" s="9">
        <f>IF('De la BASE'!F621&gt;0,'De la BASE'!F621,'De la BASE'!F621+0.001)</f>
        <v>3.6334109999999997</v>
      </c>
      <c r="G625" s="15">
        <v>33725</v>
      </c>
    </row>
    <row r="626" spans="1:7" ht="12.75">
      <c r="A626" s="30" t="str">
        <f>'De la BASE'!A622</f>
        <v>203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0.656064</v>
      </c>
      <c r="F626" s="9">
        <f>IF('De la BASE'!F622&gt;0,'De la BASE'!F622,'De la BASE'!F622+0.001)</f>
        <v>2.029698</v>
      </c>
      <c r="G626" s="15">
        <v>33756</v>
      </c>
    </row>
    <row r="627" spans="1:7" ht="12.75">
      <c r="A627" s="30" t="str">
        <f>'De la BASE'!A623</f>
        <v>203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0.369215</v>
      </c>
      <c r="F627" s="9">
        <f>IF('De la BASE'!F623&gt;0,'De la BASE'!F623,'De la BASE'!F623+0.001)</f>
        <v>0.891275</v>
      </c>
      <c r="G627" s="15">
        <v>33786</v>
      </c>
    </row>
    <row r="628" spans="1:7" ht="12.75">
      <c r="A628" s="30" t="str">
        <f>'De la BASE'!A624</f>
        <v>203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0.091812</v>
      </c>
      <c r="F628" s="9">
        <f>IF('De la BASE'!F624&gt;0,'De la BASE'!F624,'De la BASE'!F624+0.001)</f>
        <v>0.231504</v>
      </c>
      <c r="G628" s="15">
        <v>33817</v>
      </c>
    </row>
    <row r="629" spans="1:7" ht="12.75">
      <c r="A629" s="30" t="str">
        <f>'De la BASE'!A625</f>
        <v>203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0.108</v>
      </c>
      <c r="F629" s="9">
        <f>IF('De la BASE'!F625&gt;0,'De la BASE'!F625,'De la BASE'!F625+0.001)</f>
        <v>0.29688000000000003</v>
      </c>
      <c r="G629" s="15">
        <v>33848</v>
      </c>
    </row>
    <row r="630" spans="1:7" ht="12.75">
      <c r="A630" s="30" t="str">
        <f>'De la BASE'!A626</f>
        <v>203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0.512499</v>
      </c>
      <c r="F630" s="9">
        <f>IF('De la BASE'!F626&gt;0,'De la BASE'!F626,'De la BASE'!F626+0.001)</f>
        <v>1.5965040000000001</v>
      </c>
      <c r="G630" s="15">
        <v>33878</v>
      </c>
    </row>
    <row r="631" spans="1:7" ht="12.75">
      <c r="A631" s="30" t="str">
        <f>'De la BASE'!A627</f>
        <v>203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0.77165</v>
      </c>
      <c r="F631" s="9">
        <f>IF('De la BASE'!F627&gt;0,'De la BASE'!F627,'De la BASE'!F627+0.001)</f>
        <v>2.540833</v>
      </c>
      <c r="G631" s="15">
        <v>33909</v>
      </c>
    </row>
    <row r="632" spans="1:7" ht="12.75">
      <c r="A632" s="30" t="str">
        <f>'De la BASE'!A628</f>
        <v>203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9.138699</v>
      </c>
      <c r="F632" s="9">
        <f>IF('De la BASE'!F628&gt;0,'De la BASE'!F628,'De la BASE'!F628+0.001)</f>
        <v>21.422073</v>
      </c>
      <c r="G632" s="15">
        <v>33939</v>
      </c>
    </row>
    <row r="633" spans="1:7" ht="12.75">
      <c r="A633" s="30" t="str">
        <f>'De la BASE'!A629</f>
        <v>203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2.170762</v>
      </c>
      <c r="F633" s="9">
        <f>IF('De la BASE'!F629&gt;0,'De la BASE'!F629,'De la BASE'!F629+0.001)</f>
        <v>5.897778</v>
      </c>
      <c r="G633" s="15">
        <v>33970</v>
      </c>
    </row>
    <row r="634" spans="1:7" ht="12.75">
      <c r="A634" s="30" t="str">
        <f>'De la BASE'!A630</f>
        <v>203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1.650547</v>
      </c>
      <c r="F634" s="9">
        <f>IF('De la BASE'!F630&gt;0,'De la BASE'!F630,'De la BASE'!F630+0.001)</f>
        <v>3.717424</v>
      </c>
      <c r="G634" s="15">
        <v>34001</v>
      </c>
    </row>
    <row r="635" spans="1:7" ht="12.75">
      <c r="A635" s="30" t="str">
        <f>'De la BASE'!A631</f>
        <v>203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1.915992</v>
      </c>
      <c r="F635" s="9">
        <f>IF('De la BASE'!F631&gt;0,'De la BASE'!F631,'De la BASE'!F631+0.001)</f>
        <v>4.754376000000001</v>
      </c>
      <c r="G635" s="15">
        <v>34029</v>
      </c>
    </row>
    <row r="636" spans="1:7" ht="12.75">
      <c r="A636" s="30" t="str">
        <f>'De la BASE'!A632</f>
        <v>203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1.792265</v>
      </c>
      <c r="F636" s="9">
        <f>IF('De la BASE'!F632&gt;0,'De la BASE'!F632,'De la BASE'!F632+0.001)</f>
        <v>4.673690000000001</v>
      </c>
      <c r="G636" s="15">
        <v>34060</v>
      </c>
    </row>
    <row r="637" spans="1:7" ht="12.75">
      <c r="A637" s="30" t="str">
        <f>'De la BASE'!A633</f>
        <v>203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4.57068</v>
      </c>
      <c r="F637" s="9">
        <f>IF('De la BASE'!F633&gt;0,'De la BASE'!F633,'De la BASE'!F633+0.001)</f>
        <v>11.812235000000001</v>
      </c>
      <c r="G637" s="15">
        <v>34090</v>
      </c>
    </row>
    <row r="638" spans="1:7" ht="12.75">
      <c r="A638" s="30" t="str">
        <f>'De la BASE'!A634</f>
        <v>203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2.133344</v>
      </c>
      <c r="F638" s="9">
        <f>IF('De la BASE'!F634&gt;0,'De la BASE'!F634,'De la BASE'!F634+0.001)</f>
        <v>6.295712</v>
      </c>
      <c r="G638" s="15">
        <v>34121</v>
      </c>
    </row>
    <row r="639" spans="1:7" ht="12.75">
      <c r="A639" s="30" t="str">
        <f>'De la BASE'!A635</f>
        <v>203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0.52635</v>
      </c>
      <c r="F639" s="9">
        <f>IF('De la BASE'!F635&gt;0,'De la BASE'!F635,'De la BASE'!F635+0.001)</f>
        <v>1.2782</v>
      </c>
      <c r="G639" s="15">
        <v>34151</v>
      </c>
    </row>
    <row r="640" spans="1:7" ht="12.75">
      <c r="A640" s="30" t="str">
        <f>'De la BASE'!A636</f>
        <v>203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0.110627</v>
      </c>
      <c r="F640" s="9">
        <f>IF('De la BASE'!F636&gt;0,'De la BASE'!F636,'De la BASE'!F636+0.001)</f>
        <v>0.26588900000000004</v>
      </c>
      <c r="G640" s="15">
        <v>34182</v>
      </c>
    </row>
    <row r="641" spans="1:7" ht="12.75">
      <c r="A641" s="30" t="str">
        <f>'De la BASE'!A637</f>
        <v>203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0.40959</v>
      </c>
      <c r="F641" s="9">
        <f>IF('De la BASE'!F637&gt;0,'De la BASE'!F637,'De la BASE'!F637+0.001)</f>
        <v>1.1273900000000001</v>
      </c>
      <c r="G641" s="15">
        <v>34213</v>
      </c>
    </row>
    <row r="642" spans="1:7" ht="12.75">
      <c r="A642" s="30" t="str">
        <f>'De la BASE'!A638</f>
        <v>203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11.727738</v>
      </c>
      <c r="F642" s="9">
        <f>IF('De la BASE'!F638&gt;0,'De la BASE'!F638,'De la BASE'!F638+0.001)</f>
        <v>31.359416000000003</v>
      </c>
      <c r="G642" s="15">
        <v>34243</v>
      </c>
    </row>
    <row r="643" spans="1:7" ht="12.75">
      <c r="A643" s="30" t="str">
        <f>'De la BASE'!A639</f>
        <v>203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5.947005</v>
      </c>
      <c r="F643" s="9">
        <f>IF('De la BASE'!F639&gt;0,'De la BASE'!F639,'De la BASE'!F639+0.001)</f>
        <v>16.74321</v>
      </c>
      <c r="G643" s="15">
        <v>34274</v>
      </c>
    </row>
    <row r="644" spans="1:7" ht="12.75">
      <c r="A644" s="30" t="str">
        <f>'De la BASE'!A640</f>
        <v>203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1.916272</v>
      </c>
      <c r="F644" s="9">
        <f>IF('De la BASE'!F640&gt;0,'De la BASE'!F640,'De la BASE'!F640+0.001)</f>
        <v>6.0639199999999995</v>
      </c>
      <c r="G644" s="15">
        <v>34304</v>
      </c>
    </row>
    <row r="645" spans="1:7" ht="12.75">
      <c r="A645" s="30" t="str">
        <f>'De la BASE'!A641</f>
        <v>203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14.182176</v>
      </c>
      <c r="F645" s="9">
        <f>IF('De la BASE'!F641&gt;0,'De la BASE'!F641,'De la BASE'!F641+0.001)</f>
        <v>33.573012</v>
      </c>
      <c r="G645" s="15">
        <v>34335</v>
      </c>
    </row>
    <row r="646" spans="1:7" ht="12.75">
      <c r="A646" s="30" t="str">
        <f>'De la BASE'!A642</f>
        <v>203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9.311767</v>
      </c>
      <c r="F646" s="9">
        <f>IF('De la BASE'!F642&gt;0,'De la BASE'!F642,'De la BASE'!F642+0.001)</f>
        <v>18.382006</v>
      </c>
      <c r="G646" s="15">
        <v>34366</v>
      </c>
    </row>
    <row r="647" spans="1:7" ht="12.75">
      <c r="A647" s="30" t="str">
        <f>'De la BASE'!A643</f>
        <v>203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1.233765</v>
      </c>
      <c r="F647" s="9">
        <f>IF('De la BASE'!F643&gt;0,'De la BASE'!F643,'De la BASE'!F643+0.001)</f>
        <v>4.770557999999999</v>
      </c>
      <c r="G647" s="15">
        <v>34394</v>
      </c>
    </row>
    <row r="648" spans="1:7" ht="12.75">
      <c r="A648" s="30" t="str">
        <f>'De la BASE'!A644</f>
        <v>203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1.212464</v>
      </c>
      <c r="F648" s="9">
        <f>IF('De la BASE'!F644&gt;0,'De la BASE'!F644,'De la BASE'!F644+0.001)</f>
        <v>3.502268</v>
      </c>
      <c r="G648" s="15">
        <v>34425</v>
      </c>
    </row>
    <row r="649" spans="1:7" ht="12.75">
      <c r="A649" s="30" t="str">
        <f>'De la BASE'!A645</f>
        <v>203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2.762006</v>
      </c>
      <c r="F649" s="9">
        <f>IF('De la BASE'!F645&gt;0,'De la BASE'!F645,'De la BASE'!F645+0.001)</f>
        <v>6.86615</v>
      </c>
      <c r="G649" s="15">
        <v>34455</v>
      </c>
    </row>
    <row r="650" spans="1:7" ht="12.75">
      <c r="A650" s="30" t="str">
        <f>'De la BASE'!A646</f>
        <v>203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1.183942</v>
      </c>
      <c r="F650" s="9">
        <f>IF('De la BASE'!F646&gt;0,'De la BASE'!F646,'De la BASE'!F646+0.001)</f>
        <v>3.100186</v>
      </c>
      <c r="G650" s="15">
        <v>34486</v>
      </c>
    </row>
    <row r="651" spans="1:7" ht="12.75">
      <c r="A651" s="30" t="str">
        <f>'De la BASE'!A647</f>
        <v>203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0.448896</v>
      </c>
      <c r="F651" s="9">
        <f>IF('De la BASE'!F647&gt;0,'De la BASE'!F647,'De la BASE'!F647+0.001)</f>
        <v>1.0856670000000002</v>
      </c>
      <c r="G651" s="15">
        <v>34516</v>
      </c>
    </row>
    <row r="652" spans="1:7" ht="12.75">
      <c r="A652" s="30" t="str">
        <f>'De la BASE'!A648</f>
        <v>203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0.54395</v>
      </c>
      <c r="F652" s="9">
        <f>IF('De la BASE'!F648&gt;0,'De la BASE'!F648,'De la BASE'!F648+0.001)</f>
        <v>1.32055</v>
      </c>
      <c r="G652" s="15">
        <v>34547</v>
      </c>
    </row>
    <row r="653" spans="1:7" ht="12.75">
      <c r="A653" s="30" t="str">
        <f>'De la BASE'!A649</f>
        <v>203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0.238012</v>
      </c>
      <c r="F653" s="9">
        <f>IF('De la BASE'!F649&gt;0,'De la BASE'!F649,'De la BASE'!F649+0.001)</f>
        <v>0.6234550000000001</v>
      </c>
      <c r="G653" s="15">
        <v>34578</v>
      </c>
    </row>
    <row r="654" spans="1:7" ht="12.75">
      <c r="A654" s="30" t="str">
        <f>'De la BASE'!A650</f>
        <v>203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0.408549</v>
      </c>
      <c r="F654" s="9">
        <f>IF('De la BASE'!F650&gt;0,'De la BASE'!F650,'De la BASE'!F650+0.001)</f>
        <v>1.304077</v>
      </c>
      <c r="G654" s="15">
        <v>34608</v>
      </c>
    </row>
    <row r="655" spans="1:7" ht="12.75">
      <c r="A655" s="30" t="str">
        <f>'De la BASE'!A651</f>
        <v>203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3.15398</v>
      </c>
      <c r="F655" s="9">
        <f>IF('De la BASE'!F651&gt;0,'De la BASE'!F651,'De la BASE'!F651+0.001)</f>
        <v>9.807292</v>
      </c>
      <c r="G655" s="15">
        <v>34639</v>
      </c>
    </row>
    <row r="656" spans="1:7" ht="12.75">
      <c r="A656" s="30" t="str">
        <f>'De la BASE'!A652</f>
        <v>203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3.944403</v>
      </c>
      <c r="F656" s="9">
        <f>IF('De la BASE'!F652&gt;0,'De la BASE'!F652,'De la BASE'!F652+0.001)</f>
        <v>9.162618</v>
      </c>
      <c r="G656" s="15">
        <v>34669</v>
      </c>
    </row>
    <row r="657" spans="1:7" ht="12.75">
      <c r="A657" s="30" t="str">
        <f>'De la BASE'!A653</f>
        <v>203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7.859946</v>
      </c>
      <c r="F657" s="9">
        <f>IF('De la BASE'!F653&gt;0,'De la BASE'!F653,'De la BASE'!F653+0.001)</f>
        <v>20.675234000000003</v>
      </c>
      <c r="G657" s="15">
        <v>34700</v>
      </c>
    </row>
    <row r="658" spans="1:7" ht="12.75">
      <c r="A658" s="30" t="str">
        <f>'De la BASE'!A654</f>
        <v>203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3.74625</v>
      </c>
      <c r="F658" s="9">
        <f>IF('De la BASE'!F654&gt;0,'De la BASE'!F654,'De la BASE'!F654+0.001)</f>
        <v>9.1575</v>
      </c>
      <c r="G658" s="15">
        <v>34731</v>
      </c>
    </row>
    <row r="659" spans="1:7" ht="12.75">
      <c r="A659" s="30" t="str">
        <f>'De la BASE'!A655</f>
        <v>203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2.593026</v>
      </c>
      <c r="F659" s="9">
        <f>IF('De la BASE'!F655&gt;0,'De la BASE'!F655,'De la BASE'!F655+0.001)</f>
        <v>8.150838</v>
      </c>
      <c r="G659" s="15">
        <v>34759</v>
      </c>
    </row>
    <row r="660" spans="1:7" ht="12.75">
      <c r="A660" s="30" t="str">
        <f>'De la BASE'!A656</f>
        <v>203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1.306666</v>
      </c>
      <c r="F660" s="9">
        <f>IF('De la BASE'!F656&gt;0,'De la BASE'!F656,'De la BASE'!F656+0.001)</f>
        <v>3.296044</v>
      </c>
      <c r="G660" s="15">
        <v>34790</v>
      </c>
    </row>
    <row r="661" spans="1:7" ht="12.75">
      <c r="A661" s="30" t="str">
        <f>'De la BASE'!A657</f>
        <v>203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1.565696</v>
      </c>
      <c r="F661" s="9">
        <f>IF('De la BASE'!F657&gt;0,'De la BASE'!F657,'De la BASE'!F657+0.001)</f>
        <v>4.40352</v>
      </c>
      <c r="G661" s="15">
        <v>34820</v>
      </c>
    </row>
    <row r="662" spans="1:7" ht="12.75">
      <c r="A662" s="30" t="str">
        <f>'De la BASE'!A658</f>
        <v>203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0.478828</v>
      </c>
      <c r="F662" s="9">
        <f>IF('De la BASE'!F658&gt;0,'De la BASE'!F658,'De la BASE'!F658+0.001)</f>
        <v>1.470098</v>
      </c>
      <c r="G662" s="15">
        <v>34851</v>
      </c>
    </row>
    <row r="663" spans="1:7" ht="12.75">
      <c r="A663" s="30" t="str">
        <f>'De la BASE'!A659</f>
        <v>203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0.35581</v>
      </c>
      <c r="F663" s="9">
        <f>IF('De la BASE'!F659&gt;0,'De la BASE'!F659,'De la BASE'!F659+0.001)</f>
        <v>0.878968</v>
      </c>
      <c r="G663" s="15">
        <v>34881</v>
      </c>
    </row>
    <row r="664" spans="1:7" ht="12.75">
      <c r="A664" s="30" t="str">
        <f>'De la BASE'!A660</f>
        <v>203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0.142443</v>
      </c>
      <c r="F664" s="9">
        <f>IF('De la BASE'!F660&gt;0,'De la BASE'!F660,'De la BASE'!F660+0.001)</f>
        <v>0.343686</v>
      </c>
      <c r="G664" s="15">
        <v>34912</v>
      </c>
    </row>
    <row r="665" spans="1:7" ht="12.75">
      <c r="A665" s="30" t="str">
        <f>'De la BASE'!A661</f>
        <v>203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0.484704</v>
      </c>
      <c r="F665" s="9">
        <f>IF('De la BASE'!F661&gt;0,'De la BASE'!F661,'De la BASE'!F661+0.001)</f>
        <v>1.2927600000000001</v>
      </c>
      <c r="G665" s="15">
        <v>34943</v>
      </c>
    </row>
    <row r="666" spans="1:7" ht="12.75">
      <c r="A666" s="30" t="str">
        <f>'De la BASE'!A662</f>
        <v>203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0.573104</v>
      </c>
      <c r="F666" s="9">
        <f>IF('De la BASE'!F662&gt;0,'De la BASE'!F662,'De la BASE'!F662+0.001)</f>
        <v>1.7157</v>
      </c>
      <c r="G666" s="15">
        <v>34973</v>
      </c>
    </row>
    <row r="667" spans="1:7" ht="12.75">
      <c r="A667" s="30" t="str">
        <f>'De la BASE'!A663</f>
        <v>203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5.39138</v>
      </c>
      <c r="F667" s="9">
        <f>IF('De la BASE'!F663&gt;0,'De la BASE'!F663,'De la BASE'!F663+0.001)</f>
        <v>15.07985</v>
      </c>
      <c r="G667" s="15">
        <v>35004</v>
      </c>
    </row>
    <row r="668" spans="1:7" ht="12.75">
      <c r="A668" s="30" t="str">
        <f>'De la BASE'!A664</f>
        <v>203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23.968364</v>
      </c>
      <c r="F668" s="9">
        <f>IF('De la BASE'!F664&gt;0,'De la BASE'!F664,'De la BASE'!F664+0.001)</f>
        <v>48.55418</v>
      </c>
      <c r="G668" s="15">
        <v>35034</v>
      </c>
    </row>
    <row r="669" spans="1:7" ht="12.75">
      <c r="A669" s="30" t="str">
        <f>'De la BASE'!A665</f>
        <v>203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56.39147</v>
      </c>
      <c r="F669" s="9">
        <f>IF('De la BASE'!F665&gt;0,'De la BASE'!F665,'De la BASE'!F665+0.001)</f>
        <v>115.15760499999999</v>
      </c>
      <c r="G669" s="15">
        <v>35065</v>
      </c>
    </row>
    <row r="670" spans="1:7" ht="12.75">
      <c r="A670" s="30" t="str">
        <f>'De la BASE'!A666</f>
        <v>203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18.23913</v>
      </c>
      <c r="F670" s="9">
        <f>IF('De la BASE'!F666&gt;0,'De la BASE'!F666,'De la BASE'!F666+0.001)</f>
        <v>33.675096</v>
      </c>
      <c r="G670" s="15">
        <v>35096</v>
      </c>
    </row>
    <row r="671" spans="1:7" ht="12.75">
      <c r="A671" s="30" t="str">
        <f>'De la BASE'!A667</f>
        <v>203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5.531803</v>
      </c>
      <c r="F671" s="9">
        <f>IF('De la BASE'!F667&gt;0,'De la BASE'!F667,'De la BASE'!F667+0.001)</f>
        <v>16.682366000000002</v>
      </c>
      <c r="G671" s="15">
        <v>35125</v>
      </c>
    </row>
    <row r="672" spans="1:7" ht="12.75">
      <c r="A672" s="30" t="str">
        <f>'De la BASE'!A668</f>
        <v>203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1.925</v>
      </c>
      <c r="F672" s="9">
        <f>IF('De la BASE'!F668&gt;0,'De la BASE'!F668,'De la BASE'!F668+0.001)</f>
        <v>9.6558</v>
      </c>
      <c r="G672" s="15">
        <v>35156</v>
      </c>
    </row>
    <row r="673" spans="1:7" ht="12.75">
      <c r="A673" s="30" t="str">
        <f>'De la BASE'!A669</f>
        <v>203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4.966638</v>
      </c>
      <c r="F673" s="9">
        <f>IF('De la BASE'!F669&gt;0,'De la BASE'!F669,'De la BASE'!F669+0.001)</f>
        <v>14.672906999999999</v>
      </c>
      <c r="G673" s="15">
        <v>35186</v>
      </c>
    </row>
    <row r="674" spans="1:7" ht="12.75">
      <c r="A674" s="30" t="str">
        <f>'De la BASE'!A670</f>
        <v>203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0.741925</v>
      </c>
      <c r="F674" s="9">
        <f>IF('De la BASE'!F670&gt;0,'De la BASE'!F670,'De la BASE'!F670+0.001)</f>
        <v>2.249375</v>
      </c>
      <c r="G674" s="15">
        <v>35217</v>
      </c>
    </row>
    <row r="675" spans="1:7" ht="12.75">
      <c r="A675" s="30" t="str">
        <f>'De la BASE'!A671</f>
        <v>203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0.287859</v>
      </c>
      <c r="F675" s="9">
        <f>IF('De la BASE'!F671&gt;0,'De la BASE'!F671,'De la BASE'!F671+0.001)</f>
        <v>0.738705</v>
      </c>
      <c r="G675" s="15">
        <v>35247</v>
      </c>
    </row>
    <row r="676" spans="1:7" ht="12.75">
      <c r="A676" s="30" t="str">
        <f>'De la BASE'!A672</f>
        <v>203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0.151554</v>
      </c>
      <c r="F676" s="9">
        <f>IF('De la BASE'!F672&gt;0,'De la BASE'!F672,'De la BASE'!F672+0.001)</f>
        <v>0.375318</v>
      </c>
      <c r="G676" s="15">
        <v>35278</v>
      </c>
    </row>
    <row r="677" spans="1:7" ht="12.75">
      <c r="A677" s="30" t="str">
        <f>'De la BASE'!A673</f>
        <v>203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0.11024</v>
      </c>
      <c r="F677" s="9">
        <f>IF('De la BASE'!F673&gt;0,'De la BASE'!F673,'De la BASE'!F673+0.001)</f>
        <v>0.30896</v>
      </c>
      <c r="G677" s="15">
        <v>35309</v>
      </c>
    </row>
    <row r="678" spans="1:7" ht="12.75">
      <c r="A678" s="30" t="str">
        <f>'De la BASE'!A674</f>
        <v>203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0.411068</v>
      </c>
      <c r="F678" s="9">
        <f>IF('De la BASE'!F674&gt;0,'De la BASE'!F674,'De la BASE'!F674+0.001)</f>
        <v>1.139578</v>
      </c>
      <c r="G678" s="15">
        <v>35339</v>
      </c>
    </row>
    <row r="679" spans="1:7" ht="12.75">
      <c r="A679" s="30" t="str">
        <f>'De la BASE'!A675</f>
        <v>203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1.355614</v>
      </c>
      <c r="F679" s="9">
        <f>IF('De la BASE'!F675&gt;0,'De la BASE'!F675,'De la BASE'!F675+0.001)</f>
        <v>5.876372</v>
      </c>
      <c r="G679" s="15">
        <v>35370</v>
      </c>
    </row>
    <row r="680" spans="1:7" ht="12.75">
      <c r="A680" s="30" t="str">
        <f>'De la BASE'!A676</f>
        <v>203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13.408505</v>
      </c>
      <c r="F680" s="9">
        <f>IF('De la BASE'!F676&gt;0,'De la BASE'!F676,'De la BASE'!F676+0.001)</f>
        <v>32.34418</v>
      </c>
      <c r="G680" s="15">
        <v>35400</v>
      </c>
    </row>
    <row r="681" spans="1:7" ht="12.75">
      <c r="A681" s="30" t="str">
        <f>'De la BASE'!A677</f>
        <v>203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18.20068</v>
      </c>
      <c r="F681" s="9">
        <f>IF('De la BASE'!F677&gt;0,'De la BASE'!F677,'De la BASE'!F677+0.001)</f>
        <v>31.875899999999994</v>
      </c>
      <c r="G681" s="15">
        <v>35431</v>
      </c>
    </row>
    <row r="682" spans="1:7" ht="12.75">
      <c r="A682" s="30" t="str">
        <f>'De la BASE'!A678</f>
        <v>203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2.8386</v>
      </c>
      <c r="F682" s="9">
        <f>IF('De la BASE'!F678&gt;0,'De la BASE'!F678,'De la BASE'!F678+0.001)</f>
        <v>10.8072</v>
      </c>
      <c r="G682" s="15">
        <v>35462</v>
      </c>
    </row>
    <row r="683" spans="1:7" ht="12.75">
      <c r="A683" s="30" t="str">
        <f>'De la BASE'!A679</f>
        <v>203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1.08924</v>
      </c>
      <c r="F683" s="9">
        <f>IF('De la BASE'!F679&gt;0,'De la BASE'!F679,'De la BASE'!F679+0.001)</f>
        <v>3.973848</v>
      </c>
      <c r="G683" s="15">
        <v>35490</v>
      </c>
    </row>
    <row r="684" spans="1:7" ht="12.75">
      <c r="A684" s="30" t="str">
        <f>'De la BASE'!A680</f>
        <v>203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0.651728</v>
      </c>
      <c r="F684" s="9">
        <f>IF('De la BASE'!F680&gt;0,'De la BASE'!F680,'De la BASE'!F680+0.001)</f>
        <v>2.05781</v>
      </c>
      <c r="G684" s="15">
        <v>35521</v>
      </c>
    </row>
    <row r="685" spans="1:7" ht="12.75">
      <c r="A685" s="30" t="str">
        <f>'De la BASE'!A681</f>
        <v>203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1.93806</v>
      </c>
      <c r="F685" s="9">
        <f>IF('De la BASE'!F681&gt;0,'De la BASE'!F681,'De la BASE'!F681+0.001)</f>
        <v>6.50676</v>
      </c>
      <c r="G685" s="15">
        <v>35551</v>
      </c>
    </row>
    <row r="686" spans="1:7" ht="12.75">
      <c r="A686" s="30" t="str">
        <f>'De la BASE'!A682</f>
        <v>203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3.256387</v>
      </c>
      <c r="F686" s="9">
        <f>IF('De la BASE'!F682&gt;0,'De la BASE'!F682,'De la BASE'!F682+0.001)</f>
        <v>11.67492</v>
      </c>
      <c r="G686" s="15">
        <v>35582</v>
      </c>
    </row>
    <row r="687" spans="1:7" ht="12.75">
      <c r="A687" s="30" t="str">
        <f>'De la BASE'!A683</f>
        <v>203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0.7245</v>
      </c>
      <c r="F687" s="9">
        <f>IF('De la BASE'!F683&gt;0,'De la BASE'!F683,'De la BASE'!F683+0.001)</f>
        <v>2.28165</v>
      </c>
      <c r="G687" s="15">
        <v>35612</v>
      </c>
    </row>
    <row r="688" spans="1:7" ht="12.75">
      <c r="A688" s="30" t="str">
        <f>'De la BASE'!A684</f>
        <v>203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0.41194</v>
      </c>
      <c r="F688" s="9">
        <f>IF('De la BASE'!F684&gt;0,'De la BASE'!F684,'De la BASE'!F684+0.001)</f>
        <v>1.01953</v>
      </c>
      <c r="G688" s="15">
        <v>35643</v>
      </c>
    </row>
    <row r="689" spans="1:7" ht="12.75">
      <c r="A689" s="30" t="str">
        <f>'De la BASE'!A685</f>
        <v>203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0.452025</v>
      </c>
      <c r="F689" s="9">
        <f>IF('De la BASE'!F685&gt;0,'De la BASE'!F685,'De la BASE'!F685+0.001)</f>
        <v>1.12035</v>
      </c>
      <c r="G689" s="15">
        <v>35674</v>
      </c>
    </row>
    <row r="690" spans="1:7" ht="12.75">
      <c r="A690" s="30" t="str">
        <f>'De la BASE'!A686</f>
        <v>203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3.283944</v>
      </c>
      <c r="F690" s="9">
        <f>IF('De la BASE'!F686&gt;0,'De la BASE'!F686,'De la BASE'!F686+0.001)</f>
        <v>9.233016</v>
      </c>
      <c r="G690" s="15">
        <v>35704</v>
      </c>
    </row>
    <row r="691" spans="1:7" ht="12.75">
      <c r="A691" s="30" t="str">
        <f>'De la BASE'!A687</f>
        <v>203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12.657672</v>
      </c>
      <c r="F691" s="9">
        <f>IF('De la BASE'!F687&gt;0,'De la BASE'!F687,'De la BASE'!F687+0.001)</f>
        <v>33.62903</v>
      </c>
      <c r="G691" s="15">
        <v>35735</v>
      </c>
    </row>
    <row r="692" spans="1:7" ht="12.75">
      <c r="A692" s="30" t="str">
        <f>'De la BASE'!A688</f>
        <v>203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15.480812</v>
      </c>
      <c r="F692" s="9">
        <f>IF('De la BASE'!F688&gt;0,'De la BASE'!F688,'De la BASE'!F688+0.001)</f>
        <v>30.802028</v>
      </c>
      <c r="G692" s="15">
        <v>35765</v>
      </c>
    </row>
    <row r="693" spans="1:7" ht="12.75">
      <c r="A693" s="30" t="str">
        <f>'De la BASE'!A689</f>
        <v>203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10.60124</v>
      </c>
      <c r="F693" s="9">
        <f>IF('De la BASE'!F689&gt;0,'De la BASE'!F689,'De la BASE'!F689+0.001)</f>
        <v>26.204880000000003</v>
      </c>
      <c r="G693" s="15">
        <v>35796</v>
      </c>
    </row>
    <row r="694" spans="1:7" ht="12.75">
      <c r="A694" s="30" t="str">
        <f>'De la BASE'!A690</f>
        <v>203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4.16109</v>
      </c>
      <c r="F694" s="9">
        <f>IF('De la BASE'!F690&gt;0,'De la BASE'!F690,'De la BASE'!F690+0.001)</f>
        <v>9.401136</v>
      </c>
      <c r="G694" s="15">
        <v>35827</v>
      </c>
    </row>
    <row r="695" spans="1:7" ht="12.75">
      <c r="A695" s="30" t="str">
        <f>'De la BASE'!A691</f>
        <v>203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2.24028</v>
      </c>
      <c r="F695" s="9">
        <f>IF('De la BASE'!F691&gt;0,'De la BASE'!F691,'De la BASE'!F691+0.001)</f>
        <v>5.742051</v>
      </c>
      <c r="G695" s="15">
        <v>35855</v>
      </c>
    </row>
    <row r="696" spans="1:7" ht="12.75">
      <c r="A696" s="30" t="str">
        <f>'De la BASE'!A692</f>
        <v>203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10.91944</v>
      </c>
      <c r="F696" s="9">
        <f>IF('De la BASE'!F692&gt;0,'De la BASE'!F692,'De la BASE'!F692+0.001)</f>
        <v>26.65628</v>
      </c>
      <c r="G696" s="15">
        <v>35886</v>
      </c>
    </row>
    <row r="697" spans="1:7" ht="12.75">
      <c r="A697" s="30" t="str">
        <f>'De la BASE'!A693</f>
        <v>203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3.724686</v>
      </c>
      <c r="F697" s="9">
        <f>IF('De la BASE'!F693&gt;0,'De la BASE'!F693,'De la BASE'!F693+0.001)</f>
        <v>10.033436</v>
      </c>
      <c r="G697" s="15">
        <v>35916</v>
      </c>
    </row>
    <row r="698" spans="1:7" ht="12.75">
      <c r="A698" s="30" t="str">
        <f>'De la BASE'!A694</f>
        <v>203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1.789256</v>
      </c>
      <c r="F698" s="9">
        <f>IF('De la BASE'!F694&gt;0,'De la BASE'!F694,'De la BASE'!F694+0.001)</f>
        <v>4.988664</v>
      </c>
      <c r="G698" s="15">
        <v>35947</v>
      </c>
    </row>
    <row r="699" spans="1:7" ht="12.75">
      <c r="A699" s="30" t="str">
        <f>'De la BASE'!A695</f>
        <v>203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0.57536</v>
      </c>
      <c r="F699" s="9">
        <f>IF('De la BASE'!F695&gt;0,'De la BASE'!F695,'De la BASE'!F695+0.001)</f>
        <v>1.39996</v>
      </c>
      <c r="G699" s="15">
        <v>35977</v>
      </c>
    </row>
    <row r="700" spans="1:7" ht="12.75">
      <c r="A700" s="30" t="str">
        <f>'De la BASE'!A696</f>
        <v>203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0.51648</v>
      </c>
      <c r="F700" s="9">
        <f>IF('De la BASE'!F696&gt;0,'De la BASE'!F696,'De la BASE'!F696+0.001)</f>
        <v>1.2216</v>
      </c>
      <c r="G700" s="15">
        <v>36008</v>
      </c>
    </row>
    <row r="701" spans="1:7" ht="12.75">
      <c r="A701" s="30" t="str">
        <f>'De la BASE'!A697</f>
        <v>203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0.43214</v>
      </c>
      <c r="F701" s="9">
        <f>IF('De la BASE'!F697&gt;0,'De la BASE'!F697,'De la BASE'!F697+0.001)</f>
        <v>1.4136000000000002</v>
      </c>
      <c r="G701" s="15">
        <v>36039</v>
      </c>
    </row>
    <row r="702" spans="1:7" ht="12.75">
      <c r="A702" s="30" t="str">
        <f>'De la BASE'!A698</f>
        <v>203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1.00108</v>
      </c>
      <c r="F702" s="9">
        <f>IF('De la BASE'!F698&gt;0,'De la BASE'!F698,'De la BASE'!F698+0.001)</f>
        <v>2.4139600000000003</v>
      </c>
      <c r="G702" s="15">
        <v>36069</v>
      </c>
    </row>
    <row r="703" spans="1:7" ht="12.75">
      <c r="A703" s="30" t="str">
        <f>'De la BASE'!A699</f>
        <v>203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0.354482</v>
      </c>
      <c r="F703" s="9">
        <f>IF('De la BASE'!F699&gt;0,'De la BASE'!F699,'De la BASE'!F699+0.001)</f>
        <v>0.99777</v>
      </c>
      <c r="G703" s="15">
        <v>36100</v>
      </c>
    </row>
    <row r="704" spans="1:7" ht="12.75">
      <c r="A704" s="30" t="str">
        <f>'De la BASE'!A700</f>
        <v>203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0.480822</v>
      </c>
      <c r="F704" s="9">
        <f>IF('De la BASE'!F700&gt;0,'De la BASE'!F700,'De la BASE'!F700+0.001)</f>
        <v>1.361698</v>
      </c>
      <c r="G704" s="15">
        <v>36130</v>
      </c>
    </row>
    <row r="705" spans="1:7" ht="12.75">
      <c r="A705" s="30" t="str">
        <f>'De la BASE'!A701</f>
        <v>203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1.641912</v>
      </c>
      <c r="F705" s="9">
        <f>IF('De la BASE'!F701&gt;0,'De la BASE'!F701,'De la BASE'!F701+0.001)</f>
        <v>5.041879</v>
      </c>
      <c r="G705" s="15">
        <v>36161</v>
      </c>
    </row>
    <row r="706" spans="1:7" ht="12.75">
      <c r="A706" s="30" t="str">
        <f>'De la BASE'!A702</f>
        <v>203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0.545478</v>
      </c>
      <c r="F706" s="9">
        <f>IF('De la BASE'!F702&gt;0,'De la BASE'!F702,'De la BASE'!F702+0.001)</f>
        <v>1.744815</v>
      </c>
      <c r="G706" s="15">
        <v>36192</v>
      </c>
    </row>
    <row r="707" spans="1:7" ht="12.75">
      <c r="A707" s="30" t="str">
        <f>'De la BASE'!A703</f>
        <v>203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2.949996</v>
      </c>
      <c r="F707" s="9">
        <f>IF('De la BASE'!F703&gt;0,'De la BASE'!F703,'De la BASE'!F703+0.001)</f>
        <v>8.156085000000001</v>
      </c>
      <c r="G707" s="15">
        <v>36220</v>
      </c>
    </row>
    <row r="708" spans="1:7" ht="12.75">
      <c r="A708" s="30" t="str">
        <f>'De la BASE'!A704</f>
        <v>203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1.88048</v>
      </c>
      <c r="F708" s="9">
        <f>IF('De la BASE'!F704&gt;0,'De la BASE'!F704,'De la BASE'!F704+0.001)</f>
        <v>5.9422</v>
      </c>
      <c r="G708" s="15">
        <v>36251</v>
      </c>
    </row>
    <row r="709" spans="1:7" ht="12.75">
      <c r="A709" s="30" t="str">
        <f>'De la BASE'!A705</f>
        <v>203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2.645184</v>
      </c>
      <c r="F709" s="9">
        <f>IF('De la BASE'!F705&gt;0,'De la BASE'!F705,'De la BASE'!F705+0.001)</f>
        <v>8.328576</v>
      </c>
      <c r="G709" s="15">
        <v>36281</v>
      </c>
    </row>
    <row r="710" spans="1:7" ht="12.75">
      <c r="A710" s="30" t="str">
        <f>'De la BASE'!A706</f>
        <v>203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0.671055</v>
      </c>
      <c r="F710" s="9">
        <f>IF('De la BASE'!F706&gt;0,'De la BASE'!F706,'De la BASE'!F706+0.001)</f>
        <v>1.92885</v>
      </c>
      <c r="G710" s="15">
        <v>36312</v>
      </c>
    </row>
    <row r="711" spans="1:7" ht="12.75">
      <c r="A711" s="30" t="str">
        <f>'De la BASE'!A707</f>
        <v>203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0.3811</v>
      </c>
      <c r="F711" s="9">
        <f>IF('De la BASE'!F707&gt;0,'De la BASE'!F707,'De la BASE'!F707+0.001)</f>
        <v>0.945128</v>
      </c>
      <c r="G711" s="15">
        <v>36342</v>
      </c>
    </row>
    <row r="712" spans="1:7" ht="12.75">
      <c r="A712" s="30" t="str">
        <f>'De la BASE'!A708</f>
        <v>203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0.500149</v>
      </c>
      <c r="F712" s="9">
        <f>IF('De la BASE'!F708&gt;0,'De la BASE'!F708,'De la BASE'!F708+0.001)</f>
        <v>1.304186</v>
      </c>
      <c r="G712" s="15">
        <v>36373</v>
      </c>
    </row>
    <row r="713" spans="1:7" ht="12.75">
      <c r="A713" s="30" t="str">
        <f>'De la BASE'!A709</f>
        <v>203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1.051596</v>
      </c>
      <c r="F713" s="9">
        <f>IF('De la BASE'!F709&gt;0,'De la BASE'!F709,'De la BASE'!F709+0.001)</f>
        <v>3.239532</v>
      </c>
      <c r="G713" s="15">
        <v>36404</v>
      </c>
    </row>
    <row r="714" spans="1:7" ht="12.75">
      <c r="A714" s="30" t="str">
        <f>'De la BASE'!A710</f>
        <v>203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7.745892</v>
      </c>
      <c r="F714" s="9">
        <f>IF('De la BASE'!F710&gt;0,'De la BASE'!F710,'De la BASE'!F710+0.001)</f>
        <v>20.267604</v>
      </c>
      <c r="G714" s="15">
        <v>36434</v>
      </c>
    </row>
    <row r="715" spans="1:7" ht="12.75">
      <c r="A715" s="30" t="str">
        <f>'De la BASE'!A711</f>
        <v>203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2.076192</v>
      </c>
      <c r="F715" s="9">
        <f>IF('De la BASE'!F711&gt;0,'De la BASE'!F711,'De la BASE'!F711+0.001)</f>
        <v>5.814192</v>
      </c>
      <c r="G715" s="15">
        <v>36465</v>
      </c>
    </row>
    <row r="716" spans="1:7" ht="12.75">
      <c r="A716" s="30" t="str">
        <f>'De la BASE'!A712</f>
        <v>203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5.059557</v>
      </c>
      <c r="F716" s="9">
        <f>IF('De la BASE'!F712&gt;0,'De la BASE'!F712,'De la BASE'!F712+0.001)</f>
        <v>11.537576999999999</v>
      </c>
      <c r="G716" s="15">
        <v>36495</v>
      </c>
    </row>
    <row r="717" spans="1:7" ht="12.75">
      <c r="A717" s="30" t="str">
        <f>'De la BASE'!A713</f>
        <v>203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2.739572</v>
      </c>
      <c r="F717" s="9">
        <f>IF('De la BASE'!F713&gt;0,'De la BASE'!F713,'De la BASE'!F713+0.001)</f>
        <v>6.000864999999999</v>
      </c>
      <c r="G717" s="15">
        <v>36526</v>
      </c>
    </row>
    <row r="718" spans="1:7" ht="12.75">
      <c r="A718" s="30" t="str">
        <f>'De la BASE'!A714</f>
        <v>203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1.115081</v>
      </c>
      <c r="F718" s="9">
        <f>IF('De la BASE'!F714&gt;0,'De la BASE'!F714,'De la BASE'!F714+0.001)</f>
        <v>2.7234</v>
      </c>
      <c r="G718" s="15">
        <v>36557</v>
      </c>
    </row>
    <row r="719" spans="1:7" ht="12.75">
      <c r="A719" s="30" t="str">
        <f>'De la BASE'!A715</f>
        <v>203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0.72072</v>
      </c>
      <c r="F719" s="9">
        <f>IF('De la BASE'!F715&gt;0,'De la BASE'!F715,'De la BASE'!F715+0.001)</f>
        <v>1.877148</v>
      </c>
      <c r="G719" s="15">
        <v>36586</v>
      </c>
    </row>
    <row r="720" spans="1:7" ht="12.75">
      <c r="A720" s="30" t="str">
        <f>'De la BASE'!A716</f>
        <v>203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13.588619</v>
      </c>
      <c r="F720" s="9">
        <f>IF('De la BASE'!F716&gt;0,'De la BASE'!F716,'De la BASE'!F716+0.001)</f>
        <v>30.261052</v>
      </c>
      <c r="G720" s="15">
        <v>36617</v>
      </c>
    </row>
    <row r="721" spans="1:7" ht="12.75">
      <c r="A721" s="30" t="str">
        <f>'De la BASE'!A717</f>
        <v>203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4.767441</v>
      </c>
      <c r="F721" s="9">
        <f>IF('De la BASE'!F717&gt;0,'De la BASE'!F717,'De la BASE'!F717+0.001)</f>
        <v>13.912332</v>
      </c>
      <c r="G721" s="15">
        <v>36647</v>
      </c>
    </row>
    <row r="722" spans="1:7" ht="12.75">
      <c r="A722" s="30" t="str">
        <f>'De la BASE'!A718</f>
        <v>203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0.72556</v>
      </c>
      <c r="F722" s="9">
        <f>IF('De la BASE'!F718&gt;0,'De la BASE'!F718,'De la BASE'!F718+0.001)</f>
        <v>1.896059</v>
      </c>
      <c r="G722" s="15">
        <v>36678</v>
      </c>
    </row>
    <row r="723" spans="1:7" ht="12.75">
      <c r="A723" s="30" t="str">
        <f>'De la BASE'!A719</f>
        <v>203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0.301245</v>
      </c>
      <c r="F723" s="9">
        <f>IF('De la BASE'!F719&gt;0,'De la BASE'!F719,'De la BASE'!F719+0.001)</f>
        <v>0.80598</v>
      </c>
      <c r="G723" s="15">
        <v>36708</v>
      </c>
    </row>
    <row r="724" spans="1:7" ht="12.75">
      <c r="A724" s="30" t="str">
        <f>'De la BASE'!A720</f>
        <v>203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0.367866</v>
      </c>
      <c r="F724" s="9">
        <f>IF('De la BASE'!F720&gt;0,'De la BASE'!F720,'De la BASE'!F720+0.001)</f>
        <v>0.8919699999999999</v>
      </c>
      <c r="G724" s="15">
        <v>36739</v>
      </c>
    </row>
    <row r="725" spans="1:7" ht="12.75">
      <c r="A725" s="30" t="str">
        <f>'De la BASE'!A721</f>
        <v>203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0.213792</v>
      </c>
      <c r="F725" s="9">
        <f>IF('De la BASE'!F721&gt;0,'De la BASE'!F721,'De la BASE'!F721+0.001)</f>
        <v>0.536576</v>
      </c>
      <c r="G725" s="15">
        <v>36770</v>
      </c>
    </row>
    <row r="726" spans="1:7" ht="12.75">
      <c r="A726" s="30" t="str">
        <f>'De la BASE'!A722</f>
        <v>203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0.132459</v>
      </c>
      <c r="F726" s="9">
        <f>IF('De la BASE'!F722&gt;0,'De la BASE'!F722,'De la BASE'!F722+0.001)</f>
        <v>0.388533</v>
      </c>
      <c r="G726" s="15">
        <v>36800</v>
      </c>
    </row>
    <row r="727" spans="1:7" ht="12.75">
      <c r="A727" s="30" t="str">
        <f>'De la BASE'!A723</f>
        <v>203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7.022386</v>
      </c>
      <c r="F727" s="9">
        <f>IF('De la BASE'!F723&gt;0,'De la BASE'!F723,'De la BASE'!F723+0.001)</f>
        <v>19.520179</v>
      </c>
      <c r="G727" s="15">
        <v>36831</v>
      </c>
    </row>
    <row r="728" spans="1:7" ht="12.75">
      <c r="A728" s="30" t="str">
        <f>'De la BASE'!A724</f>
        <v>203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50.018688</v>
      </c>
      <c r="F728" s="9">
        <f>IF('De la BASE'!F724&gt;0,'De la BASE'!F724,'De la BASE'!F724+0.001)</f>
        <v>99.7776</v>
      </c>
      <c r="G728" s="15">
        <v>36861</v>
      </c>
    </row>
    <row r="729" spans="1:7" ht="12.75">
      <c r="A729" s="30" t="str">
        <f>'De la BASE'!A725</f>
        <v>203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46.355784</v>
      </c>
      <c r="F729" s="9">
        <f>IF('De la BASE'!F725&gt;0,'De la BASE'!F725,'De la BASE'!F725+0.001)</f>
        <v>101.69866400000001</v>
      </c>
      <c r="G729" s="15">
        <v>36892</v>
      </c>
    </row>
    <row r="730" spans="1:7" ht="12.75">
      <c r="A730" s="30" t="str">
        <f>'De la BASE'!A726</f>
        <v>203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20.747178</v>
      </c>
      <c r="F730" s="9">
        <f>IF('De la BASE'!F726&gt;0,'De la BASE'!F726,'De la BASE'!F726+0.001)</f>
        <v>42.785847000000004</v>
      </c>
      <c r="G730" s="15">
        <v>36923</v>
      </c>
    </row>
    <row r="731" spans="1:7" ht="12.75">
      <c r="A731" s="30" t="str">
        <f>'De la BASE'!A727</f>
        <v>203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41.7216</v>
      </c>
      <c r="F731" s="9">
        <f>IF('De la BASE'!F727&gt;0,'De la BASE'!F727,'De la BASE'!F727+0.001)</f>
        <v>94.3506</v>
      </c>
      <c r="G731" s="15">
        <v>36951</v>
      </c>
    </row>
    <row r="732" spans="1:7" ht="12.75">
      <c r="A732" s="30" t="str">
        <f>'De la BASE'!A728</f>
        <v>203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2.177411</v>
      </c>
      <c r="F732" s="9">
        <f>IF('De la BASE'!F728&gt;0,'De la BASE'!F728,'De la BASE'!F728+0.001)</f>
        <v>9.177569</v>
      </c>
      <c r="G732" s="15">
        <v>36982</v>
      </c>
    </row>
    <row r="733" spans="1:7" ht="12.75">
      <c r="A733" s="30" t="str">
        <f>'De la BASE'!A729</f>
        <v>203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3.113628</v>
      </c>
      <c r="F733" s="9">
        <f>IF('De la BASE'!F729&gt;0,'De la BASE'!F729,'De la BASE'!F729+0.001)</f>
        <v>9.319674</v>
      </c>
      <c r="G733" s="15">
        <v>37012</v>
      </c>
    </row>
    <row r="734" spans="1:7" ht="12.75">
      <c r="A734" s="30" t="str">
        <f>'De la BASE'!A730</f>
        <v>203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0.65455</v>
      </c>
      <c r="F734" s="9">
        <f>IF('De la BASE'!F730&gt;0,'De la BASE'!F730,'De la BASE'!F730+0.001)</f>
        <v>1.932433</v>
      </c>
      <c r="G734" s="15">
        <v>37043</v>
      </c>
    </row>
    <row r="735" spans="1:7" ht="12.75">
      <c r="A735" s="30" t="str">
        <f>'De la BASE'!A731</f>
        <v>203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0.411348</v>
      </c>
      <c r="F735" s="9">
        <f>IF('De la BASE'!F731&gt;0,'De la BASE'!F731,'De la BASE'!F731+0.001)</f>
        <v>1.243956</v>
      </c>
      <c r="G735" s="15">
        <v>37073</v>
      </c>
    </row>
    <row r="736" spans="1:7" ht="12.75">
      <c r="A736" s="30" t="str">
        <f>'De la BASE'!A732</f>
        <v>203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0.416724</v>
      </c>
      <c r="F736" s="9">
        <f>IF('De la BASE'!F732&gt;0,'De la BASE'!F732,'De la BASE'!F732+0.001)</f>
        <v>1.048575</v>
      </c>
      <c r="G736" s="15">
        <v>37104</v>
      </c>
    </row>
    <row r="737" spans="1:7" ht="12.75">
      <c r="A737" s="30" t="str">
        <f>'De la BASE'!A733</f>
        <v>203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0.3892</v>
      </c>
      <c r="F737" s="9">
        <f>IF('De la BASE'!F733&gt;0,'De la BASE'!F733,'De la BASE'!F733+0.001)</f>
        <v>0.9996</v>
      </c>
      <c r="G737" s="15">
        <v>37135</v>
      </c>
    </row>
    <row r="738" spans="1:7" ht="12.75">
      <c r="A738" s="30" t="str">
        <f>'De la BASE'!A734</f>
        <v>203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1.837997</v>
      </c>
      <c r="F738" s="9">
        <f>IF('De la BASE'!F734&gt;0,'De la BASE'!F734,'De la BASE'!F734+0.001)</f>
        <v>5.215529</v>
      </c>
      <c r="G738" s="15">
        <v>37165</v>
      </c>
    </row>
    <row r="739" spans="1:7" ht="12.75">
      <c r="A739" s="30" t="str">
        <f>'De la BASE'!A735</f>
        <v>203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0.40432</v>
      </c>
      <c r="F739" s="9">
        <f>IF('De la BASE'!F735&gt;0,'De la BASE'!F735,'De la BASE'!F735+0.001)</f>
        <v>0.999495</v>
      </c>
      <c r="G739" s="15">
        <v>37196</v>
      </c>
    </row>
    <row r="740" spans="1:7" ht="12.75">
      <c r="A740" s="30" t="str">
        <f>'De la BASE'!A736</f>
        <v>203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0.363072</v>
      </c>
      <c r="F740" s="9">
        <f>IF('De la BASE'!F736&gt;0,'De la BASE'!F736,'De la BASE'!F736+0.001)</f>
        <v>0.8853599999999999</v>
      </c>
      <c r="G740" s="15">
        <v>37226</v>
      </c>
    </row>
    <row r="741" spans="1:7" ht="12.75">
      <c r="A741" s="30" t="str">
        <f>'De la BASE'!A737</f>
        <v>203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2.968984</v>
      </c>
      <c r="F741" s="9">
        <f>IF('De la BASE'!F737&gt;0,'De la BASE'!F737,'De la BASE'!F737+0.001)</f>
        <v>7.377132</v>
      </c>
      <c r="G741" s="15">
        <v>37257</v>
      </c>
    </row>
    <row r="742" spans="1:7" ht="12.75">
      <c r="A742" s="30" t="str">
        <f>'De la BASE'!A738</f>
        <v>203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2.917348</v>
      </c>
      <c r="F742" s="9">
        <f>IF('De la BASE'!F738&gt;0,'De la BASE'!F738,'De la BASE'!F738+0.001)</f>
        <v>7.447976000000001</v>
      </c>
      <c r="G742" s="15">
        <v>37288</v>
      </c>
    </row>
    <row r="743" spans="1:7" ht="12.75">
      <c r="A743" s="30" t="str">
        <f>'De la BASE'!A739</f>
        <v>203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8.73115</v>
      </c>
      <c r="F743" s="9">
        <f>IF('De la BASE'!F739&gt;0,'De la BASE'!F739,'De la BASE'!F739+0.001)</f>
        <v>18.453708</v>
      </c>
      <c r="G743" s="15">
        <v>37316</v>
      </c>
    </row>
    <row r="744" spans="1:7" ht="12.75">
      <c r="A744" s="30" t="str">
        <f>'De la BASE'!A740</f>
        <v>203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2.408468</v>
      </c>
      <c r="F744" s="9">
        <f>IF('De la BASE'!F740&gt;0,'De la BASE'!F740,'De la BASE'!F740+0.001)</f>
        <v>5.152046</v>
      </c>
      <c r="G744" s="15">
        <v>37347</v>
      </c>
    </row>
    <row r="745" spans="1:7" ht="12.75">
      <c r="A745" s="30" t="str">
        <f>'De la BASE'!A741</f>
        <v>203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1.174296</v>
      </c>
      <c r="F745" s="9">
        <f>IF('De la BASE'!F741&gt;0,'De la BASE'!F741,'De la BASE'!F741+0.001)</f>
        <v>3.069984</v>
      </c>
      <c r="G745" s="15">
        <v>37377</v>
      </c>
    </row>
    <row r="746" spans="1:7" ht="12.75">
      <c r="A746" s="30" t="str">
        <f>'De la BASE'!A742</f>
        <v>203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0.612324</v>
      </c>
      <c r="F746" s="9">
        <f>IF('De la BASE'!F742&gt;0,'De la BASE'!F742,'De la BASE'!F742+0.001)</f>
        <v>1.702764</v>
      </c>
      <c r="G746" s="15">
        <v>37408</v>
      </c>
    </row>
    <row r="747" spans="1:7" ht="12.75">
      <c r="A747" s="30" t="str">
        <f>'De la BASE'!A743</f>
        <v>203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0.337908</v>
      </c>
      <c r="F747" s="9">
        <f>IF('De la BASE'!F743&gt;0,'De la BASE'!F743,'De la BASE'!F743+0.001)</f>
        <v>0.804576</v>
      </c>
      <c r="G747" s="15">
        <v>37438</v>
      </c>
    </row>
    <row r="748" spans="1:7" ht="12.75">
      <c r="A748" s="30" t="str">
        <f>'De la BASE'!A744</f>
        <v>203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0.168744</v>
      </c>
      <c r="F748" s="9">
        <f>IF('De la BASE'!F744&gt;0,'De la BASE'!F744,'De la BASE'!F744+0.001)</f>
        <v>0.41011200000000003</v>
      </c>
      <c r="G748" s="15">
        <v>37469</v>
      </c>
    </row>
    <row r="749" spans="1:7" ht="12.75">
      <c r="A749" s="30" t="str">
        <f>'De la BASE'!A745</f>
        <v>203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0.983675</v>
      </c>
      <c r="F749" s="9">
        <f>IF('De la BASE'!F745&gt;0,'De la BASE'!F745,'De la BASE'!F745+0.001)</f>
        <v>2.441923</v>
      </c>
      <c r="G749" s="15">
        <v>37500</v>
      </c>
    </row>
    <row r="750" spans="1:7" ht="12.75">
      <c r="A750" s="30" t="str">
        <f>'De la BASE'!A746</f>
        <v>203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3.176858</v>
      </c>
      <c r="F750" s="9">
        <f>IF('De la BASE'!F746&gt;0,'De la BASE'!F746,'De la BASE'!F746+0.001)</f>
        <v>9.720124</v>
      </c>
      <c r="G750" s="15">
        <v>37530</v>
      </c>
    </row>
    <row r="751" spans="1:7" ht="12.75">
      <c r="A751" s="30" t="str">
        <f>'De la BASE'!A747</f>
        <v>203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6.137535</v>
      </c>
      <c r="F751" s="9">
        <f>IF('De la BASE'!F747&gt;0,'De la BASE'!F747,'De la BASE'!F747+0.001)</f>
        <v>17.19756</v>
      </c>
      <c r="G751" s="15">
        <v>37561</v>
      </c>
    </row>
    <row r="752" spans="1:7" ht="12.75">
      <c r="A752" s="30" t="str">
        <f>'De la BASE'!A748</f>
        <v>203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30.610602</v>
      </c>
      <c r="F752" s="9">
        <f>IF('De la BASE'!F748&gt;0,'De la BASE'!F748,'De la BASE'!F748+0.001)</f>
        <v>64.720117</v>
      </c>
      <c r="G752" s="15">
        <v>37591</v>
      </c>
    </row>
    <row r="753" spans="1:7" ht="12.75">
      <c r="A753" s="30" t="str">
        <f>'De la BASE'!A749</f>
        <v>203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23.925664</v>
      </c>
      <c r="F753" s="9">
        <f>IF('De la BASE'!F749&gt;0,'De la BASE'!F749,'De la BASE'!F749+0.001)</f>
        <v>47.87646</v>
      </c>
      <c r="G753" s="15">
        <v>37622</v>
      </c>
    </row>
    <row r="754" spans="1:7" ht="12.75">
      <c r="A754" s="30" t="str">
        <f>'De la BASE'!A750</f>
        <v>203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8.054328</v>
      </c>
      <c r="F754" s="9">
        <f>IF('De la BASE'!F750&gt;0,'De la BASE'!F750,'De la BASE'!F750+0.001)</f>
        <v>19.88646</v>
      </c>
      <c r="G754" s="15">
        <v>37653</v>
      </c>
    </row>
    <row r="755" spans="1:7" ht="12.75">
      <c r="A755" s="30" t="str">
        <f>'De la BASE'!A751</f>
        <v>203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5.902785</v>
      </c>
      <c r="F755" s="9">
        <f>IF('De la BASE'!F751&gt;0,'De la BASE'!F751,'De la BASE'!F751+0.001)</f>
        <v>16.712511</v>
      </c>
      <c r="G755" s="15">
        <v>37681</v>
      </c>
    </row>
    <row r="756" spans="1:7" ht="12.75">
      <c r="A756" s="30" t="str">
        <f>'De la BASE'!A752</f>
        <v>203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8.628928</v>
      </c>
      <c r="F756" s="9">
        <f>IF('De la BASE'!F752&gt;0,'De la BASE'!F752,'De la BASE'!F752+0.001)</f>
        <v>21.835176</v>
      </c>
      <c r="G756" s="15">
        <v>37712</v>
      </c>
    </row>
    <row r="757" spans="1:7" ht="12.75">
      <c r="A757" s="30" t="str">
        <f>'De la BASE'!A753</f>
        <v>203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3.953152</v>
      </c>
      <c r="F757" s="9">
        <f>IF('De la BASE'!F753&gt;0,'De la BASE'!F753,'De la BASE'!F753+0.001)</f>
        <v>8.253952</v>
      </c>
      <c r="G757" s="15">
        <v>37742</v>
      </c>
    </row>
    <row r="758" spans="1:7" ht="12.75">
      <c r="A758" s="30" t="str">
        <f>'De la BASE'!A754</f>
        <v>203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0.72834</v>
      </c>
      <c r="F758" s="9">
        <f>IF('De la BASE'!F754&gt;0,'De la BASE'!F754,'De la BASE'!F754+0.001)</f>
        <v>1.8117</v>
      </c>
      <c r="G758" s="15">
        <v>37773</v>
      </c>
    </row>
    <row r="759" spans="1:7" ht="12.75">
      <c r="A759" s="30" t="str">
        <f>'De la BASE'!A755</f>
        <v>203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0.406728</v>
      </c>
      <c r="F759" s="9">
        <f>IF('De la BASE'!F755&gt;0,'De la BASE'!F755,'De la BASE'!F755+0.001)</f>
        <v>0.904176</v>
      </c>
      <c r="G759" s="15">
        <v>37803</v>
      </c>
    </row>
    <row r="760" spans="1:7" ht="12.75">
      <c r="A760" s="30" t="str">
        <f>'De la BASE'!A756</f>
        <v>203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0.18725</v>
      </c>
      <c r="F760" s="9">
        <f>IF('De la BASE'!F756&gt;0,'De la BASE'!F756,'De la BASE'!F756+0.001)</f>
        <v>0.45832500000000004</v>
      </c>
      <c r="G760" s="15">
        <v>37834</v>
      </c>
    </row>
    <row r="761" spans="1:7" ht="12.75">
      <c r="A761" s="30" t="str">
        <f>'De la BASE'!A757</f>
        <v>203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0.356265</v>
      </c>
      <c r="F761" s="9">
        <f>IF('De la BASE'!F757&gt;0,'De la BASE'!F757,'De la BASE'!F757+0.001)</f>
        <v>0.770211</v>
      </c>
      <c r="G761" s="15">
        <v>37865</v>
      </c>
    </row>
    <row r="762" spans="1:7" ht="12.75">
      <c r="A762" s="30" t="str">
        <f>'De la BASE'!A758</f>
        <v>203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2.010768</v>
      </c>
      <c r="F762" s="9">
        <f>IF('De la BASE'!F758&gt;0,'De la BASE'!F758,'De la BASE'!F758+0.001)</f>
        <v>5.512136</v>
      </c>
      <c r="G762" s="15">
        <v>37895</v>
      </c>
    </row>
    <row r="763" spans="1:7" ht="12.75">
      <c r="A763" s="30" t="str">
        <f>'De la BASE'!A759</f>
        <v>203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6.575817</v>
      </c>
      <c r="F763" s="9">
        <f>IF('De la BASE'!F759&gt;0,'De la BASE'!F759,'De la BASE'!F759+0.001)</f>
        <v>17.85765</v>
      </c>
      <c r="G763" s="15">
        <v>37926</v>
      </c>
    </row>
    <row r="764" spans="1:7" ht="12.75">
      <c r="A764" s="30" t="str">
        <f>'De la BASE'!A760</f>
        <v>203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8.42766</v>
      </c>
      <c r="F764" s="9">
        <f>IF('De la BASE'!F760&gt;0,'De la BASE'!F760,'De la BASE'!F760+0.001)</f>
        <v>19.85705</v>
      </c>
      <c r="G764" s="15">
        <v>37956</v>
      </c>
    </row>
    <row r="765" spans="1:7" ht="12.75">
      <c r="A765" s="30" t="str">
        <f>'De la BASE'!A761</f>
        <v>203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3.757815</v>
      </c>
      <c r="F765" s="9">
        <f>IF('De la BASE'!F761&gt;0,'De la BASE'!F761,'De la BASE'!F761+0.001)</f>
        <v>10.927665</v>
      </c>
      <c r="G765" s="15">
        <v>37987</v>
      </c>
    </row>
    <row r="766" spans="1:7" ht="12.75">
      <c r="A766" s="30" t="str">
        <f>'De la BASE'!A762</f>
        <v>203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1.653312</v>
      </c>
      <c r="F766" s="9">
        <f>IF('De la BASE'!F762&gt;0,'De la BASE'!F762,'De la BASE'!F762+0.001)</f>
        <v>4.4239999999999995</v>
      </c>
      <c r="G766" s="15">
        <v>38018</v>
      </c>
    </row>
    <row r="767" spans="1:7" ht="12.75">
      <c r="A767" s="30" t="str">
        <f>'De la BASE'!A763</f>
        <v>203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3.036132</v>
      </c>
      <c r="F767" s="9">
        <f>IF('De la BASE'!F763&gt;0,'De la BASE'!F763,'De la BASE'!F763+0.001)</f>
        <v>7.195828000000001</v>
      </c>
      <c r="G767" s="15">
        <v>38047</v>
      </c>
    </row>
    <row r="768" spans="1:7" ht="12.75">
      <c r="A768" s="30" t="str">
        <f>'De la BASE'!A764</f>
        <v>203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2.319975</v>
      </c>
      <c r="F768" s="9">
        <f>IF('De la BASE'!F764&gt;0,'De la BASE'!F764,'De la BASE'!F764+0.001)</f>
        <v>5.4132750000000005</v>
      </c>
      <c r="G768" s="15">
        <v>38078</v>
      </c>
    </row>
    <row r="769" spans="1:7" ht="12.75">
      <c r="A769" s="30" t="str">
        <f>'De la BASE'!A765</f>
        <v>203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1.346949</v>
      </c>
      <c r="F769" s="9">
        <f>IF('De la BASE'!F765&gt;0,'De la BASE'!F765,'De la BASE'!F765+0.001)</f>
        <v>4.327154999999999</v>
      </c>
      <c r="G769" s="15">
        <v>38108</v>
      </c>
    </row>
    <row r="770" spans="1:7" ht="12.75">
      <c r="A770" s="30" t="str">
        <f>'De la BASE'!A766</f>
        <v>203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0.686833</v>
      </c>
      <c r="F770" s="9">
        <f>IF('De la BASE'!F766&gt;0,'De la BASE'!F766,'De la BASE'!F766+0.001)</f>
        <v>1.6507960000000002</v>
      </c>
      <c r="G770" s="15">
        <v>38139</v>
      </c>
    </row>
    <row r="771" spans="1:7" ht="12.75">
      <c r="A771" s="30" t="str">
        <f>'De la BASE'!A767</f>
        <v>203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0.22379</v>
      </c>
      <c r="F771" s="9">
        <f>IF('De la BASE'!F767&gt;0,'De la BASE'!F767,'De la BASE'!F767+0.001)</f>
        <v>0.53912</v>
      </c>
      <c r="G771" s="15">
        <v>38169</v>
      </c>
    </row>
    <row r="772" spans="1:7" ht="12.75">
      <c r="A772" s="30" t="str">
        <f>'De la BASE'!A768</f>
        <v>203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0.29596</v>
      </c>
      <c r="F772" s="9">
        <f>IF('De la BASE'!F768&gt;0,'De la BASE'!F768,'De la BASE'!F768+0.001)</f>
        <v>0.89694</v>
      </c>
      <c r="G772" s="15">
        <v>38200</v>
      </c>
    </row>
    <row r="773" spans="1:7" ht="12.75">
      <c r="A773" s="30" t="str">
        <f>'De la BASE'!A769</f>
        <v>203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0.836495</v>
      </c>
      <c r="F773" s="9">
        <f>IF('De la BASE'!F769&gt;0,'De la BASE'!F769,'De la BASE'!F769+0.001)</f>
        <v>1.990637</v>
      </c>
      <c r="G773" s="15">
        <v>38231</v>
      </c>
    </row>
    <row r="774" spans="1:7" ht="12.75">
      <c r="A774" s="30" t="str">
        <f>'De la BASE'!A770</f>
        <v>203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4.99968</v>
      </c>
      <c r="F774" s="9">
        <f>IF('De la BASE'!F770&gt;0,'De la BASE'!F770,'De la BASE'!F770+0.001)</f>
        <v>13.487616</v>
      </c>
      <c r="G774" s="15">
        <v>38261</v>
      </c>
    </row>
    <row r="775" spans="1:7" ht="12.75">
      <c r="A775" s="30" t="str">
        <f>'De la BASE'!A771</f>
        <v>203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1.765531</v>
      </c>
      <c r="F775" s="9">
        <f>IF('De la BASE'!F771&gt;0,'De la BASE'!F771,'De la BASE'!F771+0.001)</f>
        <v>4.698289</v>
      </c>
      <c r="G775" s="15">
        <v>38292</v>
      </c>
    </row>
    <row r="776" spans="1:7" ht="12.75">
      <c r="A776" s="30" t="str">
        <f>'De la BASE'!A772</f>
        <v>203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1.33956</v>
      </c>
      <c r="F776" s="9">
        <f>IF('De la BASE'!F772&gt;0,'De la BASE'!F772,'De la BASE'!F772+0.001)</f>
        <v>3.825432</v>
      </c>
      <c r="G776" s="15">
        <v>38322</v>
      </c>
    </row>
    <row r="777" spans="1:7" ht="12.75">
      <c r="A777" s="30" t="str">
        <f>'De la BASE'!A773</f>
        <v>203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0.93987</v>
      </c>
      <c r="F777" s="9">
        <f>IF('De la BASE'!F773&gt;0,'De la BASE'!F773,'De la BASE'!F773+0.001)</f>
        <v>2.442069</v>
      </c>
      <c r="G777" s="15">
        <v>38353</v>
      </c>
    </row>
    <row r="778" spans="1:7" ht="12.75">
      <c r="A778" s="30" t="str">
        <f>'De la BASE'!A774</f>
        <v>203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0.652384</v>
      </c>
      <c r="F778" s="9">
        <f>IF('De la BASE'!F774&gt;0,'De la BASE'!F774,'De la BASE'!F774+0.001)</f>
        <v>1.474191</v>
      </c>
      <c r="G778" s="15">
        <v>38384</v>
      </c>
    </row>
    <row r="779" spans="1:7" ht="12.75">
      <c r="A779" s="30" t="str">
        <f>'De la BASE'!A775</f>
        <v>203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1.68588</v>
      </c>
      <c r="F779" s="9">
        <f>IF('De la BASE'!F775&gt;0,'De la BASE'!F775,'De la BASE'!F775+0.001)</f>
        <v>4.140664</v>
      </c>
      <c r="G779" s="15">
        <v>38412</v>
      </c>
    </row>
    <row r="780" spans="1:7" ht="12.75">
      <c r="A780" s="30" t="str">
        <f>'De la BASE'!A776</f>
        <v>203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2.144954</v>
      </c>
      <c r="F780" s="9">
        <f>IF('De la BASE'!F776&gt;0,'De la BASE'!F776,'De la BASE'!F776+0.001)</f>
        <v>5.958546999999999</v>
      </c>
      <c r="G780" s="15">
        <v>38443</v>
      </c>
    </row>
    <row r="781" spans="1:7" ht="12.75">
      <c r="A781" s="30" t="str">
        <f>'De la BASE'!A777</f>
        <v>203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1.296405</v>
      </c>
      <c r="F781" s="9">
        <f>IF('De la BASE'!F777&gt;0,'De la BASE'!F777,'De la BASE'!F777+0.001)</f>
        <v>3.2001749999999998</v>
      </c>
      <c r="G781" s="15">
        <v>38473</v>
      </c>
    </row>
    <row r="782" spans="1:7" ht="12.75">
      <c r="A782" s="30" t="str">
        <f>'De la BASE'!A778</f>
        <v>203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0.287651</v>
      </c>
      <c r="F782" s="9">
        <f>IF('De la BASE'!F778&gt;0,'De la BASE'!F778,'De la BASE'!F778+0.001)</f>
        <v>0.7102679999999999</v>
      </c>
      <c r="G782" s="15">
        <v>38504</v>
      </c>
    </row>
    <row r="783" spans="1:7" ht="12.75">
      <c r="A783" s="30" t="str">
        <f>'De la BASE'!A779</f>
        <v>203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0.075816</v>
      </c>
      <c r="F783" s="9">
        <f>IF('De la BASE'!F779&gt;0,'De la BASE'!F779,'De la BASE'!F779+0.001)</f>
        <v>0.182442</v>
      </c>
      <c r="G783" s="15">
        <v>38534</v>
      </c>
    </row>
    <row r="784" spans="1:7" ht="12.75">
      <c r="A784" s="30" t="str">
        <f>'De la BASE'!A780</f>
        <v>203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0.131</v>
      </c>
      <c r="F784" s="9">
        <f>IF('De la BASE'!F780&gt;0,'De la BASE'!F780,'De la BASE'!F780+0.001)</f>
        <v>0.316234</v>
      </c>
      <c r="G784" s="15">
        <v>38565</v>
      </c>
    </row>
    <row r="785" spans="1:7" ht="12.75">
      <c r="A785" s="30" t="str">
        <f>'De la BASE'!A781</f>
        <v>203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0.418</v>
      </c>
      <c r="F785" s="9">
        <f>IF('De la BASE'!F781&gt;0,'De la BASE'!F781,'De la BASE'!F781+0.001)</f>
        <v>1.0115599999999998</v>
      </c>
      <c r="G785" s="15">
        <v>38596</v>
      </c>
    </row>
    <row r="786" spans="1:7" ht="12.75">
      <c r="A786" s="30" t="str">
        <f>'De la BASE'!A782</f>
        <v>203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1.581306</v>
      </c>
      <c r="F786" s="9">
        <f>IF('De la BASE'!F782&gt;0,'De la BASE'!F782,'De la BASE'!F782+0.001)</f>
        <v>3.890415</v>
      </c>
      <c r="G786" s="15">
        <v>38626</v>
      </c>
    </row>
    <row r="787" spans="1:7" ht="12.75">
      <c r="A787" s="30" t="str">
        <f>'De la BASE'!A783</f>
        <v>203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1.365536</v>
      </c>
      <c r="F787" s="9">
        <f>IF('De la BASE'!F783&gt;0,'De la BASE'!F783,'De la BASE'!F783+0.001)</f>
        <v>4.482200000000001</v>
      </c>
      <c r="G787" s="15">
        <v>38657</v>
      </c>
    </row>
    <row r="788" spans="1:7" ht="12.75">
      <c r="A788" s="30" t="str">
        <f>'De la BASE'!A784</f>
        <v>203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2.770077</v>
      </c>
      <c r="F788" s="9">
        <f>IF('De la BASE'!F784&gt;0,'De la BASE'!F784,'De la BASE'!F784+0.001)</f>
        <v>7.146383</v>
      </c>
      <c r="G788" s="15">
        <v>38687</v>
      </c>
    </row>
    <row r="789" spans="1:7" ht="12.75">
      <c r="A789" s="30" t="str">
        <f>'De la BASE'!A785</f>
        <v>203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0.993532</v>
      </c>
      <c r="F789" s="9">
        <f>IF('De la BASE'!F785&gt;0,'De la BASE'!F785,'De la BASE'!F785+0.001)</f>
        <v>2.698873</v>
      </c>
      <c r="G789" s="15">
        <v>38718</v>
      </c>
    </row>
    <row r="790" spans="1:7" ht="12.75">
      <c r="A790" s="30" t="str">
        <f>'De la BASE'!A786</f>
        <v>203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1.42557</v>
      </c>
      <c r="F790" s="9">
        <f>IF('De la BASE'!F786&gt;0,'De la BASE'!F786,'De la BASE'!F786+0.001)</f>
        <v>3.12543</v>
      </c>
      <c r="G790" s="15">
        <v>38749</v>
      </c>
    </row>
    <row r="791" spans="1:7" ht="12.75">
      <c r="A791" s="30" t="str">
        <f>'De la BASE'!A787</f>
        <v>203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12.7995</v>
      </c>
      <c r="F791" s="9">
        <f>IF('De la BASE'!F787&gt;0,'De la BASE'!F787,'De la BASE'!F787+0.001)</f>
        <v>28.9009</v>
      </c>
      <c r="G791" s="15">
        <v>38777</v>
      </c>
    </row>
    <row r="792" spans="1:7" ht="12.75">
      <c r="A792" s="30" t="str">
        <f>'De la BASE'!A788</f>
        <v>203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6.374714</v>
      </c>
      <c r="F792" s="9">
        <f>IF('De la BASE'!F788&gt;0,'De la BASE'!F788,'De la BASE'!F788+0.001)</f>
        <v>13.059237000000001</v>
      </c>
      <c r="G792" s="15">
        <v>38808</v>
      </c>
    </row>
    <row r="793" spans="1:7" ht="12.75">
      <c r="A793" s="30" t="str">
        <f>'De la BASE'!A789</f>
        <v>203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1.560685</v>
      </c>
      <c r="F793" s="9">
        <f>IF('De la BASE'!F789&gt;0,'De la BASE'!F789,'De la BASE'!F789+0.001)</f>
        <v>3.484075</v>
      </c>
      <c r="G793" s="15">
        <v>38838</v>
      </c>
    </row>
    <row r="794" spans="1:7" ht="12.75">
      <c r="A794" s="30" t="str">
        <f>'De la BASE'!A790</f>
        <v>203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0.65604</v>
      </c>
      <c r="F794" s="9">
        <f>IF('De la BASE'!F790&gt;0,'De la BASE'!F790,'De la BASE'!F790+0.001)</f>
        <v>1.4931839999999998</v>
      </c>
      <c r="G794" s="15">
        <v>38869</v>
      </c>
    </row>
    <row r="795" spans="1:7" ht="12.75">
      <c r="A795" s="30" t="str">
        <f>'De la BASE'!A791</f>
        <v>203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0.658688</v>
      </c>
      <c r="F795" s="9">
        <f>IF('De la BASE'!F791&gt;0,'De la BASE'!F791,'De la BASE'!F791+0.001)</f>
        <v>1.5225520000000001</v>
      </c>
      <c r="G795" s="15">
        <v>38899</v>
      </c>
    </row>
    <row r="796" spans="1:7" ht="12.75">
      <c r="A796" s="30" t="str">
        <f>'De la BASE'!A792</f>
        <v>203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0.168642</v>
      </c>
      <c r="F796" s="9">
        <f>IF('De la BASE'!F792&gt;0,'De la BASE'!F792,'De la BASE'!F792+0.001)</f>
        <v>0.405972</v>
      </c>
      <c r="G796" s="15">
        <v>38930</v>
      </c>
    </row>
    <row r="797" spans="1:7" ht="12.75">
      <c r="A797" s="30" t="str">
        <f>'De la BASE'!A793</f>
        <v>203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0.354224</v>
      </c>
      <c r="F797" s="9">
        <f>IF('De la BASE'!F793&gt;0,'De la BASE'!F793,'De la BASE'!F793+0.001)</f>
        <v>0.8869119999999999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203 - Río Requejo desde confluencia con arroyo de la Parada hasta confluencia con río Tera en Puebla de Sanabria, y arroyos de la Parada y de Ferrera.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0.355665</v>
      </c>
      <c r="C4" s="1">
        <f aca="true" t="shared" si="0" ref="C4:M4">MIN(C18:C83)</f>
        <v>0.99777</v>
      </c>
      <c r="D4" s="1">
        <f t="shared" si="0"/>
        <v>0.8853599999999999</v>
      </c>
      <c r="E4" s="1">
        <f t="shared" si="0"/>
        <v>1.123575</v>
      </c>
      <c r="F4" s="1">
        <f t="shared" si="0"/>
        <v>1.474191</v>
      </c>
      <c r="G4" s="1">
        <f t="shared" si="0"/>
        <v>1.391348</v>
      </c>
      <c r="H4" s="1">
        <f t="shared" si="0"/>
        <v>1.919148</v>
      </c>
      <c r="I4" s="1">
        <f t="shared" si="0"/>
        <v>1.469424</v>
      </c>
      <c r="J4" s="1">
        <f t="shared" si="0"/>
        <v>0.7102679999999999</v>
      </c>
      <c r="K4" s="1">
        <f t="shared" si="0"/>
        <v>0.182442</v>
      </c>
      <c r="L4" s="1">
        <f t="shared" si="0"/>
        <v>0.005853</v>
      </c>
      <c r="M4" s="1">
        <f t="shared" si="0"/>
        <v>0.026494</v>
      </c>
      <c r="N4" s="1">
        <f>MIN(N18:N83)</f>
        <v>39.410345</v>
      </c>
    </row>
    <row r="5" spans="1:14" ht="12.75">
      <c r="A5" s="13" t="s">
        <v>92</v>
      </c>
      <c r="B5" s="1">
        <f>MAX(B18:B83)</f>
        <v>31.359416000000003</v>
      </c>
      <c r="C5" s="1">
        <f aca="true" t="shared" si="1" ref="C5:M5">MAX(C18:C83)</f>
        <v>33.62903</v>
      </c>
      <c r="D5" s="1">
        <f t="shared" si="1"/>
        <v>99.7776</v>
      </c>
      <c r="E5" s="1">
        <f t="shared" si="1"/>
        <v>115.15760499999999</v>
      </c>
      <c r="F5" s="1">
        <f t="shared" si="1"/>
        <v>86.748651</v>
      </c>
      <c r="G5" s="1">
        <f t="shared" si="1"/>
        <v>94.3506</v>
      </c>
      <c r="H5" s="1">
        <f t="shared" si="1"/>
        <v>30.261052</v>
      </c>
      <c r="I5" s="1">
        <f t="shared" si="1"/>
        <v>38.1876</v>
      </c>
      <c r="J5" s="1">
        <f t="shared" si="1"/>
        <v>15.73875</v>
      </c>
      <c r="K5" s="1">
        <f t="shared" si="1"/>
        <v>9.001806</v>
      </c>
      <c r="L5" s="1">
        <f t="shared" si="1"/>
        <v>5.875335</v>
      </c>
      <c r="M5" s="1">
        <f t="shared" si="1"/>
        <v>10.534758</v>
      </c>
      <c r="N5" s="1">
        <f>MAX(N18:N83)</f>
        <v>382.24323000000004</v>
      </c>
    </row>
    <row r="6" spans="1:14" ht="12.75">
      <c r="A6" s="13" t="s">
        <v>14</v>
      </c>
      <c r="B6" s="1">
        <f>AVERAGE(B18:B83)</f>
        <v>5.521091318181818</v>
      </c>
      <c r="C6" s="1">
        <f aca="true" t="shared" si="2" ref="C6:M6">AVERAGE(C18:C83)</f>
        <v>10.075379590909087</v>
      </c>
      <c r="D6" s="1">
        <f t="shared" si="2"/>
        <v>18.152624545454554</v>
      </c>
      <c r="E6" s="1">
        <f t="shared" si="2"/>
        <v>21.71671087878788</v>
      </c>
      <c r="F6" s="1">
        <f t="shared" si="2"/>
        <v>19.609091469696974</v>
      </c>
      <c r="G6" s="1">
        <f t="shared" si="2"/>
        <v>15.823762606060606</v>
      </c>
      <c r="H6" s="1">
        <f t="shared" si="2"/>
        <v>11.007846363636364</v>
      </c>
      <c r="I6" s="1">
        <f t="shared" si="2"/>
        <v>9.62492221212121</v>
      </c>
      <c r="J6" s="1">
        <f t="shared" si="2"/>
        <v>5.32126143939394</v>
      </c>
      <c r="K6" s="1">
        <f t="shared" si="2"/>
        <v>2.831014666666667</v>
      </c>
      <c r="L6" s="1">
        <f t="shared" si="2"/>
        <v>1.8386679393939396</v>
      </c>
      <c r="M6" s="1">
        <f t="shared" si="2"/>
        <v>2.186704909090908</v>
      </c>
      <c r="N6" s="1">
        <f>SUM(B6:M6)</f>
        <v>123.70907793939394</v>
      </c>
    </row>
    <row r="7" spans="1:14" ht="12.75">
      <c r="A7" s="13" t="s">
        <v>15</v>
      </c>
      <c r="B7" s="1">
        <f>PERCENTILE(B18:B83,0.1)</f>
        <v>1.1924495</v>
      </c>
      <c r="C7" s="1">
        <f aca="true" t="shared" si="3" ref="C7:M7">PERCENTILE(C18:C83,0.1)</f>
        <v>2.4082895</v>
      </c>
      <c r="D7" s="1">
        <f t="shared" si="3"/>
        <v>3.166012</v>
      </c>
      <c r="E7" s="1">
        <f t="shared" si="3"/>
        <v>3.65742</v>
      </c>
      <c r="F7" s="1">
        <f t="shared" si="3"/>
        <v>3.1545690000000004</v>
      </c>
      <c r="G7" s="1">
        <f t="shared" si="3"/>
        <v>3.7272109999999996</v>
      </c>
      <c r="H7" s="1">
        <f t="shared" si="3"/>
        <v>3.7382415</v>
      </c>
      <c r="I7" s="1">
        <f t="shared" si="3"/>
        <v>3.4329169999999998</v>
      </c>
      <c r="J7" s="1">
        <f t="shared" si="3"/>
        <v>1.735395</v>
      </c>
      <c r="K7" s="1">
        <f t="shared" si="3"/>
        <v>0.842474</v>
      </c>
      <c r="L7" s="1">
        <f t="shared" si="3"/>
        <v>0.35891550000000005</v>
      </c>
      <c r="M7" s="1">
        <f t="shared" si="3"/>
        <v>0.460399</v>
      </c>
      <c r="N7" s="1">
        <f>PERCENTILE(N18:N83,0.1)</f>
        <v>51.9760785</v>
      </c>
    </row>
    <row r="8" spans="1:14" ht="12.75">
      <c r="A8" s="13" t="s">
        <v>16</v>
      </c>
      <c r="B8" s="1">
        <f>PERCENTILE(B18:B83,0.25)</f>
        <v>1.995178</v>
      </c>
      <c r="C8" s="1">
        <f aca="true" t="shared" si="4" ref="C8:M8">PERCENTILE(C18:C83,0.25)</f>
        <v>3.9925562500000003</v>
      </c>
      <c r="D8" s="1">
        <f t="shared" si="4"/>
        <v>5.341896</v>
      </c>
      <c r="E8" s="1">
        <f t="shared" si="4"/>
        <v>8.17161975</v>
      </c>
      <c r="F8" s="1">
        <f t="shared" si="4"/>
        <v>7.645662000000001</v>
      </c>
      <c r="G8" s="1">
        <f t="shared" si="4"/>
        <v>6.11065125</v>
      </c>
      <c r="H8" s="1">
        <f t="shared" si="4"/>
        <v>5.91625375</v>
      </c>
      <c r="I8" s="1">
        <f t="shared" si="4"/>
        <v>4.8778267500000005</v>
      </c>
      <c r="J8" s="1">
        <f t="shared" si="4"/>
        <v>2.1993357500000004</v>
      </c>
      <c r="K8" s="1">
        <f t="shared" si="4"/>
        <v>1.3062</v>
      </c>
      <c r="L8" s="1">
        <f t="shared" si="4"/>
        <v>0.8621540000000001</v>
      </c>
      <c r="M8" s="1">
        <f t="shared" si="4"/>
        <v>0.79938625</v>
      </c>
      <c r="N8" s="1">
        <f>PERCENTILE(N18:N83,0.25)</f>
        <v>76.166923</v>
      </c>
    </row>
    <row r="9" spans="1:14" ht="12.75">
      <c r="A9" s="13" t="s">
        <v>17</v>
      </c>
      <c r="B9" s="1">
        <f>PERCENTILE(B18:B83,0.5)</f>
        <v>3.289838</v>
      </c>
      <c r="C9" s="1">
        <f aca="true" t="shared" si="5" ref="C9:N9">PERCENTILE(C18:C83,0.5)</f>
        <v>6.937456</v>
      </c>
      <c r="D9" s="1">
        <f t="shared" si="5"/>
        <v>11.256156</v>
      </c>
      <c r="E9" s="1">
        <f t="shared" si="5"/>
        <v>18.768988500000003</v>
      </c>
      <c r="F9" s="1">
        <f t="shared" si="5"/>
        <v>13.095856</v>
      </c>
      <c r="G9" s="1">
        <f t="shared" si="5"/>
        <v>12.1786645</v>
      </c>
      <c r="H9" s="1">
        <f t="shared" si="5"/>
        <v>9.571603999999999</v>
      </c>
      <c r="I9" s="1">
        <f t="shared" si="5"/>
        <v>8.138726</v>
      </c>
      <c r="J9" s="1">
        <f t="shared" si="5"/>
        <v>4.1541835</v>
      </c>
      <c r="K9" s="1">
        <f t="shared" si="5"/>
        <v>2.1915750000000003</v>
      </c>
      <c r="L9" s="1">
        <f t="shared" si="5"/>
        <v>1.4659714999999998</v>
      </c>
      <c r="M9" s="1">
        <f t="shared" si="5"/>
        <v>1.8078995</v>
      </c>
      <c r="N9" s="1">
        <f t="shared" si="5"/>
        <v>111.8856935</v>
      </c>
    </row>
    <row r="10" spans="1:14" ht="12.75">
      <c r="A10" s="13" t="s">
        <v>18</v>
      </c>
      <c r="B10" s="1">
        <f>PERCENTILE(B18:B83,0.75)</f>
        <v>7.07553075</v>
      </c>
      <c r="C10" s="1">
        <f aca="true" t="shared" si="6" ref="C10:M10">PERCENTILE(C18:C83,0.75)</f>
        <v>14.799724000000001</v>
      </c>
      <c r="D10" s="1">
        <f t="shared" si="6"/>
        <v>23.561891000000003</v>
      </c>
      <c r="E10" s="1">
        <f t="shared" si="6"/>
        <v>31.013340499999998</v>
      </c>
      <c r="F10" s="1">
        <f t="shared" si="6"/>
        <v>25.028166499999998</v>
      </c>
      <c r="G10" s="1">
        <f t="shared" si="6"/>
        <v>22.146015</v>
      </c>
      <c r="H10" s="1">
        <f t="shared" si="6"/>
        <v>13.19999175</v>
      </c>
      <c r="I10" s="1">
        <f t="shared" si="6"/>
        <v>11.81907575</v>
      </c>
      <c r="J10" s="1">
        <f t="shared" si="6"/>
        <v>6.775521</v>
      </c>
      <c r="K10" s="1">
        <f t="shared" si="6"/>
        <v>3.791345</v>
      </c>
      <c r="L10" s="1">
        <f t="shared" si="6"/>
        <v>2.90996325</v>
      </c>
      <c r="M10" s="1">
        <f t="shared" si="6"/>
        <v>2.8258935000000003</v>
      </c>
      <c r="N10" s="1">
        <f>PERCENTILE(N18:N83,0.75)</f>
        <v>153.83969374999998</v>
      </c>
    </row>
    <row r="11" spans="1:14" ht="12.75">
      <c r="A11" s="13" t="s">
        <v>19</v>
      </c>
      <c r="B11" s="1">
        <f>PERCENTILE(B18:B83,0.9)</f>
        <v>11.3087125</v>
      </c>
      <c r="C11" s="1">
        <f aca="true" t="shared" si="7" ref="C11:M11">PERCENTILE(C18:C83,0.9)</f>
        <v>22.131518999999997</v>
      </c>
      <c r="D11" s="1">
        <f t="shared" si="7"/>
        <v>32.3333495</v>
      </c>
      <c r="E11" s="1">
        <f t="shared" si="7"/>
        <v>36.951570000000004</v>
      </c>
      <c r="F11" s="1">
        <f t="shared" si="7"/>
        <v>41.9889235</v>
      </c>
      <c r="G11" s="1">
        <f t="shared" si="7"/>
        <v>30.7700805</v>
      </c>
      <c r="H11" s="1">
        <f t="shared" si="7"/>
        <v>21.229933000000003</v>
      </c>
      <c r="I11" s="1">
        <f t="shared" si="7"/>
        <v>15.0827315</v>
      </c>
      <c r="J11" s="1">
        <f t="shared" si="7"/>
        <v>11.5857555</v>
      </c>
      <c r="K11" s="1">
        <f t="shared" si="7"/>
        <v>5.624475</v>
      </c>
      <c r="L11" s="1">
        <f t="shared" si="7"/>
        <v>3.365198</v>
      </c>
      <c r="M11" s="1">
        <f t="shared" si="7"/>
        <v>3.4996</v>
      </c>
      <c r="N11" s="1">
        <f>PERCENTILE(N18:N83,0.9)</f>
        <v>200.67910199999997</v>
      </c>
    </row>
    <row r="12" spans="1:14" ht="12.75">
      <c r="A12" s="13" t="s">
        <v>23</v>
      </c>
      <c r="B12" s="1">
        <f>STDEV(B18:B83)</f>
        <v>6.208991799980031</v>
      </c>
      <c r="C12" s="1">
        <f aca="true" t="shared" si="8" ref="C12:M12">STDEV(C18:C83)</f>
        <v>8.11690862548169</v>
      </c>
      <c r="D12" s="1">
        <f t="shared" si="8"/>
        <v>19.540800170383637</v>
      </c>
      <c r="E12" s="1">
        <f t="shared" si="8"/>
        <v>20.15460251038696</v>
      </c>
      <c r="F12" s="1">
        <f t="shared" si="8"/>
        <v>19.0149171796556</v>
      </c>
      <c r="G12" s="1">
        <f t="shared" si="8"/>
        <v>14.151454161097593</v>
      </c>
      <c r="H12" s="1">
        <f t="shared" si="8"/>
        <v>6.9427447209389115</v>
      </c>
      <c r="I12" s="1">
        <f t="shared" si="8"/>
        <v>6.738310843312918</v>
      </c>
      <c r="J12" s="1">
        <f t="shared" si="8"/>
        <v>3.852014012331803</v>
      </c>
      <c r="K12" s="1">
        <f t="shared" si="8"/>
        <v>1.9080878290832042</v>
      </c>
      <c r="L12" s="1">
        <f t="shared" si="8"/>
        <v>1.2710382197225152</v>
      </c>
      <c r="M12" s="1">
        <f t="shared" si="8"/>
        <v>2.0022237905445652</v>
      </c>
      <c r="N12" s="1">
        <f>STDEV(N18:N83)</f>
        <v>65.86217961558947</v>
      </c>
    </row>
    <row r="13" spans="1:14" ht="12.75">
      <c r="A13" s="13" t="s">
        <v>125</v>
      </c>
      <c r="B13" s="1">
        <f aca="true" t="shared" si="9" ref="B13:L13">ROUND(B12/B6,2)</f>
        <v>1.12</v>
      </c>
      <c r="C13" s="1">
        <f t="shared" si="9"/>
        <v>0.81</v>
      </c>
      <c r="D13" s="1">
        <f t="shared" si="9"/>
        <v>1.08</v>
      </c>
      <c r="E13" s="1">
        <f t="shared" si="9"/>
        <v>0.93</v>
      </c>
      <c r="F13" s="1">
        <f t="shared" si="9"/>
        <v>0.97</v>
      </c>
      <c r="G13" s="1">
        <f t="shared" si="9"/>
        <v>0.89</v>
      </c>
      <c r="H13" s="1">
        <f t="shared" si="9"/>
        <v>0.63</v>
      </c>
      <c r="I13" s="1">
        <f t="shared" si="9"/>
        <v>0.7</v>
      </c>
      <c r="J13" s="1">
        <f t="shared" si="9"/>
        <v>0.72</v>
      </c>
      <c r="K13" s="1">
        <f t="shared" si="9"/>
        <v>0.67</v>
      </c>
      <c r="L13" s="1">
        <f t="shared" si="9"/>
        <v>0.69</v>
      </c>
      <c r="M13" s="1">
        <f>ROUND(M12/M6,2)</f>
        <v>0.92</v>
      </c>
      <c r="N13" s="1">
        <f>ROUND(N12/N6,2)</f>
        <v>0.53</v>
      </c>
    </row>
    <row r="14" spans="1:14" ht="12.75">
      <c r="A14" s="13" t="s">
        <v>124</v>
      </c>
      <c r="B14" s="53">
        <f aca="true" t="shared" si="10" ref="B14:N14">66*P84/(65*64*B12^3)</f>
        <v>2.52712462185324</v>
      </c>
      <c r="C14" s="53">
        <f t="shared" si="10"/>
        <v>1.1219422382364272</v>
      </c>
      <c r="D14" s="53">
        <f t="shared" si="10"/>
        <v>2.4600106333554663</v>
      </c>
      <c r="E14" s="53">
        <f t="shared" si="10"/>
        <v>2.507813666915133</v>
      </c>
      <c r="F14" s="53">
        <f t="shared" si="10"/>
        <v>1.8942884331407583</v>
      </c>
      <c r="G14" s="53">
        <f t="shared" si="10"/>
        <v>2.853815628368829</v>
      </c>
      <c r="H14" s="53">
        <f t="shared" si="10"/>
        <v>1.003998318489591</v>
      </c>
      <c r="I14" s="53">
        <f t="shared" si="10"/>
        <v>1.9375007616971986</v>
      </c>
      <c r="J14" s="53">
        <f t="shared" si="10"/>
        <v>1.07558858091825</v>
      </c>
      <c r="K14" s="53">
        <f t="shared" si="10"/>
        <v>0.9678737634187339</v>
      </c>
      <c r="L14" s="53">
        <f t="shared" si="10"/>
        <v>0.6570862259113134</v>
      </c>
      <c r="M14" s="53">
        <f t="shared" si="10"/>
        <v>2.383152215930215</v>
      </c>
      <c r="N14" s="53">
        <f t="shared" si="10"/>
        <v>1.3882431637948731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-0.09105783983513079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8.673084</v>
      </c>
      <c r="C18" s="1">
        <f>'DATOS MENSUALES'!F7</f>
        <v>11.43261</v>
      </c>
      <c r="D18" s="1">
        <f>'DATOS MENSUALES'!F8</f>
        <v>4.169038</v>
      </c>
      <c r="E18" s="1">
        <f>'DATOS MENSUALES'!F9</f>
        <v>27.211032</v>
      </c>
      <c r="F18" s="1">
        <f>'DATOS MENSUALES'!F10</f>
        <v>48.570487</v>
      </c>
      <c r="G18" s="1">
        <f>'DATOS MENSUALES'!F11</f>
        <v>24.740306000000004</v>
      </c>
      <c r="H18" s="1">
        <f>'DATOS MENSUALES'!F12</f>
        <v>17.648626</v>
      </c>
      <c r="I18" s="1">
        <f>'DATOS MENSUALES'!F13</f>
        <v>15.155788000000001</v>
      </c>
      <c r="J18" s="1">
        <f>'DATOS MENSUALES'!F14</f>
        <v>6.0933600000000006</v>
      </c>
      <c r="K18" s="1">
        <f>'DATOS MENSUALES'!F15</f>
        <v>5.43455</v>
      </c>
      <c r="L18" s="1">
        <f>'DATOS MENSUALES'!F16</f>
        <v>4.039443</v>
      </c>
      <c r="M18" s="1">
        <f>'DATOS MENSUALES'!F17</f>
        <v>3.2396760000000002</v>
      </c>
      <c r="N18" s="1">
        <f>SUM(B18:M18)</f>
        <v>176.40800000000002</v>
      </c>
      <c r="O18" s="1"/>
      <c r="P18" s="60">
        <f>(B18-B$6)^3</f>
        <v>31.31522968781405</v>
      </c>
      <c r="Q18" s="60">
        <f>(C18-C$6)^3</f>
        <v>2.5001193689050623</v>
      </c>
      <c r="R18" s="60">
        <f aca="true" t="shared" si="11" ref="R18:AB18">(D18-D$6)^3</f>
        <v>-2734.360199168053</v>
      </c>
      <c r="S18" s="60">
        <f t="shared" si="11"/>
        <v>165.86017368631875</v>
      </c>
      <c r="T18" s="60">
        <f t="shared" si="11"/>
        <v>24291.73052196411</v>
      </c>
      <c r="U18" s="60">
        <f t="shared" si="11"/>
        <v>708.9075185891563</v>
      </c>
      <c r="V18" s="60">
        <f t="shared" si="11"/>
        <v>292.85807767475893</v>
      </c>
      <c r="W18" s="60">
        <f t="shared" si="11"/>
        <v>169.19181915395234</v>
      </c>
      <c r="X18" s="60">
        <f t="shared" si="11"/>
        <v>0.4602758921317563</v>
      </c>
      <c r="Y18" s="60">
        <f t="shared" si="11"/>
        <v>17.64779409312451</v>
      </c>
      <c r="Z18" s="60">
        <f t="shared" si="11"/>
        <v>10.65925784521062</v>
      </c>
      <c r="AA18" s="60">
        <f t="shared" si="11"/>
        <v>1.1674797156595231</v>
      </c>
      <c r="AB18" s="60">
        <f t="shared" si="11"/>
        <v>146354.20193280553</v>
      </c>
    </row>
    <row r="19" spans="1:28" ht="12.75">
      <c r="A19" s="12" t="s">
        <v>27</v>
      </c>
      <c r="B19" s="1">
        <f>'DATOS MENSUALES'!F18</f>
        <v>2.899211</v>
      </c>
      <c r="C19" s="1">
        <f>'DATOS MENSUALES'!F19</f>
        <v>13.959346</v>
      </c>
      <c r="D19" s="1">
        <f>'DATOS MENSUALES'!F20</f>
        <v>2.66082</v>
      </c>
      <c r="E19" s="1">
        <f>'DATOS MENSUALES'!F21</f>
        <v>3.3700099999999997</v>
      </c>
      <c r="F19" s="1">
        <f>'DATOS MENSUALES'!F22</f>
        <v>2.4057150000000003</v>
      </c>
      <c r="G19" s="1">
        <f>'DATOS MENSUALES'!F23</f>
        <v>16.340272</v>
      </c>
      <c r="H19" s="1">
        <f>'DATOS MENSUALES'!F24</f>
        <v>12.32043</v>
      </c>
      <c r="I19" s="1">
        <f>'DATOS MENSUALES'!F25</f>
        <v>10.592512</v>
      </c>
      <c r="J19" s="1">
        <f>'DATOS MENSUALES'!F26</f>
        <v>4.28412</v>
      </c>
      <c r="K19" s="1">
        <f>'DATOS MENSUALES'!F27</f>
        <v>3.365868</v>
      </c>
      <c r="L19" s="1">
        <f>'DATOS MENSUALES'!F28</f>
        <v>3.260241</v>
      </c>
      <c r="M19" s="1">
        <f>'DATOS MENSUALES'!F29</f>
        <v>2.5261319999999996</v>
      </c>
      <c r="N19" s="1">
        <f aca="true" t="shared" si="12" ref="N19:N82">SUM(B19:M19)</f>
        <v>77.984677</v>
      </c>
      <c r="O19" s="10"/>
      <c r="P19" s="60">
        <f aca="true" t="shared" si="13" ref="P19:P82">(B19-B$6)^3</f>
        <v>-18.02347756481807</v>
      </c>
      <c r="Q19" s="60">
        <f aca="true" t="shared" si="14" ref="Q19:Q82">(C19-C$6)^3</f>
        <v>58.5903909146044</v>
      </c>
      <c r="R19" s="60">
        <f aca="true" t="shared" si="15" ref="R19:R82">(D19-D$6)^3</f>
        <v>-3717.971248780514</v>
      </c>
      <c r="S19" s="60">
        <f aca="true" t="shared" si="16" ref="S19:S82">(E19-E$6)^3</f>
        <v>-6175.525809112299</v>
      </c>
      <c r="T19" s="60">
        <f aca="true" t="shared" si="17" ref="T19:T82">(F19-F$6)^3</f>
        <v>-5091.445272692208</v>
      </c>
      <c r="U19" s="60">
        <f aca="true" t="shared" si="18" ref="U19:U82">(G19-G$6)^3</f>
        <v>0.13779538538878233</v>
      </c>
      <c r="V19" s="60">
        <f aca="true" t="shared" si="19" ref="V19:V82">(H19-H$6)^3</f>
        <v>2.2614185857821925</v>
      </c>
      <c r="W19" s="60">
        <f aca="true" t="shared" si="20" ref="W19:W82">(I19-I$6)^3</f>
        <v>0.9058865847906287</v>
      </c>
      <c r="X19" s="60">
        <f aca="true" t="shared" si="21" ref="X19:X82">(J19-J$6)^3</f>
        <v>-1.1156140138575679</v>
      </c>
      <c r="Y19" s="60">
        <f aca="true" t="shared" si="22" ref="Y19:Y82">(K19-K$6)^3</f>
        <v>0.15300447052217805</v>
      </c>
      <c r="Z19" s="60">
        <f aca="true" t="shared" si="23" ref="Z19:Z82">(L19-L$6)^3</f>
        <v>2.8728143035645464</v>
      </c>
      <c r="AA19" s="60">
        <f aca="true" t="shared" si="24" ref="AA19:AA82">(M19-M$6)^3</f>
        <v>0.03910564972855292</v>
      </c>
      <c r="AB19" s="60">
        <f aca="true" t="shared" si="25" ref="AB19:AB82">(N19-N$6)^3</f>
        <v>-95596.95799841407</v>
      </c>
    </row>
    <row r="20" spans="1:28" ht="12.75">
      <c r="A20" s="12" t="s">
        <v>28</v>
      </c>
      <c r="B20" s="1">
        <f>'DATOS MENSUALES'!F30</f>
        <v>3.949528</v>
      </c>
      <c r="C20" s="1">
        <f>'DATOS MENSUALES'!F31</f>
        <v>10.083192</v>
      </c>
      <c r="D20" s="1">
        <f>'DATOS MENSUALES'!F32</f>
        <v>21.484608</v>
      </c>
      <c r="E20" s="1">
        <f>'DATOS MENSUALES'!F33</f>
        <v>36.28229</v>
      </c>
      <c r="F20" s="1">
        <f>'DATOS MENSUALES'!F34</f>
        <v>19.986982</v>
      </c>
      <c r="G20" s="1">
        <f>'DATOS MENSUALES'!F35</f>
        <v>9.249168000000001</v>
      </c>
      <c r="H20" s="1">
        <f>'DATOS MENSUALES'!F36</f>
        <v>9.11519</v>
      </c>
      <c r="I20" s="1">
        <f>'DATOS MENSUALES'!F37</f>
        <v>5.1667000000000005</v>
      </c>
      <c r="J20" s="1">
        <f>'DATOS MENSUALES'!F38</f>
        <v>3.0799440000000002</v>
      </c>
      <c r="K20" s="1">
        <f>'DATOS MENSUALES'!F39</f>
        <v>4.607751</v>
      </c>
      <c r="L20" s="1">
        <f>'DATOS MENSUALES'!F40</f>
        <v>2.795424</v>
      </c>
      <c r="M20" s="1">
        <f>'DATOS MENSUALES'!F41</f>
        <v>10.534758</v>
      </c>
      <c r="N20" s="1">
        <f t="shared" si="12"/>
        <v>136.33553500000002</v>
      </c>
      <c r="O20" s="10"/>
      <c r="P20" s="60">
        <f t="shared" si="13"/>
        <v>-3.8814647838489873</v>
      </c>
      <c r="Q20" s="60">
        <f t="shared" si="14"/>
        <v>4.768205124459288E-07</v>
      </c>
      <c r="R20" s="60">
        <f t="shared" si="15"/>
        <v>36.992059296708554</v>
      </c>
      <c r="S20" s="60">
        <f t="shared" si="16"/>
        <v>3090.176389755047</v>
      </c>
      <c r="T20" s="60">
        <f t="shared" si="17"/>
        <v>0.05396324118356024</v>
      </c>
      <c r="U20" s="60">
        <f t="shared" si="18"/>
        <v>-284.1887863165099</v>
      </c>
      <c r="V20" s="60">
        <f t="shared" si="19"/>
        <v>-6.779775417418631</v>
      </c>
      <c r="W20" s="60">
        <f t="shared" si="20"/>
        <v>-88.61048914615989</v>
      </c>
      <c r="X20" s="60">
        <f t="shared" si="21"/>
        <v>-11.259266817540562</v>
      </c>
      <c r="Y20" s="60">
        <f t="shared" si="22"/>
        <v>5.608787039954383</v>
      </c>
      <c r="Z20" s="60">
        <f t="shared" si="23"/>
        <v>0.8757974288784384</v>
      </c>
      <c r="AA20" s="60">
        <f t="shared" si="24"/>
        <v>581.7757398362457</v>
      </c>
      <c r="AB20" s="60">
        <f t="shared" si="25"/>
        <v>2013.0034464396892</v>
      </c>
    </row>
    <row r="21" spans="1:28" ht="12.75">
      <c r="A21" s="12" t="s">
        <v>29</v>
      </c>
      <c r="B21" s="1">
        <f>'DATOS MENSUALES'!F42</f>
        <v>12.590242</v>
      </c>
      <c r="C21" s="1">
        <f>'DATOS MENSUALES'!F43</f>
        <v>11.863917</v>
      </c>
      <c r="D21" s="1">
        <f>'DATOS MENSUALES'!F44</f>
        <v>8.52768</v>
      </c>
      <c r="E21" s="1">
        <f>'DATOS MENSUALES'!F45</f>
        <v>5.578075</v>
      </c>
      <c r="F21" s="1">
        <f>'DATOS MENSUALES'!F46</f>
        <v>3.71535</v>
      </c>
      <c r="G21" s="1">
        <f>'DATOS MENSUALES'!F47</f>
        <v>1.391348</v>
      </c>
      <c r="H21" s="1">
        <f>'DATOS MENSUALES'!F48</f>
        <v>4.217034</v>
      </c>
      <c r="I21" s="1">
        <f>'DATOS MENSUALES'!F49</f>
        <v>4.150698</v>
      </c>
      <c r="J21" s="1">
        <f>'DATOS MENSUALES'!F50</f>
        <v>2.182656</v>
      </c>
      <c r="K21" s="1">
        <f>'DATOS MENSUALES'!F51</f>
        <v>1.852872</v>
      </c>
      <c r="L21" s="1">
        <f>'DATOS MENSUALES'!F52</f>
        <v>2.0987999999999998</v>
      </c>
      <c r="M21" s="1">
        <f>'DATOS MENSUALES'!F53</f>
        <v>1.660468</v>
      </c>
      <c r="N21" s="1">
        <f t="shared" si="12"/>
        <v>59.829139999999995</v>
      </c>
      <c r="O21" s="10"/>
      <c r="P21" s="60">
        <f t="shared" si="13"/>
        <v>353.2658990458788</v>
      </c>
      <c r="Q21" s="60">
        <f t="shared" si="14"/>
        <v>5.721291621630396</v>
      </c>
      <c r="R21" s="60">
        <f t="shared" si="15"/>
        <v>-891.6506036825488</v>
      </c>
      <c r="S21" s="60">
        <f t="shared" si="16"/>
        <v>-4203.397575008364</v>
      </c>
      <c r="T21" s="60">
        <f t="shared" si="17"/>
        <v>-4014.9342109880477</v>
      </c>
      <c r="U21" s="60">
        <f t="shared" si="18"/>
        <v>-3006.193902725263</v>
      </c>
      <c r="V21" s="60">
        <f t="shared" si="19"/>
        <v>-313.15921232638743</v>
      </c>
      <c r="W21" s="60">
        <f t="shared" si="20"/>
        <v>-164.0467925802648</v>
      </c>
      <c r="X21" s="60">
        <f t="shared" si="21"/>
        <v>-30.917912888042576</v>
      </c>
      <c r="Y21" s="60">
        <f t="shared" si="22"/>
        <v>-0.9358507868728883</v>
      </c>
      <c r="Z21" s="60">
        <f t="shared" si="23"/>
        <v>0.01760279549641501</v>
      </c>
      <c r="AA21" s="60">
        <f t="shared" si="24"/>
        <v>-0.14572830575890255</v>
      </c>
      <c r="AB21" s="60">
        <f t="shared" si="25"/>
        <v>-260671.44332908254</v>
      </c>
    </row>
    <row r="22" spans="1:28" ht="12.75">
      <c r="A22" s="12" t="s">
        <v>30</v>
      </c>
      <c r="B22" s="1">
        <f>'DATOS MENSUALES'!F54</f>
        <v>2.86286</v>
      </c>
      <c r="C22" s="1">
        <f>'DATOS MENSUALES'!F55</f>
        <v>2.406834</v>
      </c>
      <c r="D22" s="1">
        <f>'DATOS MENSUALES'!F56</f>
        <v>5.557734</v>
      </c>
      <c r="E22" s="1">
        <f>'DATOS MENSUALES'!F57</f>
        <v>11.243154</v>
      </c>
      <c r="F22" s="1">
        <f>'DATOS MENSUALES'!F58</f>
        <v>2.825971</v>
      </c>
      <c r="G22" s="1">
        <f>'DATOS MENSUALES'!F59</f>
        <v>3.36408</v>
      </c>
      <c r="H22" s="1">
        <f>'DATOS MENSUALES'!F60</f>
        <v>1.919148</v>
      </c>
      <c r="I22" s="1">
        <f>'DATOS MENSUALES'!F61</f>
        <v>4.305997</v>
      </c>
      <c r="J22" s="1">
        <f>'DATOS MENSUALES'!F62</f>
        <v>2.098624</v>
      </c>
      <c r="K22" s="1">
        <f>'DATOS MENSUALES'!F63</f>
        <v>2.080693</v>
      </c>
      <c r="L22" s="1">
        <f>'DATOS MENSUALES'!F64</f>
        <v>2.002421</v>
      </c>
      <c r="M22" s="1">
        <f>'DATOS MENSUALES'!F65</f>
        <v>1.68573</v>
      </c>
      <c r="N22" s="1">
        <f t="shared" si="12"/>
        <v>42.353246000000006</v>
      </c>
      <c r="O22" s="10"/>
      <c r="P22" s="60">
        <f t="shared" si="13"/>
        <v>-18.783577502567248</v>
      </c>
      <c r="Q22" s="60">
        <f t="shared" si="14"/>
        <v>-450.9610278092048</v>
      </c>
      <c r="R22" s="60">
        <f t="shared" si="15"/>
        <v>-1997.9434556823783</v>
      </c>
      <c r="S22" s="60">
        <f t="shared" si="16"/>
        <v>-1148.9009451868103</v>
      </c>
      <c r="T22" s="60">
        <f t="shared" si="17"/>
        <v>-4727.354119187112</v>
      </c>
      <c r="U22" s="60">
        <f t="shared" si="18"/>
        <v>-1934.2871120148254</v>
      </c>
      <c r="V22" s="60">
        <f t="shared" si="19"/>
        <v>-750.7668199813348</v>
      </c>
      <c r="W22" s="60">
        <f t="shared" si="20"/>
        <v>-150.4775292058734</v>
      </c>
      <c r="X22" s="60">
        <f t="shared" si="21"/>
        <v>-33.468353293978765</v>
      </c>
      <c r="Y22" s="60">
        <f t="shared" si="22"/>
        <v>-0.42241804533953287</v>
      </c>
      <c r="Z22" s="60">
        <f t="shared" si="23"/>
        <v>0.004391048940823297</v>
      </c>
      <c r="AA22" s="60">
        <f t="shared" si="24"/>
        <v>-0.12573260841638453</v>
      </c>
      <c r="AB22" s="60">
        <f t="shared" si="25"/>
        <v>-538475.6528949286</v>
      </c>
    </row>
    <row r="23" spans="1:28" ht="12.75">
      <c r="A23" s="12" t="s">
        <v>32</v>
      </c>
      <c r="B23" s="11">
        <f>'DATOS MENSUALES'!F66</f>
        <v>2.2404539999999997</v>
      </c>
      <c r="C23" s="1">
        <f>'DATOS MENSUALES'!F67</f>
        <v>11.053224</v>
      </c>
      <c r="D23" s="1">
        <f>'DATOS MENSUALES'!F68</f>
        <v>31.630592</v>
      </c>
      <c r="E23" s="1">
        <f>'DATOS MENSUALES'!F69</f>
        <v>12.949716</v>
      </c>
      <c r="F23" s="1">
        <f>'DATOS MENSUALES'!F70</f>
        <v>5.389314000000001</v>
      </c>
      <c r="G23" s="1">
        <f>'DATOS MENSUALES'!F71</f>
        <v>11.48588</v>
      </c>
      <c r="H23" s="1">
        <f>'DATOS MENSUALES'!F72</f>
        <v>17.49164</v>
      </c>
      <c r="I23" s="1">
        <f>'DATOS MENSUALES'!F73</f>
        <v>28.713935999999997</v>
      </c>
      <c r="J23" s="1">
        <f>'DATOS MENSUALES'!F74</f>
        <v>11.921894</v>
      </c>
      <c r="K23" s="1">
        <f>'DATOS MENSUALES'!F75</f>
        <v>3.646932</v>
      </c>
      <c r="L23" s="1">
        <f>'DATOS MENSUALES'!F76</f>
        <v>2.680104</v>
      </c>
      <c r="M23" s="1">
        <f>'DATOS MENSUALES'!F77</f>
        <v>2.158026</v>
      </c>
      <c r="N23" s="1">
        <f t="shared" si="12"/>
        <v>141.361712</v>
      </c>
      <c r="O23" s="10"/>
      <c r="P23" s="60">
        <f t="shared" si="13"/>
        <v>-35.30812556879742</v>
      </c>
      <c r="Q23" s="60">
        <f t="shared" si="14"/>
        <v>0.9349949623788026</v>
      </c>
      <c r="R23" s="60">
        <f t="shared" si="15"/>
        <v>2448.3483551162944</v>
      </c>
      <c r="S23" s="60">
        <f t="shared" si="16"/>
        <v>-673.8329728101587</v>
      </c>
      <c r="T23" s="60">
        <f t="shared" si="17"/>
        <v>-2875.2684576229217</v>
      </c>
      <c r="U23" s="60">
        <f t="shared" si="18"/>
        <v>-81.62691520796183</v>
      </c>
      <c r="V23" s="60">
        <f t="shared" si="19"/>
        <v>272.5759607538858</v>
      </c>
      <c r="W23" s="60">
        <f t="shared" si="20"/>
        <v>6955.854274472073</v>
      </c>
      <c r="X23" s="60">
        <f t="shared" si="21"/>
        <v>287.5786709428849</v>
      </c>
      <c r="Y23" s="60">
        <f t="shared" si="22"/>
        <v>0.5431733804405228</v>
      </c>
      <c r="Z23" s="60">
        <f t="shared" si="23"/>
        <v>0.5957490529730156</v>
      </c>
      <c r="AA23" s="60">
        <f t="shared" si="24"/>
        <v>-2.3587824177445485E-05</v>
      </c>
      <c r="AB23" s="60">
        <f t="shared" si="25"/>
        <v>5500.83419983542</v>
      </c>
    </row>
    <row r="24" spans="1:28" ht="12.75">
      <c r="A24" s="12" t="s">
        <v>31</v>
      </c>
      <c r="B24" s="1">
        <f>'DATOS MENSUALES'!F78</f>
        <v>1.984964</v>
      </c>
      <c r="C24" s="1">
        <f>'DATOS MENSUALES'!F79</f>
        <v>3.764662</v>
      </c>
      <c r="D24" s="1">
        <f>'DATOS MENSUALES'!F80</f>
        <v>11.880147999999998</v>
      </c>
      <c r="E24" s="1">
        <f>'DATOS MENSUALES'!F81</f>
        <v>9.012066</v>
      </c>
      <c r="F24" s="1">
        <f>'DATOS MENSUALES'!F82</f>
        <v>29.713502</v>
      </c>
      <c r="G24" s="1">
        <f>'DATOS MENSUALES'!F83</f>
        <v>27.361517999999997</v>
      </c>
      <c r="H24" s="1">
        <f>'DATOS MENSUALES'!F84</f>
        <v>10.087525</v>
      </c>
      <c r="I24" s="1">
        <f>'DATOS MENSUALES'!F85</f>
        <v>10.907331</v>
      </c>
      <c r="J24" s="1">
        <f>'DATOS MENSUALES'!F86</f>
        <v>4.054818</v>
      </c>
      <c r="K24" s="1">
        <f>'DATOS MENSUALES'!F87</f>
        <v>2.88042</v>
      </c>
      <c r="L24" s="1">
        <f>'DATOS MENSUALES'!F88</f>
        <v>2.5004790000000003</v>
      </c>
      <c r="M24" s="1">
        <f>'DATOS MENSUALES'!F89</f>
        <v>2.064584</v>
      </c>
      <c r="N24" s="1">
        <f t="shared" si="12"/>
        <v>116.21201699999999</v>
      </c>
      <c r="O24" s="10"/>
      <c r="P24" s="60">
        <f t="shared" si="13"/>
        <v>-44.21643051869726</v>
      </c>
      <c r="Q24" s="60">
        <f t="shared" si="14"/>
        <v>-251.32531576230744</v>
      </c>
      <c r="R24" s="60">
        <f t="shared" si="15"/>
        <v>-246.78407893353818</v>
      </c>
      <c r="S24" s="60">
        <f t="shared" si="16"/>
        <v>-2050.6313396029536</v>
      </c>
      <c r="T24" s="60">
        <f t="shared" si="17"/>
        <v>1031.6513440935914</v>
      </c>
      <c r="U24" s="60">
        <f t="shared" si="18"/>
        <v>1535.9036850717432</v>
      </c>
      <c r="V24" s="60">
        <f t="shared" si="19"/>
        <v>-0.7795042916165061</v>
      </c>
      <c r="W24" s="60">
        <f t="shared" si="20"/>
        <v>2.1090139688329725</v>
      </c>
      <c r="X24" s="60">
        <f t="shared" si="21"/>
        <v>-2.031222018368025</v>
      </c>
      <c r="Y24" s="60">
        <f t="shared" si="22"/>
        <v>0.00012059283397561651</v>
      </c>
      <c r="Z24" s="60">
        <f t="shared" si="23"/>
        <v>0.28986919422239854</v>
      </c>
      <c r="AA24" s="60">
        <f t="shared" si="24"/>
        <v>-0.0018212521850518248</v>
      </c>
      <c r="AB24" s="60">
        <f t="shared" si="25"/>
        <v>-421.37922785407875</v>
      </c>
    </row>
    <row r="25" spans="1:28" ht="12.75">
      <c r="A25" s="12" t="s">
        <v>33</v>
      </c>
      <c r="B25" s="1">
        <f>'DATOS MENSUALES'!F90</f>
        <v>2.819014</v>
      </c>
      <c r="C25" s="1">
        <f>'DATOS MENSUALES'!F91</f>
        <v>2.0471779999999997</v>
      </c>
      <c r="D25" s="1">
        <f>'DATOS MENSUALES'!F92</f>
        <v>11.174832</v>
      </c>
      <c r="E25" s="1">
        <f>'DATOS MENSUALES'!F93</f>
        <v>27.874011000000003</v>
      </c>
      <c r="F25" s="1">
        <f>'DATOS MENSUALES'!F94</f>
        <v>14.71601</v>
      </c>
      <c r="G25" s="1">
        <f>'DATOS MENSUALES'!F95</f>
        <v>8.1103</v>
      </c>
      <c r="H25" s="1">
        <f>'DATOS MENSUALES'!F96</f>
        <v>5.77576</v>
      </c>
      <c r="I25" s="1">
        <f>'DATOS MENSUALES'!F97</f>
        <v>9.857225</v>
      </c>
      <c r="J25" s="1">
        <f>'DATOS MENSUALES'!F98</f>
        <v>6.378372000000001</v>
      </c>
      <c r="K25" s="1">
        <f>'DATOS MENSUALES'!F99</f>
        <v>2.9975</v>
      </c>
      <c r="L25" s="1">
        <f>'DATOS MENSUALES'!F100</f>
        <v>2.638818</v>
      </c>
      <c r="M25" s="1">
        <f>'DATOS MENSUALES'!F101</f>
        <v>2.241068</v>
      </c>
      <c r="N25" s="1">
        <f t="shared" si="12"/>
        <v>96.630088</v>
      </c>
      <c r="O25" s="10"/>
      <c r="P25" s="60">
        <f t="shared" si="13"/>
        <v>-19.728465911132215</v>
      </c>
      <c r="Q25" s="60">
        <f t="shared" si="14"/>
        <v>-517.4338157976238</v>
      </c>
      <c r="R25" s="60">
        <f t="shared" si="15"/>
        <v>-339.7458498215311</v>
      </c>
      <c r="S25" s="60">
        <f t="shared" si="16"/>
        <v>233.43768512582423</v>
      </c>
      <c r="T25" s="60">
        <f t="shared" si="17"/>
        <v>-117.15136156221503</v>
      </c>
      <c r="U25" s="60">
        <f t="shared" si="18"/>
        <v>-458.9317828646873</v>
      </c>
      <c r="V25" s="60">
        <f t="shared" si="19"/>
        <v>-143.22693959401755</v>
      </c>
      <c r="W25" s="60">
        <f t="shared" si="20"/>
        <v>0.012536123601751476</v>
      </c>
      <c r="X25" s="60">
        <f t="shared" si="21"/>
        <v>1.1813028029422208</v>
      </c>
      <c r="Y25" s="60">
        <f t="shared" si="22"/>
        <v>0.00461453495344483</v>
      </c>
      <c r="Z25" s="60">
        <f t="shared" si="23"/>
        <v>0.5122881704106604</v>
      </c>
      <c r="AA25" s="60">
        <f t="shared" si="24"/>
        <v>0.00016066172441216658</v>
      </c>
      <c r="AB25" s="60">
        <f t="shared" si="25"/>
        <v>-19856.256882557755</v>
      </c>
    </row>
    <row r="26" spans="1:28" ht="12.75">
      <c r="A26" s="12" t="s">
        <v>34</v>
      </c>
      <c r="B26" s="1">
        <f>'DATOS MENSUALES'!F102</f>
        <v>2.5405699999999998</v>
      </c>
      <c r="C26" s="1">
        <f>'DATOS MENSUALES'!F103</f>
        <v>2.165082</v>
      </c>
      <c r="D26" s="1">
        <f>'DATOS MENSUALES'!F104</f>
        <v>8.027235</v>
      </c>
      <c r="E26" s="1">
        <f>'DATOS MENSUALES'!F105</f>
        <v>6.753785000000001</v>
      </c>
      <c r="F26" s="1">
        <f>'DATOS MENSUALES'!F106</f>
        <v>3.55829</v>
      </c>
      <c r="G26" s="1">
        <f>'DATOS MENSUALES'!F107</f>
        <v>3.480574</v>
      </c>
      <c r="H26" s="1">
        <f>'DATOS MENSUALES'!F108</f>
        <v>2.347074</v>
      </c>
      <c r="I26" s="1">
        <f>'DATOS MENSUALES'!F109</f>
        <v>2.752725</v>
      </c>
      <c r="J26" s="1">
        <f>'DATOS MENSUALES'!F110</f>
        <v>2.510214</v>
      </c>
      <c r="K26" s="1">
        <f>'DATOS MENSUALES'!F111</f>
        <v>3.288185</v>
      </c>
      <c r="L26" s="1">
        <f>'DATOS MENSUALES'!F112</f>
        <v>2.2270600000000003</v>
      </c>
      <c r="M26" s="1">
        <f>'DATOS MENSUALES'!F113</f>
        <v>1.6927240000000001</v>
      </c>
      <c r="N26" s="1">
        <f t="shared" si="12"/>
        <v>41.343517999999996</v>
      </c>
      <c r="O26" s="10"/>
      <c r="P26" s="60">
        <f t="shared" si="13"/>
        <v>-26.477482971734595</v>
      </c>
      <c r="Q26" s="60">
        <f t="shared" si="14"/>
        <v>-494.96953219484</v>
      </c>
      <c r="R26" s="60">
        <f t="shared" si="15"/>
        <v>-1038.0905112215523</v>
      </c>
      <c r="S26" s="60">
        <f t="shared" si="16"/>
        <v>-3350.036769294656</v>
      </c>
      <c r="T26" s="60">
        <f t="shared" si="17"/>
        <v>-4135.139537722689</v>
      </c>
      <c r="U26" s="60">
        <f t="shared" si="18"/>
        <v>-1880.53792112561</v>
      </c>
      <c r="V26" s="60">
        <f t="shared" si="19"/>
        <v>-649.6356831216972</v>
      </c>
      <c r="W26" s="60">
        <f t="shared" si="20"/>
        <v>-324.55390731264225</v>
      </c>
      <c r="X26" s="60">
        <f t="shared" si="21"/>
        <v>-22.212862308544505</v>
      </c>
      <c r="Y26" s="60">
        <f t="shared" si="22"/>
        <v>0.09555075462137408</v>
      </c>
      <c r="Z26" s="60">
        <f t="shared" si="23"/>
        <v>0.05858831809610854</v>
      </c>
      <c r="AA26" s="60">
        <f t="shared" si="24"/>
        <v>-0.12053980793285338</v>
      </c>
      <c r="AB26" s="60">
        <f t="shared" si="25"/>
        <v>-558774.997929762</v>
      </c>
    </row>
    <row r="27" spans="1:28" ht="12.75">
      <c r="A27" s="12" t="s">
        <v>35</v>
      </c>
      <c r="B27" s="1">
        <f>'DATOS MENSUALES'!F114</f>
        <v>2.033154</v>
      </c>
      <c r="C27" s="1">
        <f>'DATOS MENSUALES'!F115</f>
        <v>3.6379200000000003</v>
      </c>
      <c r="D27" s="1">
        <f>'DATOS MENSUALES'!F116</f>
        <v>6.299811</v>
      </c>
      <c r="E27" s="1">
        <f>'DATOS MENSUALES'!F117</f>
        <v>8.25348</v>
      </c>
      <c r="F27" s="1">
        <f>'DATOS MENSUALES'!F118</f>
        <v>16.691675</v>
      </c>
      <c r="G27" s="1">
        <f>'DATOS MENSUALES'!F119</f>
        <v>9.369045</v>
      </c>
      <c r="H27" s="1">
        <f>'DATOS MENSUALES'!F120</f>
        <v>4.074672</v>
      </c>
      <c r="I27" s="1">
        <f>'DATOS MENSUALES'!F121</f>
        <v>14.65296</v>
      </c>
      <c r="J27" s="1">
        <f>'DATOS MENSUALES'!F122</f>
        <v>15.73875</v>
      </c>
      <c r="K27" s="1">
        <f>'DATOS MENSUALES'!F123</f>
        <v>6.31896</v>
      </c>
      <c r="L27" s="1">
        <f>'DATOS MENSUALES'!F124</f>
        <v>3.23675</v>
      </c>
      <c r="M27" s="1">
        <f>'DATOS MENSUALES'!F125</f>
        <v>2.841695</v>
      </c>
      <c r="N27" s="1">
        <f t="shared" si="12"/>
        <v>93.148872</v>
      </c>
      <c r="O27" s="10"/>
      <c r="P27" s="60">
        <f t="shared" si="13"/>
        <v>-42.43322252503436</v>
      </c>
      <c r="Q27" s="60">
        <f t="shared" si="14"/>
        <v>-266.774028937252</v>
      </c>
      <c r="R27" s="60">
        <f t="shared" si="15"/>
        <v>-1665.1921616972002</v>
      </c>
      <c r="S27" s="60">
        <f t="shared" si="16"/>
        <v>-2440.3261879817132</v>
      </c>
      <c r="T27" s="60">
        <f t="shared" si="17"/>
        <v>-24.831061814177254</v>
      </c>
      <c r="U27" s="60">
        <f t="shared" si="18"/>
        <v>-268.92534837326764</v>
      </c>
      <c r="V27" s="60">
        <f t="shared" si="19"/>
        <v>-333.27011201277855</v>
      </c>
      <c r="W27" s="60">
        <f t="shared" si="20"/>
        <v>127.11464789514345</v>
      </c>
      <c r="X27" s="60">
        <f t="shared" si="21"/>
        <v>1130.5482360065907</v>
      </c>
      <c r="Y27" s="60">
        <f t="shared" si="22"/>
        <v>42.4335150556549</v>
      </c>
      <c r="Z27" s="60">
        <f t="shared" si="23"/>
        <v>2.7327379589728893</v>
      </c>
      <c r="AA27" s="60">
        <f t="shared" si="24"/>
        <v>0.2809986214497621</v>
      </c>
      <c r="AB27" s="60">
        <f t="shared" si="25"/>
        <v>-28540.976608690577</v>
      </c>
    </row>
    <row r="28" spans="1:28" ht="12.75">
      <c r="A28" s="12" t="s">
        <v>36</v>
      </c>
      <c r="B28" s="1">
        <f>'DATOS MENSUALES'!F126</f>
        <v>2.99871</v>
      </c>
      <c r="C28" s="1">
        <f>'DATOS MENSUALES'!F127</f>
        <v>4.387264999999999</v>
      </c>
      <c r="D28" s="1">
        <f>'DATOS MENSUALES'!F128</f>
        <v>5.857014</v>
      </c>
      <c r="E28" s="1">
        <f>'DATOS MENSUALES'!F129</f>
        <v>22.22136</v>
      </c>
      <c r="F28" s="1">
        <f>'DATOS MENSUALES'!F130</f>
        <v>34.977998</v>
      </c>
      <c r="G28" s="1">
        <f>'DATOS MENSUALES'!F131</f>
        <v>36.214164</v>
      </c>
      <c r="H28" s="1">
        <f>'DATOS MENSUALES'!F132</f>
        <v>9.873267</v>
      </c>
      <c r="I28" s="1">
        <f>'DATOS MENSUALES'!F133</f>
        <v>10.747947</v>
      </c>
      <c r="J28" s="1">
        <f>'DATOS MENSUALES'!F134</f>
        <v>7.040814</v>
      </c>
      <c r="K28" s="1">
        <f>'DATOS MENSUALES'!F135</f>
        <v>4.446981</v>
      </c>
      <c r="L28" s="1">
        <f>'DATOS MENSUALES'!F136</f>
        <v>3.206642</v>
      </c>
      <c r="M28" s="1">
        <f>'DATOS MENSUALES'!F137</f>
        <v>3.771808</v>
      </c>
      <c r="N28" s="1">
        <f t="shared" si="12"/>
        <v>145.74396999999996</v>
      </c>
      <c r="O28" s="10"/>
      <c r="P28" s="60">
        <f t="shared" si="13"/>
        <v>-16.048417852761837</v>
      </c>
      <c r="Q28" s="60">
        <f t="shared" si="14"/>
        <v>-184.03694309337314</v>
      </c>
      <c r="R28" s="60">
        <f t="shared" si="15"/>
        <v>-1858.875469144669</v>
      </c>
      <c r="S28" s="60">
        <f t="shared" si="16"/>
        <v>0.12851936288878985</v>
      </c>
      <c r="T28" s="60">
        <f t="shared" si="17"/>
        <v>3630.1862544569403</v>
      </c>
      <c r="U28" s="60">
        <f t="shared" si="18"/>
        <v>8477.685969975286</v>
      </c>
      <c r="V28" s="60">
        <f t="shared" si="19"/>
        <v>-1.4605103545504463</v>
      </c>
      <c r="W28" s="60">
        <f t="shared" si="20"/>
        <v>1.4163416512084344</v>
      </c>
      <c r="X28" s="60">
        <f t="shared" si="21"/>
        <v>5.0844779188437075</v>
      </c>
      <c r="Y28" s="60">
        <f t="shared" si="22"/>
        <v>4.219849144438899</v>
      </c>
      <c r="Z28" s="60">
        <f t="shared" si="23"/>
        <v>2.559962403948276</v>
      </c>
      <c r="AA28" s="60">
        <f t="shared" si="24"/>
        <v>3.9826536382132582</v>
      </c>
      <c r="AB28" s="60">
        <f t="shared" si="25"/>
        <v>10698.743666568455</v>
      </c>
    </row>
    <row r="29" spans="1:28" ht="12.75">
      <c r="A29" s="12" t="s">
        <v>37</v>
      </c>
      <c r="B29" s="1">
        <f>'DATOS MENSUALES'!F138</f>
        <v>2.524704</v>
      </c>
      <c r="C29" s="1">
        <f>'DATOS MENSUALES'!F139</f>
        <v>24.26216</v>
      </c>
      <c r="D29" s="1">
        <f>'DATOS MENSUALES'!F140</f>
        <v>9.12728</v>
      </c>
      <c r="E29" s="1">
        <f>'DATOS MENSUALES'!F141</f>
        <v>8.972202</v>
      </c>
      <c r="F29" s="1">
        <f>'DATOS MENSUALES'!F142</f>
        <v>3.454491</v>
      </c>
      <c r="G29" s="1">
        <f>'DATOS MENSUALES'!F143</f>
        <v>16.172399</v>
      </c>
      <c r="H29" s="1">
        <f>'DATOS MENSUALES'!F144</f>
        <v>15.263114999999999</v>
      </c>
      <c r="I29" s="1">
        <f>'DATOS MENSUALES'!F145</f>
        <v>15.009674999999998</v>
      </c>
      <c r="J29" s="1">
        <f>'DATOS MENSUALES'!F146</f>
        <v>6.467058</v>
      </c>
      <c r="K29" s="1">
        <f>'DATOS MENSUALES'!F147</f>
        <v>4.95603</v>
      </c>
      <c r="L29" s="1">
        <f>'DATOS MENSUALES'!F148</f>
        <v>3.4433439999999997</v>
      </c>
      <c r="M29" s="1">
        <f>'DATOS MENSUALES'!F149</f>
        <v>3.440831</v>
      </c>
      <c r="N29" s="1">
        <f t="shared" si="12"/>
        <v>113.093289</v>
      </c>
      <c r="O29" s="10"/>
      <c r="P29" s="60">
        <f t="shared" si="13"/>
        <v>-26.902575006987554</v>
      </c>
      <c r="Q29" s="60">
        <f t="shared" si="14"/>
        <v>2855.2986474301224</v>
      </c>
      <c r="R29" s="60">
        <f t="shared" si="15"/>
        <v>-735.1760841669994</v>
      </c>
      <c r="S29" s="60">
        <f t="shared" si="16"/>
        <v>-2069.995076988059</v>
      </c>
      <c r="T29" s="60">
        <f t="shared" si="17"/>
        <v>-4215.884118531356</v>
      </c>
      <c r="U29" s="60">
        <f t="shared" si="18"/>
        <v>0.04237582462977116</v>
      </c>
      <c r="V29" s="60">
        <f t="shared" si="19"/>
        <v>77.0514733004505</v>
      </c>
      <c r="W29" s="60">
        <f t="shared" si="20"/>
        <v>156.133936474138</v>
      </c>
      <c r="X29" s="60">
        <f t="shared" si="21"/>
        <v>1.5042587376488294</v>
      </c>
      <c r="Y29" s="60">
        <f t="shared" si="22"/>
        <v>9.595910845248834</v>
      </c>
      <c r="Z29" s="60">
        <f t="shared" si="23"/>
        <v>4.132017202304545</v>
      </c>
      <c r="AA29" s="60">
        <f t="shared" si="24"/>
        <v>1.9725299637297375</v>
      </c>
      <c r="AB29" s="60">
        <f t="shared" si="25"/>
        <v>-1196.3460670682512</v>
      </c>
    </row>
    <row r="30" spans="1:28" ht="12.75">
      <c r="A30" s="12" t="s">
        <v>38</v>
      </c>
      <c r="B30" s="1">
        <f>'DATOS MENSUALES'!F150</f>
        <v>3.457668</v>
      </c>
      <c r="C30" s="1">
        <f>'DATOS MENSUALES'!F151</f>
        <v>8.637375</v>
      </c>
      <c r="D30" s="1">
        <f>'DATOS MENSUALES'!F152</f>
        <v>28.409931</v>
      </c>
      <c r="E30" s="1">
        <f>'DATOS MENSUALES'!F153</f>
        <v>11.337725</v>
      </c>
      <c r="F30" s="1">
        <f>'DATOS MENSUALES'!F154</f>
        <v>5.915799999999999</v>
      </c>
      <c r="G30" s="1">
        <f>'DATOS MENSUALES'!F155</f>
        <v>2.7596689999999997</v>
      </c>
      <c r="H30" s="1">
        <f>'DATOS MENSUALES'!F156</f>
        <v>9.00619</v>
      </c>
      <c r="I30" s="1">
        <f>'DATOS MENSUALES'!F157</f>
        <v>4.816512</v>
      </c>
      <c r="J30" s="1">
        <f>'DATOS MENSUALES'!F158</f>
        <v>4.477711</v>
      </c>
      <c r="K30" s="1">
        <f>'DATOS MENSUALES'!F159</f>
        <v>4.189745</v>
      </c>
      <c r="L30" s="1">
        <f>'DATOS MENSUALES'!F160</f>
        <v>2.125662</v>
      </c>
      <c r="M30" s="1">
        <f>'DATOS MENSUALES'!F161</f>
        <v>1.981617</v>
      </c>
      <c r="N30" s="1">
        <f t="shared" si="12"/>
        <v>87.11560500000002</v>
      </c>
      <c r="O30" s="10"/>
      <c r="P30" s="60">
        <f t="shared" si="13"/>
        <v>-8.785470043310893</v>
      </c>
      <c r="Q30" s="60">
        <f t="shared" si="14"/>
        <v>-2.97358815194235</v>
      </c>
      <c r="R30" s="60">
        <f t="shared" si="15"/>
        <v>1079.195170098642</v>
      </c>
      <c r="S30" s="60">
        <f t="shared" si="16"/>
        <v>-1118.0591063800537</v>
      </c>
      <c r="T30" s="60">
        <f t="shared" si="17"/>
        <v>-2567.577477220332</v>
      </c>
      <c r="U30" s="60">
        <f t="shared" si="18"/>
        <v>-2229.655933191818</v>
      </c>
      <c r="V30" s="60">
        <f t="shared" si="19"/>
        <v>-8.019892829423647</v>
      </c>
      <c r="W30" s="60">
        <f t="shared" si="20"/>
        <v>-111.1743329927044</v>
      </c>
      <c r="X30" s="60">
        <f t="shared" si="21"/>
        <v>-0.6002513810267034</v>
      </c>
      <c r="Y30" s="60">
        <f t="shared" si="22"/>
        <v>2.508417448731283</v>
      </c>
      <c r="Z30" s="60">
        <f t="shared" si="23"/>
        <v>0.023638435364554584</v>
      </c>
      <c r="AA30" s="60">
        <f t="shared" si="24"/>
        <v>-0.008626212892040686</v>
      </c>
      <c r="AB30" s="60">
        <f t="shared" si="25"/>
        <v>-49001.670509562195</v>
      </c>
    </row>
    <row r="31" spans="1:28" ht="12.75">
      <c r="A31" s="12" t="s">
        <v>39</v>
      </c>
      <c r="B31" s="1">
        <f>'DATOS MENSUALES'!F162</f>
        <v>3.935778</v>
      </c>
      <c r="C31" s="1">
        <f>'DATOS MENSUALES'!F163</f>
        <v>6.13274</v>
      </c>
      <c r="D31" s="1">
        <f>'DATOS MENSUALES'!F164</f>
        <v>22.377738</v>
      </c>
      <c r="E31" s="1">
        <f>'DATOS MENSUALES'!F165</f>
        <v>8.808119999999999</v>
      </c>
      <c r="F31" s="1">
        <f>'DATOS MENSUALES'!F166</f>
        <v>11.31316</v>
      </c>
      <c r="G31" s="1">
        <f>'DATOS MENSUALES'!F167</f>
        <v>20.774556</v>
      </c>
      <c r="H31" s="1">
        <f>'DATOS MENSUALES'!F168</f>
        <v>9.480339</v>
      </c>
      <c r="I31" s="1">
        <f>'DATOS MENSUALES'!F169</f>
        <v>6.947681</v>
      </c>
      <c r="J31" s="1">
        <f>'DATOS MENSUALES'!F170</f>
        <v>8.506756</v>
      </c>
      <c r="K31" s="1">
        <f>'DATOS MENSUALES'!F171</f>
        <v>3.6347430000000003</v>
      </c>
      <c r="L31" s="1">
        <f>'DATOS MENSUALES'!F172</f>
        <v>2.942576</v>
      </c>
      <c r="M31" s="1">
        <f>'DATOS MENSUALES'!F173</f>
        <v>2.8867279999999997</v>
      </c>
      <c r="N31" s="1">
        <f t="shared" si="12"/>
        <v>107.74091500000002</v>
      </c>
      <c r="O31" s="10"/>
      <c r="P31" s="60">
        <f t="shared" si="13"/>
        <v>-3.984238469128897</v>
      </c>
      <c r="Q31" s="60">
        <f t="shared" si="14"/>
        <v>-61.28599423384287</v>
      </c>
      <c r="R31" s="60">
        <f t="shared" si="15"/>
        <v>75.42496649178918</v>
      </c>
      <c r="S31" s="60">
        <f t="shared" si="16"/>
        <v>-2150.980681235084</v>
      </c>
      <c r="T31" s="60">
        <f t="shared" si="17"/>
        <v>-570.9465689431044</v>
      </c>
      <c r="U31" s="60">
        <f t="shared" si="18"/>
        <v>121.34570475318748</v>
      </c>
      <c r="V31" s="60">
        <f t="shared" si="19"/>
        <v>-3.5641004658751827</v>
      </c>
      <c r="W31" s="60">
        <f t="shared" si="20"/>
        <v>-19.18944901654213</v>
      </c>
      <c r="X31" s="60">
        <f t="shared" si="21"/>
        <v>32.32440976437228</v>
      </c>
      <c r="Y31" s="60">
        <f t="shared" si="22"/>
        <v>0.5191918129522504</v>
      </c>
      <c r="Z31" s="60">
        <f t="shared" si="23"/>
        <v>1.345236720381977</v>
      </c>
      <c r="AA31" s="60">
        <f t="shared" si="24"/>
        <v>0.3430339447560762</v>
      </c>
      <c r="AB31" s="60">
        <f t="shared" si="25"/>
        <v>-4071.5977579090822</v>
      </c>
    </row>
    <row r="32" spans="1:28" ht="12.75">
      <c r="A32" s="12" t="s">
        <v>40</v>
      </c>
      <c r="B32" s="1">
        <f>'DATOS MENSUALES'!F174</f>
        <v>2.308134</v>
      </c>
      <c r="C32" s="1">
        <f>'DATOS MENSUALES'!F175</f>
        <v>10.53</v>
      </c>
      <c r="D32" s="1">
        <f>'DATOS MENSUALES'!F176</f>
        <v>9.384606</v>
      </c>
      <c r="E32" s="1">
        <f>'DATOS MENSUALES'!F177</f>
        <v>21.112878000000002</v>
      </c>
      <c r="F32" s="1">
        <f>'DATOS MENSUALES'!F178</f>
        <v>26.244045</v>
      </c>
      <c r="G32" s="1">
        <f>'DATOS MENSUALES'!F179</f>
        <v>22.628771</v>
      </c>
      <c r="H32" s="1">
        <f>'DATOS MENSUALES'!F180</f>
        <v>9.830928</v>
      </c>
      <c r="I32" s="1">
        <f>'DATOS MENSUALES'!F181</f>
        <v>6.86111</v>
      </c>
      <c r="J32" s="1">
        <f>'DATOS MENSUALES'!F182</f>
        <v>10.306265</v>
      </c>
      <c r="K32" s="1">
        <f>'DATOS MENSUALES'!F183</f>
        <v>3.7107020000000004</v>
      </c>
      <c r="L32" s="1">
        <f>'DATOS MENSUALES'!F184</f>
        <v>3.563754</v>
      </c>
      <c r="M32" s="1">
        <f>'DATOS MENSUALES'!F185</f>
        <v>3.558369</v>
      </c>
      <c r="N32" s="1">
        <f t="shared" si="12"/>
        <v>130.03956200000002</v>
      </c>
      <c r="O32" s="10"/>
      <c r="P32" s="60">
        <f t="shared" si="13"/>
        <v>-33.1676627540836</v>
      </c>
      <c r="Q32" s="60">
        <f t="shared" si="14"/>
        <v>0.09396081720328105</v>
      </c>
      <c r="R32" s="60">
        <f t="shared" si="15"/>
        <v>-674.0690380436205</v>
      </c>
      <c r="S32" s="60">
        <f t="shared" si="16"/>
        <v>-0.22016600912721979</v>
      </c>
      <c r="T32" s="60">
        <f t="shared" si="17"/>
        <v>292.0879606802067</v>
      </c>
      <c r="U32" s="60">
        <f t="shared" si="18"/>
        <v>315.1272762467043</v>
      </c>
      <c r="V32" s="60">
        <f t="shared" si="19"/>
        <v>-1.6301929768657935</v>
      </c>
      <c r="W32" s="60">
        <f t="shared" si="20"/>
        <v>-21.11181610948551</v>
      </c>
      <c r="X32" s="60">
        <f t="shared" si="21"/>
        <v>123.87863707077479</v>
      </c>
      <c r="Y32" s="60">
        <f t="shared" si="22"/>
        <v>0.6807458708570072</v>
      </c>
      <c r="Z32" s="60">
        <f t="shared" si="23"/>
        <v>5.133721415601626</v>
      </c>
      <c r="AA32" s="60">
        <f t="shared" si="24"/>
        <v>2.580734382696077</v>
      </c>
      <c r="AB32" s="60">
        <f t="shared" si="25"/>
        <v>253.69432877780613</v>
      </c>
    </row>
    <row r="33" spans="1:28" ht="12.75">
      <c r="A33" s="12" t="s">
        <v>41</v>
      </c>
      <c r="B33" s="1">
        <f>'DATOS MENSUALES'!F186</f>
        <v>3.73841</v>
      </c>
      <c r="C33" s="1">
        <f>'DATOS MENSUALES'!F187</f>
        <v>22.537205</v>
      </c>
      <c r="D33" s="1">
        <f>'DATOS MENSUALES'!F188</f>
        <v>21.184452</v>
      </c>
      <c r="E33" s="1">
        <f>'DATOS MENSUALES'!F189</f>
        <v>30.499560000000002</v>
      </c>
      <c r="F33" s="1">
        <f>'DATOS MENSUALES'!F190</f>
        <v>13.337254</v>
      </c>
      <c r="G33" s="1">
        <f>'DATOS MENSUALES'!F191</f>
        <v>22.32027</v>
      </c>
      <c r="H33" s="1">
        <f>'DATOS MENSUALES'!F192</f>
        <v>27.598604</v>
      </c>
      <c r="I33" s="1">
        <f>'DATOS MENSUALES'!F193</f>
        <v>21.120528</v>
      </c>
      <c r="J33" s="1">
        <f>'DATOS MENSUALES'!F194</f>
        <v>14.41272</v>
      </c>
      <c r="K33" s="1">
        <f>'DATOS MENSUALES'!F195</f>
        <v>6.26562</v>
      </c>
      <c r="L33" s="1">
        <f>'DATOS MENSUALES'!F196</f>
        <v>4.132506</v>
      </c>
      <c r="M33" s="1">
        <f>'DATOS MENSUALES'!F197</f>
        <v>5.138928</v>
      </c>
      <c r="N33" s="1">
        <f t="shared" si="12"/>
        <v>192.28605700000003</v>
      </c>
      <c r="O33" s="10"/>
      <c r="P33" s="60">
        <f t="shared" si="13"/>
        <v>-5.665276876613871</v>
      </c>
      <c r="Q33" s="60">
        <f t="shared" si="14"/>
        <v>1935.2852536067228</v>
      </c>
      <c r="R33" s="60">
        <f t="shared" si="15"/>
        <v>27.86849039528597</v>
      </c>
      <c r="S33" s="60">
        <f t="shared" si="16"/>
        <v>677.4952684248045</v>
      </c>
      <c r="T33" s="60">
        <f t="shared" si="17"/>
        <v>-246.70865530166122</v>
      </c>
      <c r="U33" s="60">
        <f t="shared" si="18"/>
        <v>274.1825500060077</v>
      </c>
      <c r="V33" s="60">
        <f t="shared" si="19"/>
        <v>4566.65977601962</v>
      </c>
      <c r="W33" s="60">
        <f t="shared" si="20"/>
        <v>1519.132262420018</v>
      </c>
      <c r="X33" s="60">
        <f t="shared" si="21"/>
        <v>751.4510412921156</v>
      </c>
      <c r="Y33" s="60">
        <f t="shared" si="22"/>
        <v>40.51636919766364</v>
      </c>
      <c r="Z33" s="60">
        <f t="shared" si="23"/>
        <v>12.069471777382395</v>
      </c>
      <c r="AA33" s="60">
        <f t="shared" si="24"/>
        <v>25.730458094774658</v>
      </c>
      <c r="AB33" s="60">
        <f t="shared" si="25"/>
        <v>322503.9581944686</v>
      </c>
    </row>
    <row r="34" spans="1:28" ht="12.75">
      <c r="A34" s="12" t="s">
        <v>42</v>
      </c>
      <c r="B34" s="1">
        <f>'DATOS MENSUALES'!F198</f>
        <v>4.980558</v>
      </c>
      <c r="C34" s="1">
        <f>'DATOS MENSUALES'!F199</f>
        <v>7.042918</v>
      </c>
      <c r="D34" s="1">
        <f>'DATOS MENSUALES'!F200</f>
        <v>6.6518999999999995</v>
      </c>
      <c r="E34" s="1">
        <f>'DATOS MENSUALES'!F201</f>
        <v>5.754736</v>
      </c>
      <c r="F34" s="1">
        <f>'DATOS MENSUALES'!F202</f>
        <v>19.20192</v>
      </c>
      <c r="G34" s="1">
        <f>'DATOS MENSUALES'!F203</f>
        <v>17.914071</v>
      </c>
      <c r="H34" s="1">
        <f>'DATOS MENSUALES'!F204</f>
        <v>10.16048</v>
      </c>
      <c r="I34" s="1">
        <f>'DATOS MENSUALES'!F205</f>
        <v>6.42912</v>
      </c>
      <c r="J34" s="1">
        <f>'DATOS MENSUALES'!F206</f>
        <v>6.386996</v>
      </c>
      <c r="K34" s="1">
        <f>'DATOS MENSUALES'!F207</f>
        <v>4.172163</v>
      </c>
      <c r="L34" s="1">
        <f>'DATOS MENSUALES'!F208</f>
        <v>2.76241</v>
      </c>
      <c r="M34" s="1">
        <f>'DATOS MENSUALES'!F209</f>
        <v>2.612448</v>
      </c>
      <c r="N34" s="1">
        <f t="shared" si="12"/>
        <v>94.06971999999999</v>
      </c>
      <c r="O34" s="10"/>
      <c r="P34" s="60">
        <f t="shared" si="13"/>
        <v>-0.15793100767096346</v>
      </c>
      <c r="Q34" s="60">
        <f t="shared" si="14"/>
        <v>-27.885980955064454</v>
      </c>
      <c r="R34" s="60">
        <f t="shared" si="15"/>
        <v>-1521.1624815208056</v>
      </c>
      <c r="S34" s="60">
        <f t="shared" si="16"/>
        <v>-4066.8660556006666</v>
      </c>
      <c r="T34" s="60">
        <f t="shared" si="17"/>
        <v>-0.06750439025621045</v>
      </c>
      <c r="U34" s="60">
        <f t="shared" si="18"/>
        <v>9.133370883049096</v>
      </c>
      <c r="V34" s="60">
        <f t="shared" si="19"/>
        <v>-0.6084342618180764</v>
      </c>
      <c r="W34" s="60">
        <f t="shared" si="20"/>
        <v>-32.639213048054074</v>
      </c>
      <c r="X34" s="60">
        <f t="shared" si="21"/>
        <v>1.2104508203623918</v>
      </c>
      <c r="Y34" s="60">
        <f t="shared" si="22"/>
        <v>2.412295144565439</v>
      </c>
      <c r="Z34" s="60">
        <f t="shared" si="23"/>
        <v>0.7882285410195683</v>
      </c>
      <c r="AA34" s="60">
        <f t="shared" si="24"/>
        <v>0.07716899183141367</v>
      </c>
      <c r="AB34" s="60">
        <f t="shared" si="25"/>
        <v>-26037.92517291404</v>
      </c>
    </row>
    <row r="35" spans="1:28" ht="12.75">
      <c r="A35" s="12" t="s">
        <v>43</v>
      </c>
      <c r="B35" s="1">
        <f>'DATOS MENSUALES'!F210</f>
        <v>3.724</v>
      </c>
      <c r="C35" s="1">
        <f>'DATOS MENSUALES'!F211</f>
        <v>5.556684000000001</v>
      </c>
      <c r="D35" s="1">
        <f>'DATOS MENSUALES'!F212</f>
        <v>6.457660000000001</v>
      </c>
      <c r="E35" s="1">
        <f>'DATOS MENSUALES'!F213</f>
        <v>10.553631</v>
      </c>
      <c r="F35" s="1">
        <f>'DATOS MENSUALES'!F214</f>
        <v>20.248300999999998</v>
      </c>
      <c r="G35" s="1">
        <f>'DATOS MENSUALES'!F215</f>
        <v>20.688641</v>
      </c>
      <c r="H35" s="1">
        <f>'DATOS MENSUALES'!F216</f>
        <v>20.62469</v>
      </c>
      <c r="I35" s="1">
        <f>'DATOS MENSUALES'!F217</f>
        <v>11.821356</v>
      </c>
      <c r="J35" s="1">
        <f>'DATOS MENSUALES'!F218</f>
        <v>10.530472</v>
      </c>
      <c r="K35" s="1">
        <f>'DATOS MENSUALES'!F219</f>
        <v>6.568293000000001</v>
      </c>
      <c r="L35" s="1">
        <f>'DATOS MENSUALES'!F220</f>
        <v>3.287052</v>
      </c>
      <c r="M35" s="1">
        <f>'DATOS MENSUALES'!F221</f>
        <v>3.013659</v>
      </c>
      <c r="N35" s="1">
        <f t="shared" si="12"/>
        <v>123.074439</v>
      </c>
      <c r="O35" s="10"/>
      <c r="P35" s="60">
        <f t="shared" si="13"/>
        <v>-5.803773274440135</v>
      </c>
      <c r="Q35" s="60">
        <f t="shared" si="14"/>
        <v>-92.26548227141807</v>
      </c>
      <c r="R35" s="60">
        <f t="shared" si="15"/>
        <v>-1599.5459797428105</v>
      </c>
      <c r="S35" s="60">
        <f t="shared" si="16"/>
        <v>-1391.07996966358</v>
      </c>
      <c r="T35" s="60">
        <f t="shared" si="17"/>
        <v>0.2611738700397331</v>
      </c>
      <c r="U35" s="60">
        <f t="shared" si="18"/>
        <v>115.1372802420182</v>
      </c>
      <c r="V35" s="60">
        <f t="shared" si="19"/>
        <v>889.4011041533695</v>
      </c>
      <c r="W35" s="60">
        <f t="shared" si="20"/>
        <v>10.596302492580117</v>
      </c>
      <c r="X35" s="60">
        <f t="shared" si="21"/>
        <v>141.3564848747924</v>
      </c>
      <c r="Y35" s="60">
        <f t="shared" si="22"/>
        <v>52.19949833764652</v>
      </c>
      <c r="Z35" s="60">
        <f t="shared" si="23"/>
        <v>3.038443817034632</v>
      </c>
      <c r="AA35" s="60">
        <f t="shared" si="24"/>
        <v>0.5655150925530628</v>
      </c>
      <c r="AB35" s="60">
        <f t="shared" si="25"/>
        <v>-0.255611357309162</v>
      </c>
    </row>
    <row r="36" spans="1:28" ht="12.75">
      <c r="A36" s="12" t="s">
        <v>44</v>
      </c>
      <c r="B36" s="1">
        <f>'DATOS MENSUALES'!F222</f>
        <v>4.366509</v>
      </c>
      <c r="C36" s="1">
        <f>'DATOS MENSUALES'!F223</f>
        <v>4.845846</v>
      </c>
      <c r="D36" s="1">
        <f>'DATOS MENSUALES'!F224</f>
        <v>30.5737</v>
      </c>
      <c r="E36" s="1">
        <f>'DATOS MENSUALES'!F225</f>
        <v>43.641746</v>
      </c>
      <c r="F36" s="1">
        <f>'DATOS MENSUALES'!F226</f>
        <v>11.594492</v>
      </c>
      <c r="G36" s="1">
        <f>'DATOS MENSUALES'!F227</f>
        <v>22.070808</v>
      </c>
      <c r="H36" s="1">
        <f>'DATOS MENSUALES'!F228</f>
        <v>17.548564</v>
      </c>
      <c r="I36" s="1">
        <f>'DATOS MENSUALES'!F229</f>
        <v>22.981457</v>
      </c>
      <c r="J36" s="1">
        <f>'DATOS MENSUALES'!F230</f>
        <v>14.630863000000002</v>
      </c>
      <c r="K36" s="1">
        <f>'DATOS MENSUALES'!F231</f>
        <v>7.369301999999999</v>
      </c>
      <c r="L36" s="1">
        <f>'DATOS MENSUALES'!F232</f>
        <v>3.2060500000000003</v>
      </c>
      <c r="M36" s="1">
        <f>'DATOS MENSUALES'!F233</f>
        <v>8.15826</v>
      </c>
      <c r="N36" s="1">
        <f t="shared" si="12"/>
        <v>190.98759700000002</v>
      </c>
      <c r="O36" s="10"/>
      <c r="P36" s="60">
        <f t="shared" si="13"/>
        <v>-1.539127885461953</v>
      </c>
      <c r="Q36" s="60">
        <f t="shared" si="14"/>
        <v>-143.01739748939247</v>
      </c>
      <c r="R36" s="60">
        <f t="shared" si="15"/>
        <v>1916.362218335884</v>
      </c>
      <c r="S36" s="60">
        <f t="shared" si="16"/>
        <v>10539.5214770988</v>
      </c>
      <c r="T36" s="60">
        <f t="shared" si="17"/>
        <v>-514.8082167619862</v>
      </c>
      <c r="U36" s="60">
        <f t="shared" si="18"/>
        <v>243.79454575829809</v>
      </c>
      <c r="V36" s="60">
        <f t="shared" si="19"/>
        <v>279.8183574711804</v>
      </c>
      <c r="W36" s="60">
        <f t="shared" si="20"/>
        <v>2382.766024250518</v>
      </c>
      <c r="X36" s="60">
        <f t="shared" si="21"/>
        <v>806.8508899156759</v>
      </c>
      <c r="Y36" s="60">
        <f t="shared" si="22"/>
        <v>93.4708015447296</v>
      </c>
      <c r="Z36" s="60">
        <f t="shared" si="23"/>
        <v>2.556640319035634</v>
      </c>
      <c r="AA36" s="60">
        <f t="shared" si="24"/>
        <v>212.94249083439783</v>
      </c>
      <c r="AB36" s="60">
        <f t="shared" si="25"/>
        <v>304529.4299409955</v>
      </c>
    </row>
    <row r="37" spans="1:28" ht="12.75">
      <c r="A37" s="12" t="s">
        <v>45</v>
      </c>
      <c r="B37" s="1">
        <f>'DATOS MENSUALES'!F234</f>
        <v>9.013802</v>
      </c>
      <c r="C37" s="1">
        <f>'DATOS MENSUALES'!F235</f>
        <v>21.5176</v>
      </c>
      <c r="D37" s="1">
        <f>'DATOS MENSUALES'!F236</f>
        <v>34.162544</v>
      </c>
      <c r="E37" s="1">
        <f>'DATOS MENSUALES'!F237</f>
        <v>30.883249999999997</v>
      </c>
      <c r="F37" s="1">
        <f>'DATOS MENSUALES'!F238</f>
        <v>39.059888</v>
      </c>
      <c r="G37" s="1">
        <f>'DATOS MENSUALES'!F239</f>
        <v>21.879638</v>
      </c>
      <c r="H37" s="1">
        <f>'DATOS MENSUALES'!F240</f>
        <v>12.631404</v>
      </c>
      <c r="I37" s="1">
        <f>'DATOS MENSUALES'!F241</f>
        <v>11.990264</v>
      </c>
      <c r="J37" s="1">
        <f>'DATOS MENSUALES'!F242</f>
        <v>5.7585</v>
      </c>
      <c r="K37" s="1">
        <f>'DATOS MENSUALES'!F243</f>
        <v>3.7404919999999997</v>
      </c>
      <c r="L37" s="1">
        <f>'DATOS MENSUALES'!F244</f>
        <v>2.826648</v>
      </c>
      <c r="M37" s="1">
        <f>'DATOS MENSUALES'!F245</f>
        <v>2.206875</v>
      </c>
      <c r="N37" s="1">
        <f t="shared" si="12"/>
        <v>195.67090499999998</v>
      </c>
      <c r="O37" s="10"/>
      <c r="P37" s="60">
        <f t="shared" si="13"/>
        <v>42.607675078181735</v>
      </c>
      <c r="Q37" s="60">
        <f t="shared" si="14"/>
        <v>1498.0659320095806</v>
      </c>
      <c r="R37" s="60">
        <f t="shared" si="15"/>
        <v>4103.622865054698</v>
      </c>
      <c r="S37" s="60">
        <f t="shared" si="16"/>
        <v>770.222477993659</v>
      </c>
      <c r="T37" s="60">
        <f t="shared" si="17"/>
        <v>7358.887650236159</v>
      </c>
      <c r="U37" s="60">
        <f t="shared" si="18"/>
        <v>222.09091406542908</v>
      </c>
      <c r="V37" s="60">
        <f t="shared" si="19"/>
        <v>4.279599539580153</v>
      </c>
      <c r="W37" s="60">
        <f t="shared" si="20"/>
        <v>13.233713043395452</v>
      </c>
      <c r="X37" s="60">
        <f t="shared" si="21"/>
        <v>0.08359020066524718</v>
      </c>
      <c r="Y37" s="60">
        <f t="shared" si="22"/>
        <v>0.7522732848398298</v>
      </c>
      <c r="Z37" s="60">
        <f t="shared" si="23"/>
        <v>0.9643718820191444</v>
      </c>
      <c r="AA37" s="60">
        <f t="shared" si="24"/>
        <v>8.205849866837844E-06</v>
      </c>
      <c r="AB37" s="60">
        <f t="shared" si="25"/>
        <v>372654.6491403538</v>
      </c>
    </row>
    <row r="38" spans="1:28" ht="12.75">
      <c r="A38" s="12" t="s">
        <v>46</v>
      </c>
      <c r="B38" s="1">
        <f>'DATOS MENSUALES'!F246</f>
        <v>13.90005</v>
      </c>
      <c r="C38" s="1">
        <f>'DATOS MENSUALES'!F247</f>
        <v>28.455984</v>
      </c>
      <c r="D38" s="1">
        <f>'DATOS MENSUALES'!F248</f>
        <v>17.594752</v>
      </c>
      <c r="E38" s="1">
        <f>'DATOS MENSUALES'!F249</f>
        <v>25.338404</v>
      </c>
      <c r="F38" s="1">
        <f>'DATOS MENSUALES'!F250</f>
        <v>13.655406</v>
      </c>
      <c r="G38" s="1">
        <f>'DATOS MENSUALES'!F251</f>
        <v>15.002834</v>
      </c>
      <c r="H38" s="1">
        <f>'DATOS MENSUALES'!F252</f>
        <v>10.013916</v>
      </c>
      <c r="I38" s="1">
        <f>'DATOS MENSUALES'!F253</f>
        <v>12.625547</v>
      </c>
      <c r="J38" s="1">
        <f>'DATOS MENSUALES'!F254</f>
        <v>10.16048</v>
      </c>
      <c r="K38" s="1">
        <f>'DATOS MENSUALES'!F255</f>
        <v>5.8144</v>
      </c>
      <c r="L38" s="1">
        <f>'DATOS MENSUALES'!F256</f>
        <v>3.514889</v>
      </c>
      <c r="M38" s="1">
        <f>'DATOS MENSUALES'!F257</f>
        <v>3.202332</v>
      </c>
      <c r="N38" s="1">
        <f t="shared" si="12"/>
        <v>159.27899400000004</v>
      </c>
      <c r="O38" s="10"/>
      <c r="P38" s="60">
        <f t="shared" si="13"/>
        <v>588.2611214256864</v>
      </c>
      <c r="Q38" s="60">
        <f t="shared" si="14"/>
        <v>6209.825044558911</v>
      </c>
      <c r="R38" s="60">
        <f t="shared" si="15"/>
        <v>-0.17362208492022768</v>
      </c>
      <c r="S38" s="60">
        <f t="shared" si="16"/>
        <v>47.50452114961149</v>
      </c>
      <c r="T38" s="60">
        <f t="shared" si="17"/>
        <v>-211.036542023861</v>
      </c>
      <c r="U38" s="60">
        <f t="shared" si="18"/>
        <v>-0.5532433062268718</v>
      </c>
      <c r="V38" s="60">
        <f t="shared" si="19"/>
        <v>-0.9819013887575023</v>
      </c>
      <c r="W38" s="60">
        <f t="shared" si="20"/>
        <v>27.016872786210264</v>
      </c>
      <c r="X38" s="60">
        <f t="shared" si="21"/>
        <v>113.32499580612486</v>
      </c>
      <c r="Y38" s="60">
        <f t="shared" si="22"/>
        <v>26.553883837904635</v>
      </c>
      <c r="Z38" s="60">
        <f t="shared" si="23"/>
        <v>4.709706883528967</v>
      </c>
      <c r="AA38" s="60">
        <f t="shared" si="24"/>
        <v>1.0476177068670174</v>
      </c>
      <c r="AB38" s="60">
        <f t="shared" si="25"/>
        <v>45003.73108711812</v>
      </c>
    </row>
    <row r="39" spans="1:28" ht="12.75">
      <c r="A39" s="12" t="s">
        <v>47</v>
      </c>
      <c r="B39" s="1">
        <f>'DATOS MENSUALES'!F258</f>
        <v>3.944707</v>
      </c>
      <c r="C39" s="1">
        <f>'DATOS MENSUALES'!F259</f>
        <v>19.799798000000003</v>
      </c>
      <c r="D39" s="1">
        <f>'DATOS MENSUALES'!F260</f>
        <v>23.916718000000003</v>
      </c>
      <c r="E39" s="1">
        <f>'DATOS MENSUALES'!F261</f>
        <v>31.535878</v>
      </c>
      <c r="F39" s="1">
        <f>'DATOS MENSUALES'!F262</f>
        <v>10.072040000000001</v>
      </c>
      <c r="G39" s="1">
        <f>'DATOS MENSUALES'!F263</f>
        <v>29.219257</v>
      </c>
      <c r="H39" s="1">
        <f>'DATOS MENSUALES'!F264</f>
        <v>10.230836</v>
      </c>
      <c r="I39" s="1">
        <f>'DATOS MENSUALES'!F265</f>
        <v>7.646256</v>
      </c>
      <c r="J39" s="1">
        <f>'DATOS MENSUALES'!F266</f>
        <v>4.524192</v>
      </c>
      <c r="K39" s="1">
        <f>'DATOS MENSUALES'!F267</f>
        <v>3.443432</v>
      </c>
      <c r="L39" s="1">
        <f>'DATOS MENSUALES'!F268</f>
        <v>3.099785</v>
      </c>
      <c r="M39" s="1">
        <f>'DATOS MENSUALES'!F269</f>
        <v>3.211334</v>
      </c>
      <c r="N39" s="1">
        <f t="shared" si="12"/>
        <v>150.64423299999999</v>
      </c>
      <c r="O39" s="10"/>
      <c r="P39" s="60">
        <f t="shared" si="13"/>
        <v>-3.9172953552136502</v>
      </c>
      <c r="Q39" s="60">
        <f t="shared" si="14"/>
        <v>919.5829500220253</v>
      </c>
      <c r="R39" s="60">
        <f t="shared" si="15"/>
        <v>191.51069861124833</v>
      </c>
      <c r="S39" s="60">
        <f t="shared" si="16"/>
        <v>946.7252389341709</v>
      </c>
      <c r="T39" s="60">
        <f t="shared" si="17"/>
        <v>-867.4458614102267</v>
      </c>
      <c r="U39" s="60">
        <f t="shared" si="18"/>
        <v>2403.6777361153418</v>
      </c>
      <c r="V39" s="60">
        <f t="shared" si="19"/>
        <v>-0.4691162037338179</v>
      </c>
      <c r="W39" s="60">
        <f t="shared" si="20"/>
        <v>-7.7467156188283965</v>
      </c>
      <c r="X39" s="60">
        <f t="shared" si="21"/>
        <v>-0.5063939101132837</v>
      </c>
      <c r="Y39" s="60">
        <f t="shared" si="22"/>
        <v>0.2296901769315015</v>
      </c>
      <c r="Z39" s="60">
        <f t="shared" si="23"/>
        <v>2.005701054424662</v>
      </c>
      <c r="AA39" s="60">
        <f t="shared" si="24"/>
        <v>1.0757219888967442</v>
      </c>
      <c r="AB39" s="60">
        <f t="shared" si="25"/>
        <v>19541.524439040506</v>
      </c>
    </row>
    <row r="40" spans="1:28" ht="12.75">
      <c r="A40" s="12" t="s">
        <v>48</v>
      </c>
      <c r="B40" s="1">
        <f>'DATOS MENSUALES'!F270</f>
        <v>4.5476019999999995</v>
      </c>
      <c r="C40" s="1">
        <f>'DATOS MENSUALES'!F271</f>
        <v>3.229369</v>
      </c>
      <c r="D40" s="1">
        <f>'DATOS MENSUALES'!F272</f>
        <v>5.1058129999999995</v>
      </c>
      <c r="E40" s="1">
        <f>'DATOS MENSUALES'!F273</f>
        <v>34.82172</v>
      </c>
      <c r="F40" s="1">
        <f>'DATOS MENSUALES'!F274</f>
        <v>24.675169999999998</v>
      </c>
      <c r="G40" s="1">
        <f>'DATOS MENSUALES'!F275</f>
        <v>32.320904</v>
      </c>
      <c r="H40" s="1">
        <f>'DATOS MENSUALES'!F276</f>
        <v>19.918368</v>
      </c>
      <c r="I40" s="1">
        <f>'DATOS MENSUALES'!F277</f>
        <v>11.101364</v>
      </c>
      <c r="J40" s="1">
        <f>'DATOS MENSUALES'!F278</f>
        <v>8.637469</v>
      </c>
      <c r="K40" s="1">
        <f>'DATOS MENSUALES'!F279</f>
        <v>4.19983</v>
      </c>
      <c r="L40" s="1">
        <f>'DATOS MENSUALES'!F280</f>
        <v>2.937735</v>
      </c>
      <c r="M40" s="1">
        <f>'DATOS MENSUALES'!F281</f>
        <v>2.778489</v>
      </c>
      <c r="N40" s="1">
        <f t="shared" si="12"/>
        <v>154.273833</v>
      </c>
      <c r="O40" s="10"/>
      <c r="P40" s="60">
        <f t="shared" si="13"/>
        <v>-0.9225577711588574</v>
      </c>
      <c r="Q40" s="60">
        <f t="shared" si="14"/>
        <v>-320.85787285346146</v>
      </c>
      <c r="R40" s="60">
        <f t="shared" si="15"/>
        <v>-2220.8190176352978</v>
      </c>
      <c r="S40" s="60">
        <f t="shared" si="16"/>
        <v>2250.670832087227</v>
      </c>
      <c r="T40" s="60">
        <f t="shared" si="17"/>
        <v>130.02167387868747</v>
      </c>
      <c r="U40" s="60">
        <f t="shared" si="18"/>
        <v>4489.790637972257</v>
      </c>
      <c r="V40" s="60">
        <f t="shared" si="19"/>
        <v>707.4722134328952</v>
      </c>
      <c r="W40" s="60">
        <f t="shared" si="20"/>
        <v>3.2184664457373757</v>
      </c>
      <c r="X40" s="60">
        <f t="shared" si="21"/>
        <v>36.46910584418928</v>
      </c>
      <c r="Y40" s="60">
        <f t="shared" si="22"/>
        <v>2.5646882638557047</v>
      </c>
      <c r="Z40" s="60">
        <f t="shared" si="23"/>
        <v>1.3276163014285034</v>
      </c>
      <c r="AA40" s="60">
        <f t="shared" si="24"/>
        <v>0.20724776569034928</v>
      </c>
      <c r="AB40" s="60">
        <f t="shared" si="25"/>
        <v>28553.72413635392</v>
      </c>
    </row>
    <row r="41" spans="1:28" ht="12.75">
      <c r="A41" s="12" t="s">
        <v>49</v>
      </c>
      <c r="B41" s="1">
        <f>'DATOS MENSUALES'!F282</f>
        <v>3.122008</v>
      </c>
      <c r="C41" s="1">
        <f>'DATOS MENSUALES'!F283</f>
        <v>22.127298</v>
      </c>
      <c r="D41" s="1">
        <f>'DATOS MENSUALES'!F284</f>
        <v>32.237803</v>
      </c>
      <c r="E41" s="1">
        <f>'DATOS MENSUALES'!F285</f>
        <v>21.6</v>
      </c>
      <c r="F41" s="1">
        <f>'DATOS MENSUALES'!F286</f>
        <v>24.271774</v>
      </c>
      <c r="G41" s="1">
        <f>'DATOS MENSUALES'!F287</f>
        <v>38.768035</v>
      </c>
      <c r="H41" s="1">
        <f>'DATOS MENSUALES'!F288</f>
        <v>9.487407999999999</v>
      </c>
      <c r="I41" s="1">
        <f>'DATOS MENSUALES'!F289</f>
        <v>9.4663</v>
      </c>
      <c r="J41" s="1">
        <f>'DATOS MENSUALES'!F290</f>
        <v>6.378514000000001</v>
      </c>
      <c r="K41" s="1">
        <f>'DATOS MENSUALES'!F291</f>
        <v>3.8082960000000003</v>
      </c>
      <c r="L41" s="1">
        <f>'DATOS MENSUALES'!F292</f>
        <v>3.110888</v>
      </c>
      <c r="M41" s="1">
        <f>'DATOS MENSUALES'!F293</f>
        <v>2.331395</v>
      </c>
      <c r="N41" s="1">
        <f t="shared" si="12"/>
        <v>176.70971899999995</v>
      </c>
      <c r="O41" s="10"/>
      <c r="P41" s="60">
        <f t="shared" si="13"/>
        <v>-13.808165787611522</v>
      </c>
      <c r="Q41" s="60">
        <f t="shared" si="14"/>
        <v>1750.5259314377379</v>
      </c>
      <c r="R41" s="60">
        <f t="shared" si="15"/>
        <v>2794.390274776838</v>
      </c>
      <c r="S41" s="60">
        <f t="shared" si="16"/>
        <v>-0.0015897689754812401</v>
      </c>
      <c r="T41" s="60">
        <f t="shared" si="17"/>
        <v>101.3695548840928</v>
      </c>
      <c r="U41" s="60">
        <f t="shared" si="18"/>
        <v>12078.774400175384</v>
      </c>
      <c r="V41" s="60">
        <f t="shared" si="19"/>
        <v>-3.5148472623824265</v>
      </c>
      <c r="W41" s="60">
        <f t="shared" si="20"/>
        <v>-0.003991094459185576</v>
      </c>
      <c r="X41" s="60">
        <f t="shared" si="21"/>
        <v>1.181778914537926</v>
      </c>
      <c r="Y41" s="60">
        <f t="shared" si="22"/>
        <v>0.933380687482358</v>
      </c>
      <c r="Z41" s="60">
        <f t="shared" si="23"/>
        <v>2.0591439964257394</v>
      </c>
      <c r="AA41" s="60">
        <f t="shared" si="24"/>
        <v>0.0030291192333115934</v>
      </c>
      <c r="AB41" s="60">
        <f t="shared" si="25"/>
        <v>148882.40228306956</v>
      </c>
    </row>
    <row r="42" spans="1:28" ht="12.75">
      <c r="A42" s="12" t="s">
        <v>50</v>
      </c>
      <c r="B42" s="1">
        <f>'DATOS MENSUALES'!F294</f>
        <v>1.471455</v>
      </c>
      <c r="C42" s="1">
        <f>'DATOS MENSUALES'!F295</f>
        <v>4.11622</v>
      </c>
      <c r="D42" s="1">
        <f>'DATOS MENSUALES'!F296</f>
        <v>4.450531</v>
      </c>
      <c r="E42" s="1">
        <f>'DATOS MENSUALES'!F297</f>
        <v>9.88836</v>
      </c>
      <c r="F42" s="1">
        <f>'DATOS MENSUALES'!F298</f>
        <v>20.12676</v>
      </c>
      <c r="G42" s="1">
        <f>'DATOS MENSUALES'!F299</f>
        <v>15.499205</v>
      </c>
      <c r="H42" s="1">
        <f>'DATOS MENSUALES'!F300</f>
        <v>5.27681</v>
      </c>
      <c r="I42" s="1">
        <f>'DATOS MENSUALES'!F301</f>
        <v>3.31008</v>
      </c>
      <c r="J42" s="1">
        <f>'DATOS MENSUALES'!F302</f>
        <v>3.042808</v>
      </c>
      <c r="K42" s="1">
        <f>'DATOS MENSUALES'!F303</f>
        <v>2.625382</v>
      </c>
      <c r="L42" s="1">
        <f>'DATOS MENSUALES'!F304</f>
        <v>2.327272</v>
      </c>
      <c r="M42" s="1">
        <f>'DATOS MENSUALES'!F305</f>
        <v>2.384856</v>
      </c>
      <c r="N42" s="1">
        <f t="shared" si="12"/>
        <v>74.51973899999999</v>
      </c>
      <c r="O42" s="10"/>
      <c r="P42" s="60">
        <f t="shared" si="13"/>
        <v>-66.41223073389698</v>
      </c>
      <c r="Q42" s="60">
        <f t="shared" si="14"/>
        <v>-211.6191906011345</v>
      </c>
      <c r="R42" s="60">
        <f t="shared" si="15"/>
        <v>-2572.5319927868</v>
      </c>
      <c r="S42" s="60">
        <f t="shared" si="16"/>
        <v>-1654.9032054153372</v>
      </c>
      <c r="T42" s="60">
        <f t="shared" si="17"/>
        <v>0.1387251788800055</v>
      </c>
      <c r="U42" s="60">
        <f t="shared" si="18"/>
        <v>-0.0341881321534604</v>
      </c>
      <c r="V42" s="60">
        <f t="shared" si="19"/>
        <v>-188.23461593493465</v>
      </c>
      <c r="W42" s="60">
        <f t="shared" si="20"/>
        <v>-251.81842897170827</v>
      </c>
      <c r="X42" s="60">
        <f t="shared" si="21"/>
        <v>-11.828249434589232</v>
      </c>
      <c r="Y42" s="60">
        <f t="shared" si="22"/>
        <v>-0.00869513486750901</v>
      </c>
      <c r="Z42" s="60">
        <f t="shared" si="23"/>
        <v>0.11664636664513593</v>
      </c>
      <c r="AA42" s="60">
        <f t="shared" si="24"/>
        <v>0.007780175667556211</v>
      </c>
      <c r="AB42" s="60">
        <f t="shared" si="25"/>
        <v>-119018.08500550425</v>
      </c>
    </row>
    <row r="43" spans="1:28" ht="12.75">
      <c r="A43" s="12" t="s">
        <v>51</v>
      </c>
      <c r="B43" s="1">
        <f>'DATOS MENSUALES'!F306</f>
        <v>6.228684</v>
      </c>
      <c r="C43" s="1">
        <f>'DATOS MENSUALES'!F307</f>
        <v>23.78058</v>
      </c>
      <c r="D43" s="1">
        <f>'DATOS MENSUALES'!F308</f>
        <v>18.130653</v>
      </c>
      <c r="E43" s="1">
        <f>'DATOS MENSUALES'!F309</f>
        <v>32.108573</v>
      </c>
      <c r="F43" s="1">
        <f>'DATOS MENSUALES'!F310</f>
        <v>85.21324</v>
      </c>
      <c r="G43" s="1">
        <f>'DATOS MENSUALES'!F311</f>
        <v>23.385508</v>
      </c>
      <c r="H43" s="1">
        <f>'DATOS MENSUALES'!F312</f>
        <v>27.624648</v>
      </c>
      <c r="I43" s="1">
        <f>'DATOS MENSUALES'!F313</f>
        <v>10.852799999999998</v>
      </c>
      <c r="J43" s="1">
        <f>'DATOS MENSUALES'!F314</f>
        <v>4.925459999999999</v>
      </c>
      <c r="K43" s="1">
        <f>'DATOS MENSUALES'!F315</f>
        <v>2.025368</v>
      </c>
      <c r="L43" s="1">
        <f>'DATOS MENSUALES'!F316</f>
        <v>1.446492</v>
      </c>
      <c r="M43" s="1">
        <f>'DATOS MENSUALES'!F317</f>
        <v>1.271388</v>
      </c>
      <c r="N43" s="1">
        <f t="shared" si="12"/>
        <v>236.993394</v>
      </c>
      <c r="O43" s="10"/>
      <c r="P43" s="60">
        <f t="shared" si="13"/>
        <v>0.35428274249795777</v>
      </c>
      <c r="Q43" s="60">
        <f t="shared" si="14"/>
        <v>2574.2823060063306</v>
      </c>
      <c r="R43" s="60">
        <f t="shared" si="15"/>
        <v>-1.0606737414611709E-05</v>
      </c>
      <c r="S43" s="60">
        <f t="shared" si="16"/>
        <v>1122.2254867741979</v>
      </c>
      <c r="T43" s="60">
        <f t="shared" si="17"/>
        <v>282353.9772451536</v>
      </c>
      <c r="U43" s="60">
        <f t="shared" si="18"/>
        <v>432.3805517388331</v>
      </c>
      <c r="V43" s="60">
        <f t="shared" si="19"/>
        <v>4588.199639782336</v>
      </c>
      <c r="W43" s="60">
        <f t="shared" si="20"/>
        <v>1.8512515252514954</v>
      </c>
      <c r="X43" s="60">
        <f t="shared" si="21"/>
        <v>-0.06200577039063333</v>
      </c>
      <c r="Y43" s="60">
        <f t="shared" si="22"/>
        <v>-0.5229183036697557</v>
      </c>
      <c r="Z43" s="60">
        <f t="shared" si="23"/>
        <v>-0.06031743106122941</v>
      </c>
      <c r="AA43" s="60">
        <f t="shared" si="24"/>
        <v>-0.7668571233568502</v>
      </c>
      <c r="AB43" s="60">
        <f t="shared" si="25"/>
        <v>1453815.721592468</v>
      </c>
    </row>
    <row r="44" spans="1:28" ht="12.75">
      <c r="A44" s="12" t="s">
        <v>52</v>
      </c>
      <c r="B44" s="1">
        <f>'DATOS MENSUALES'!F318</f>
        <v>2.6786909999999997</v>
      </c>
      <c r="C44" s="1">
        <f>'DATOS MENSUALES'!F319</f>
        <v>15.130544</v>
      </c>
      <c r="D44" s="1">
        <f>'DATOS MENSUALES'!F320</f>
        <v>3.147487</v>
      </c>
      <c r="E44" s="1">
        <f>'DATOS MENSUALES'!F321</f>
        <v>3.93111</v>
      </c>
      <c r="F44" s="1">
        <f>'DATOS MENSUALES'!F322</f>
        <v>9.615216</v>
      </c>
      <c r="G44" s="1">
        <f>'DATOS MENSUALES'!F323</f>
        <v>13.080272</v>
      </c>
      <c r="H44" s="1">
        <f>'DATOS MENSUALES'!F324</f>
        <v>3.974215</v>
      </c>
      <c r="I44" s="1">
        <f>'DATOS MENSUALES'!F325</f>
        <v>9.961422</v>
      </c>
      <c r="J44" s="1">
        <f>'DATOS MENSUALES'!F326</f>
        <v>3.9414179999999996</v>
      </c>
      <c r="K44" s="1">
        <f>'DATOS MENSUALES'!F327</f>
        <v>2.1015</v>
      </c>
      <c r="L44" s="1">
        <f>'DATOS MENSUALES'!F328</f>
        <v>1.4835729999999998</v>
      </c>
      <c r="M44" s="1">
        <f>'DATOS MENSUALES'!F329</f>
        <v>0.6684209999999999</v>
      </c>
      <c r="N44" s="1">
        <f t="shared" si="12"/>
        <v>69.71386899999999</v>
      </c>
      <c r="O44" s="10"/>
      <c r="P44" s="60">
        <f t="shared" si="13"/>
        <v>-22.964433121024545</v>
      </c>
      <c r="Q44" s="60">
        <f t="shared" si="14"/>
        <v>129.18314523375074</v>
      </c>
      <c r="R44" s="60">
        <f t="shared" si="15"/>
        <v>-3378.469031064225</v>
      </c>
      <c r="S44" s="60">
        <f t="shared" si="16"/>
        <v>-5626.076415992552</v>
      </c>
      <c r="T44" s="60">
        <f t="shared" si="17"/>
        <v>-998.1637659755048</v>
      </c>
      <c r="U44" s="60">
        <f t="shared" si="18"/>
        <v>-20.64954241991062</v>
      </c>
      <c r="V44" s="60">
        <f t="shared" si="19"/>
        <v>-347.96760093494646</v>
      </c>
      <c r="W44" s="60">
        <f t="shared" si="20"/>
        <v>0.038102580068160266</v>
      </c>
      <c r="X44" s="60">
        <f t="shared" si="21"/>
        <v>-2.6271776394180857</v>
      </c>
      <c r="Y44" s="60">
        <f t="shared" si="22"/>
        <v>-0.388241613336774</v>
      </c>
      <c r="Z44" s="60">
        <f t="shared" si="23"/>
        <v>-0.044774778811584794</v>
      </c>
      <c r="AA44" s="60">
        <f t="shared" si="24"/>
        <v>-3.4999268546911875</v>
      </c>
      <c r="AB44" s="60">
        <f t="shared" si="25"/>
        <v>-157422.09152029868</v>
      </c>
    </row>
    <row r="45" spans="1:28" ht="12.75">
      <c r="A45" s="12" t="s">
        <v>53</v>
      </c>
      <c r="B45" s="1">
        <f>'DATOS MENSUALES'!F330</f>
        <v>0.836528</v>
      </c>
      <c r="C45" s="1">
        <f>'DATOS MENSUALES'!F331</f>
        <v>3.615747</v>
      </c>
      <c r="D45" s="1">
        <f>'DATOS MENSUALES'!F332</f>
        <v>2.212275</v>
      </c>
      <c r="E45" s="1">
        <f>'DATOS MENSUALES'!F333</f>
        <v>1.6308760000000002</v>
      </c>
      <c r="F45" s="1">
        <f>'DATOS MENSUALES'!F334</f>
        <v>22.411374</v>
      </c>
      <c r="G45" s="1">
        <f>'DATOS MENSUALES'!F335</f>
        <v>7.53951</v>
      </c>
      <c r="H45" s="1">
        <f>'DATOS MENSUALES'!F336</f>
        <v>18.116186</v>
      </c>
      <c r="I45" s="1">
        <f>'DATOS MENSUALES'!F337</f>
        <v>11.054824</v>
      </c>
      <c r="J45" s="1">
        <f>'DATOS MENSUALES'!F338</f>
        <v>4.041128</v>
      </c>
      <c r="K45" s="1">
        <f>'DATOS MENSUALES'!F339</f>
        <v>1.5984</v>
      </c>
      <c r="L45" s="1">
        <f>'DATOS MENSUALES'!F340</f>
        <v>1.242873</v>
      </c>
      <c r="M45" s="1">
        <f>'DATOS MENSUALES'!F341</f>
        <v>1.1106099999999999</v>
      </c>
      <c r="N45" s="1">
        <f t="shared" si="12"/>
        <v>75.410331</v>
      </c>
      <c r="O45" s="10"/>
      <c r="P45" s="60">
        <f t="shared" si="13"/>
        <v>-102.80336732263679</v>
      </c>
      <c r="Q45" s="60">
        <f t="shared" si="14"/>
        <v>-269.5401409083907</v>
      </c>
      <c r="R45" s="60">
        <f t="shared" si="15"/>
        <v>-4050.359031145157</v>
      </c>
      <c r="S45" s="60">
        <f t="shared" si="16"/>
        <v>-8103.444544529766</v>
      </c>
      <c r="T45" s="60">
        <f t="shared" si="17"/>
        <v>22.005728888153502</v>
      </c>
      <c r="U45" s="60">
        <f t="shared" si="18"/>
        <v>-568.5386569018557</v>
      </c>
      <c r="V45" s="60">
        <f t="shared" si="19"/>
        <v>359.1736851923789</v>
      </c>
      <c r="W45" s="60">
        <f t="shared" si="20"/>
        <v>2.923604539478783</v>
      </c>
      <c r="X45" s="60">
        <f t="shared" si="21"/>
        <v>-2.0978079496867865</v>
      </c>
      <c r="Y45" s="60">
        <f t="shared" si="22"/>
        <v>-1.872759432092882</v>
      </c>
      <c r="Z45" s="60">
        <f t="shared" si="23"/>
        <v>-0.2114902887517859</v>
      </c>
      <c r="AA45" s="60">
        <f t="shared" si="24"/>
        <v>-1.2460966554807313</v>
      </c>
      <c r="AB45" s="60">
        <f t="shared" si="25"/>
        <v>-112669.8174698425</v>
      </c>
    </row>
    <row r="46" spans="1:28" ht="12.75">
      <c r="A46" s="12" t="s">
        <v>54</v>
      </c>
      <c r="B46" s="1">
        <f>'DATOS MENSUALES'!F342</f>
        <v>1.344539</v>
      </c>
      <c r="C46" s="1">
        <f>'DATOS MENSUALES'!F343</f>
        <v>10.422899999999998</v>
      </c>
      <c r="D46" s="1">
        <f>'DATOS MENSUALES'!F344</f>
        <v>13.180579999999999</v>
      </c>
      <c r="E46" s="1">
        <f>'DATOS MENSUALES'!F345</f>
        <v>33.053813000000005</v>
      </c>
      <c r="F46" s="1">
        <f>'DATOS MENSUALES'!F346</f>
        <v>25.640552</v>
      </c>
      <c r="G46" s="1">
        <f>'DATOS MENSUALES'!F347</f>
        <v>34.585896000000005</v>
      </c>
      <c r="H46" s="1">
        <f>'DATOS MENSUALES'!F348</f>
        <v>6.667684</v>
      </c>
      <c r="I46" s="1">
        <f>'DATOS MENSUALES'!F349</f>
        <v>13.948015999999999</v>
      </c>
      <c r="J46" s="1">
        <f>'DATOS MENSUALES'!F350</f>
        <v>6.814028</v>
      </c>
      <c r="K46" s="1">
        <f>'DATOS MENSUALES'!F351</f>
        <v>3.715497</v>
      </c>
      <c r="L46" s="1">
        <f>'DATOS MENSUALES'!F352</f>
        <v>1.5294249999999998</v>
      </c>
      <c r="M46" s="1">
        <f>'DATOS MENSUALES'!F353</f>
        <v>1.634346</v>
      </c>
      <c r="N46" s="1">
        <f t="shared" si="12"/>
        <v>152.537276</v>
      </c>
      <c r="O46" s="10"/>
      <c r="P46" s="60">
        <f t="shared" si="13"/>
        <v>-72.85406318845347</v>
      </c>
      <c r="Q46" s="60">
        <f t="shared" si="14"/>
        <v>0.04197019088509525</v>
      </c>
      <c r="R46" s="60">
        <f t="shared" si="15"/>
        <v>-122.91504167327855</v>
      </c>
      <c r="S46" s="60">
        <f t="shared" si="16"/>
        <v>1457.1564262811066</v>
      </c>
      <c r="T46" s="60">
        <f t="shared" si="17"/>
        <v>219.41558418066253</v>
      </c>
      <c r="U46" s="60">
        <f t="shared" si="18"/>
        <v>6604.602096789457</v>
      </c>
      <c r="V46" s="60">
        <f t="shared" si="19"/>
        <v>-81.75567899276417</v>
      </c>
      <c r="W46" s="60">
        <f t="shared" si="20"/>
        <v>80.7949045972834</v>
      </c>
      <c r="X46" s="60">
        <f t="shared" si="21"/>
        <v>3.3264093575228206</v>
      </c>
      <c r="Y46" s="60">
        <f t="shared" si="22"/>
        <v>0.6919384879199308</v>
      </c>
      <c r="Z46" s="60">
        <f t="shared" si="23"/>
        <v>-0.029573272014278503</v>
      </c>
      <c r="AA46" s="60">
        <f t="shared" si="24"/>
        <v>-0.1685249044719993</v>
      </c>
      <c r="AB46" s="60">
        <f t="shared" si="25"/>
        <v>23958.106519874138</v>
      </c>
    </row>
    <row r="47" spans="1:28" ht="12.75">
      <c r="A47" s="12" t="s">
        <v>55</v>
      </c>
      <c r="B47" s="1">
        <f>'DATOS MENSUALES'!F354</f>
        <v>1.510808</v>
      </c>
      <c r="C47" s="1">
        <f>'DATOS MENSUALES'!F355</f>
        <v>4.134956</v>
      </c>
      <c r="D47" s="1">
        <f>'DATOS MENSUALES'!F356</f>
        <v>3.1845369999999997</v>
      </c>
      <c r="E47" s="1">
        <f>'DATOS MENSUALES'!F357</f>
        <v>34.4311</v>
      </c>
      <c r="F47" s="1">
        <f>'DATOS MENSUALES'!F358</f>
        <v>9.561350999999998</v>
      </c>
      <c r="G47" s="1">
        <f>'DATOS MENSUALES'!F359</f>
        <v>6.268185</v>
      </c>
      <c r="H47" s="1">
        <f>'DATOS MENSUALES'!F360</f>
        <v>2.037978</v>
      </c>
      <c r="I47" s="1">
        <f>'DATOS MENSUALES'!F361</f>
        <v>6.909056</v>
      </c>
      <c r="J47" s="1">
        <f>'DATOS MENSUALES'!F362</f>
        <v>2.952216</v>
      </c>
      <c r="K47" s="1">
        <f>'DATOS MENSUALES'!F363</f>
        <v>1.946202</v>
      </c>
      <c r="L47" s="1">
        <f>'DATOS MENSUALES'!F364</f>
        <v>1.253904</v>
      </c>
      <c r="M47" s="1">
        <f>'DATOS MENSUALES'!F365</f>
        <v>1.3707120000000002</v>
      </c>
      <c r="N47" s="1">
        <f t="shared" si="12"/>
        <v>75.561005</v>
      </c>
      <c r="O47" s="10"/>
      <c r="P47" s="60">
        <f t="shared" si="13"/>
        <v>-64.49486931974748</v>
      </c>
      <c r="Q47" s="60">
        <f t="shared" si="14"/>
        <v>-209.629424634105</v>
      </c>
      <c r="R47" s="60">
        <f t="shared" si="15"/>
        <v>-3353.5048888960096</v>
      </c>
      <c r="S47" s="60">
        <f t="shared" si="16"/>
        <v>2055.353355543564</v>
      </c>
      <c r="T47" s="60">
        <f t="shared" si="17"/>
        <v>-1014.3906242903076</v>
      </c>
      <c r="U47" s="60">
        <f t="shared" si="18"/>
        <v>-872.5108413163451</v>
      </c>
      <c r="V47" s="60">
        <f t="shared" si="19"/>
        <v>-721.7024987254255</v>
      </c>
      <c r="W47" s="60">
        <f t="shared" si="20"/>
        <v>-20.03203712036384</v>
      </c>
      <c r="X47" s="60">
        <f t="shared" si="21"/>
        <v>-13.295974463257787</v>
      </c>
      <c r="Y47" s="60">
        <f t="shared" si="22"/>
        <v>-0.6927140457174064</v>
      </c>
      <c r="Z47" s="60">
        <f t="shared" si="23"/>
        <v>-0.1999593652608087</v>
      </c>
      <c r="AA47" s="60">
        <f t="shared" si="24"/>
        <v>-0.5433243315499943</v>
      </c>
      <c r="AB47" s="60">
        <f t="shared" si="25"/>
        <v>-111618.6406894131</v>
      </c>
    </row>
    <row r="48" spans="1:28" ht="12.75">
      <c r="A48" s="12" t="s">
        <v>56</v>
      </c>
      <c r="B48" s="1">
        <f>'DATOS MENSUALES'!F366</f>
        <v>1.3717100000000002</v>
      </c>
      <c r="C48" s="1">
        <f>'DATOS MENSUALES'!F367</f>
        <v>3.432352</v>
      </c>
      <c r="D48" s="1">
        <f>'DATOS MENSUALES'!F368</f>
        <v>4.31025</v>
      </c>
      <c r="E48" s="1">
        <f>'DATOS MENSUALES'!F369</f>
        <v>23.411640000000002</v>
      </c>
      <c r="F48" s="1">
        <f>'DATOS MENSUALES'!F370</f>
        <v>8.23872</v>
      </c>
      <c r="G48" s="1">
        <f>'DATOS MENSUALES'!F371</f>
        <v>10.97378</v>
      </c>
      <c r="H48" s="1">
        <f>'DATOS MENSUALES'!F372</f>
        <v>22.516607999999998</v>
      </c>
      <c r="I48" s="1">
        <f>'DATOS MENSUALES'!F373</f>
        <v>22.545152</v>
      </c>
      <c r="J48" s="1">
        <f>'DATOS MENSUALES'!F374</f>
        <v>13.803756</v>
      </c>
      <c r="K48" s="1">
        <f>'DATOS MENSUALES'!F375</f>
        <v>9.001806</v>
      </c>
      <c r="L48" s="1">
        <f>'DATOS MENSUALES'!F376</f>
        <v>3.114727</v>
      </c>
      <c r="M48" s="1">
        <f>'DATOS MENSUALES'!F377</f>
        <v>1.923075</v>
      </c>
      <c r="N48" s="1">
        <f t="shared" si="12"/>
        <v>124.64357600000001</v>
      </c>
      <c r="O48" s="10"/>
      <c r="P48" s="60">
        <f t="shared" si="13"/>
        <v>-71.4414140223738</v>
      </c>
      <c r="Q48" s="60">
        <f t="shared" si="14"/>
        <v>-293.15558243701736</v>
      </c>
      <c r="R48" s="60">
        <f t="shared" si="15"/>
        <v>-2652.3558393239614</v>
      </c>
      <c r="S48" s="60">
        <f t="shared" si="16"/>
        <v>4.86916649095706</v>
      </c>
      <c r="T48" s="60">
        <f t="shared" si="17"/>
        <v>-1470.0224250594872</v>
      </c>
      <c r="U48" s="60">
        <f t="shared" si="18"/>
        <v>-114.08289755758395</v>
      </c>
      <c r="V48" s="60">
        <f t="shared" si="19"/>
        <v>1524.353828336246</v>
      </c>
      <c r="W48" s="60">
        <f t="shared" si="20"/>
        <v>2156.804163036747</v>
      </c>
      <c r="X48" s="60">
        <f t="shared" si="21"/>
        <v>610.3385048774031</v>
      </c>
      <c r="Y48" s="60">
        <f t="shared" si="22"/>
        <v>234.9755001602139</v>
      </c>
      <c r="Z48" s="60">
        <f t="shared" si="23"/>
        <v>2.077841072536862</v>
      </c>
      <c r="AA48" s="60">
        <f t="shared" si="24"/>
        <v>-0.018322470859395975</v>
      </c>
      <c r="AB48" s="60">
        <f t="shared" si="25"/>
        <v>0.8160846576741263</v>
      </c>
    </row>
    <row r="49" spans="1:28" ht="12.75">
      <c r="A49" s="12" t="s">
        <v>57</v>
      </c>
      <c r="B49" s="1">
        <f>'DATOS MENSUALES'!F378</f>
        <v>2.598528</v>
      </c>
      <c r="C49" s="1">
        <f>'DATOS MENSUALES'!F379</f>
        <v>1.22436</v>
      </c>
      <c r="D49" s="1">
        <f>'DATOS MENSUALES'!F380</f>
        <v>1.4385599999999998</v>
      </c>
      <c r="E49" s="1">
        <f>'DATOS MENSUALES'!F381</f>
        <v>8.354853</v>
      </c>
      <c r="F49" s="1">
        <f>'DATOS MENSUALES'!F382</f>
        <v>41.192</v>
      </c>
      <c r="G49" s="1">
        <f>'DATOS MENSUALES'!F383</f>
        <v>16.220694</v>
      </c>
      <c r="H49" s="1">
        <f>'DATOS MENSUALES'!F384</f>
        <v>10.212237</v>
      </c>
      <c r="I49" s="1">
        <f>'DATOS MENSUALES'!F385</f>
        <v>5.8509150000000005</v>
      </c>
      <c r="J49" s="1">
        <f>'DATOS MENSUALES'!F386</f>
        <v>4.111491</v>
      </c>
      <c r="K49" s="1">
        <f>'DATOS MENSUALES'!F387</f>
        <v>1.664784</v>
      </c>
      <c r="L49" s="1">
        <f>'DATOS MENSUALES'!F388</f>
        <v>1.385202</v>
      </c>
      <c r="M49" s="1">
        <f>'DATOS MENSUALES'!F389</f>
        <v>2.622985</v>
      </c>
      <c r="N49" s="1">
        <f t="shared" si="12"/>
        <v>96.87660900000002</v>
      </c>
      <c r="O49" s="10"/>
      <c r="P49" s="60">
        <f t="shared" si="13"/>
        <v>-24.962713203735785</v>
      </c>
      <c r="Q49" s="60">
        <f t="shared" si="14"/>
        <v>-693.3937233284579</v>
      </c>
      <c r="R49" s="60">
        <f t="shared" si="15"/>
        <v>-4669.240296380676</v>
      </c>
      <c r="S49" s="60">
        <f t="shared" si="16"/>
        <v>-2385.6160304761843</v>
      </c>
      <c r="T49" s="60">
        <f t="shared" si="17"/>
        <v>10053.792335970007</v>
      </c>
      <c r="U49" s="60">
        <f t="shared" si="18"/>
        <v>0.06253833980764827</v>
      </c>
      <c r="V49" s="60">
        <f t="shared" si="19"/>
        <v>-0.5036161599909295</v>
      </c>
      <c r="W49" s="60">
        <f t="shared" si="20"/>
        <v>-53.7536769929604</v>
      </c>
      <c r="X49" s="60">
        <f t="shared" si="21"/>
        <v>-1.770552892231905</v>
      </c>
      <c r="Y49" s="60">
        <f t="shared" si="22"/>
        <v>-1.5861832948827486</v>
      </c>
      <c r="Z49" s="60">
        <f t="shared" si="23"/>
        <v>-0.09324681701067411</v>
      </c>
      <c r="AA49" s="60">
        <f t="shared" si="24"/>
        <v>0.08304169112013743</v>
      </c>
      <c r="AB49" s="60">
        <f t="shared" si="25"/>
        <v>-19318.8782675755</v>
      </c>
    </row>
    <row r="50" spans="1:28" ht="12.75">
      <c r="A50" s="12" t="s">
        <v>58</v>
      </c>
      <c r="B50" s="1">
        <f>'DATOS MENSUALES'!F390</f>
        <v>9.125025</v>
      </c>
      <c r="C50" s="1">
        <f>'DATOS MENSUALES'!F391</f>
        <v>7.764568000000001</v>
      </c>
      <c r="D50" s="1">
        <f>'DATOS MENSUALES'!F392</f>
        <v>26.64496</v>
      </c>
      <c r="E50" s="1">
        <f>'DATOS MENSUALES'!F393</f>
        <v>32.918292</v>
      </c>
      <c r="F50" s="1">
        <f>'DATOS MENSUALES'!F394</f>
        <v>10.221444</v>
      </c>
      <c r="G50" s="1">
        <f>'DATOS MENSUALES'!F395</f>
        <v>4.927303</v>
      </c>
      <c r="H50" s="1">
        <f>'DATOS MENSUALES'!F396</f>
        <v>6.013998</v>
      </c>
      <c r="I50" s="1">
        <f>'DATOS MENSUALES'!F397</f>
        <v>38.1876</v>
      </c>
      <c r="J50" s="1">
        <f>'DATOS MENSUALES'!F398</f>
        <v>7.2256800000000005</v>
      </c>
      <c r="K50" s="1">
        <f>'DATOS MENSUALES'!F399</f>
        <v>2.823009</v>
      </c>
      <c r="L50" s="1">
        <f>'DATOS MENSUALES'!F400</f>
        <v>1.574568</v>
      </c>
      <c r="M50" s="1">
        <f>'DATOS MENSUALES'!F401</f>
        <v>1.394495</v>
      </c>
      <c r="N50" s="1">
        <f t="shared" si="12"/>
        <v>148.82094200000003</v>
      </c>
      <c r="O50" s="10"/>
      <c r="P50" s="60">
        <f t="shared" si="13"/>
        <v>46.80910872756874</v>
      </c>
      <c r="Q50" s="60">
        <f t="shared" si="14"/>
        <v>-12.339387755935544</v>
      </c>
      <c r="R50" s="60">
        <f t="shared" si="15"/>
        <v>612.4652073265241</v>
      </c>
      <c r="S50" s="60">
        <f t="shared" si="16"/>
        <v>1405.5230915366265</v>
      </c>
      <c r="T50" s="60">
        <f t="shared" si="17"/>
        <v>-827.3138922796007</v>
      </c>
      <c r="U50" s="60">
        <f t="shared" si="18"/>
        <v>-1293.7675072183335</v>
      </c>
      <c r="V50" s="60">
        <f t="shared" si="19"/>
        <v>-124.53919467938248</v>
      </c>
      <c r="W50" s="60">
        <f t="shared" si="20"/>
        <v>23302.191233029145</v>
      </c>
      <c r="X50" s="60">
        <f t="shared" si="21"/>
        <v>6.90696438259382</v>
      </c>
      <c r="Y50" s="60">
        <f t="shared" si="22"/>
        <v>-5.130887708486978E-07</v>
      </c>
      <c r="Z50" s="60">
        <f t="shared" si="23"/>
        <v>-0.01842064803940114</v>
      </c>
      <c r="AA50" s="60">
        <f t="shared" si="24"/>
        <v>-0.4971881979481466</v>
      </c>
      <c r="AB50" s="60">
        <f t="shared" si="25"/>
        <v>15835.685031059109</v>
      </c>
    </row>
    <row r="51" spans="1:28" ht="12.75">
      <c r="A51" s="12" t="s">
        <v>59</v>
      </c>
      <c r="B51" s="1">
        <f>'DATOS MENSUALES'!F402</f>
        <v>2.85426</v>
      </c>
      <c r="C51" s="1">
        <f>'DATOS MENSUALES'!F403</f>
        <v>4.963455</v>
      </c>
      <c r="D51" s="1">
        <f>'DATOS MENSUALES'!F404</f>
        <v>11.011996</v>
      </c>
      <c r="E51" s="1">
        <f>'DATOS MENSUALES'!F405</f>
        <v>31.056704</v>
      </c>
      <c r="F51" s="1">
        <f>'DATOS MENSUALES'!F406</f>
        <v>25.145832</v>
      </c>
      <c r="G51" s="1">
        <f>'DATOS MENSUALES'!F407</f>
        <v>8.222934</v>
      </c>
      <c r="H51" s="1">
        <f>'DATOS MENSUALES'!F408</f>
        <v>6.280837</v>
      </c>
      <c r="I51" s="1">
        <f>'DATOS MENSUALES'!F409</f>
        <v>6.16076</v>
      </c>
      <c r="J51" s="1">
        <f>'DATOS MENSUALES'!F410</f>
        <v>11.94721</v>
      </c>
      <c r="K51" s="1">
        <f>'DATOS MENSUALES'!F411</f>
        <v>5.152539</v>
      </c>
      <c r="L51" s="1">
        <f>'DATOS MENSUALES'!F412</f>
        <v>1.7068850000000002</v>
      </c>
      <c r="M51" s="1">
        <f>'DATOS MENSUALES'!F413</f>
        <v>1.613612</v>
      </c>
      <c r="N51" s="1">
        <f t="shared" si="12"/>
        <v>116.117024</v>
      </c>
      <c r="O51" s="10"/>
      <c r="P51" s="60">
        <f t="shared" si="13"/>
        <v>-18.966475745504958</v>
      </c>
      <c r="Q51" s="60">
        <f t="shared" si="14"/>
        <v>-133.58365312104937</v>
      </c>
      <c r="R51" s="60">
        <f t="shared" si="15"/>
        <v>-364.09048145019955</v>
      </c>
      <c r="S51" s="60">
        <f t="shared" si="16"/>
        <v>814.7787037757621</v>
      </c>
      <c r="T51" s="60">
        <f t="shared" si="17"/>
        <v>169.73152551816762</v>
      </c>
      <c r="U51" s="60">
        <f t="shared" si="18"/>
        <v>-439.11959651295723</v>
      </c>
      <c r="V51" s="60">
        <f t="shared" si="19"/>
        <v>-105.62321626237623</v>
      </c>
      <c r="W51" s="60">
        <f t="shared" si="20"/>
        <v>-41.571400911218134</v>
      </c>
      <c r="X51" s="60">
        <f t="shared" si="21"/>
        <v>290.90030726227815</v>
      </c>
      <c r="Y51" s="60">
        <f t="shared" si="22"/>
        <v>12.511797890943019</v>
      </c>
      <c r="Z51" s="60">
        <f t="shared" si="23"/>
        <v>-0.002288640455434576</v>
      </c>
      <c r="AA51" s="60">
        <f t="shared" si="24"/>
        <v>-0.18822404608610674</v>
      </c>
      <c r="AB51" s="60">
        <f t="shared" si="25"/>
        <v>-437.6005457057125</v>
      </c>
    </row>
    <row r="52" spans="1:28" ht="12.75">
      <c r="A52" s="12" t="s">
        <v>60</v>
      </c>
      <c r="B52" s="1">
        <f>'DATOS MENSUALES'!F414</f>
        <v>1.209</v>
      </c>
      <c r="C52" s="1">
        <f>'DATOS MENSUALES'!F415</f>
        <v>7.201502</v>
      </c>
      <c r="D52" s="1">
        <f>'DATOS MENSUALES'!F416</f>
        <v>3.742263</v>
      </c>
      <c r="E52" s="1">
        <f>'DATOS MENSUALES'!F417</f>
        <v>11.758099999999999</v>
      </c>
      <c r="F52" s="1">
        <f>'DATOS MENSUALES'!F418</f>
        <v>12.098645999999999</v>
      </c>
      <c r="G52" s="1">
        <f>'DATOS MENSUALES'!F419</f>
        <v>26.642879999999998</v>
      </c>
      <c r="H52" s="1">
        <f>'DATOS MENSUALES'!F420</f>
        <v>3.979823</v>
      </c>
      <c r="I52" s="1">
        <f>'DATOS MENSUALES'!F421</f>
        <v>4.0206479999999996</v>
      </c>
      <c r="J52" s="1">
        <f>'DATOS MENSUALES'!F422</f>
        <v>3.02126</v>
      </c>
      <c r="K52" s="1">
        <f>'DATOS MENSUALES'!F423</f>
        <v>1.873872</v>
      </c>
      <c r="L52" s="1">
        <f>'DATOS MENSUALES'!F424</f>
        <v>1.44837</v>
      </c>
      <c r="M52" s="1">
        <f>'DATOS MENSUALES'!F425</f>
        <v>2.6020890000000003</v>
      </c>
      <c r="N52" s="1">
        <f t="shared" si="12"/>
        <v>79.59845299999999</v>
      </c>
      <c r="O52" s="10"/>
      <c r="P52" s="60">
        <f t="shared" si="13"/>
        <v>-80.17959316697815</v>
      </c>
      <c r="Q52" s="60">
        <f t="shared" si="14"/>
        <v>-23.735850501453456</v>
      </c>
      <c r="R52" s="60">
        <f t="shared" si="15"/>
        <v>-2992.434349330967</v>
      </c>
      <c r="S52" s="60">
        <f t="shared" si="16"/>
        <v>-987.6345845149841</v>
      </c>
      <c r="T52" s="60">
        <f t="shared" si="17"/>
        <v>-423.64012907738396</v>
      </c>
      <c r="U52" s="60">
        <f t="shared" si="18"/>
        <v>1266.4134068561302</v>
      </c>
      <c r="V52" s="60">
        <f t="shared" si="19"/>
        <v>-347.1359479486422</v>
      </c>
      <c r="W52" s="60">
        <f t="shared" si="20"/>
        <v>-176.01842487178803</v>
      </c>
      <c r="X52" s="60">
        <f t="shared" si="21"/>
        <v>-12.167022843196122</v>
      </c>
      <c r="Y52" s="60">
        <f t="shared" si="22"/>
        <v>-0.8768595348106005</v>
      </c>
      <c r="Z52" s="60">
        <f t="shared" si="23"/>
        <v>-0.059455053630324585</v>
      </c>
      <c r="AA52" s="60">
        <f t="shared" si="24"/>
        <v>0.07167200889677248</v>
      </c>
      <c r="AB52" s="60">
        <f t="shared" si="25"/>
        <v>-85828.12640160695</v>
      </c>
    </row>
    <row r="53" spans="1:28" ht="12.75">
      <c r="A53" s="12" t="s">
        <v>61</v>
      </c>
      <c r="B53" s="1">
        <f>'DATOS MENSUALES'!F426</f>
        <v>2.02582</v>
      </c>
      <c r="C53" s="1">
        <f>'DATOS MENSUALES'!F427</f>
        <v>2.409745</v>
      </c>
      <c r="D53" s="1">
        <f>'DATOS MENSUALES'!F428</f>
        <v>7.112771</v>
      </c>
      <c r="E53" s="1">
        <f>'DATOS MENSUALES'!F429</f>
        <v>3.38373</v>
      </c>
      <c r="F53" s="1">
        <f>'DATOS MENSUALES'!F430</f>
        <v>10.125268</v>
      </c>
      <c r="G53" s="1">
        <f>'DATOS MENSUALES'!F431</f>
        <v>7.554424</v>
      </c>
      <c r="H53" s="1">
        <f>'DATOS MENSUALES'!F432</f>
        <v>10.67444</v>
      </c>
      <c r="I53" s="1">
        <f>'DATOS MENSUALES'!F433</f>
        <v>8.8332</v>
      </c>
      <c r="J53" s="1">
        <f>'DATOS MENSUALES'!F434</f>
        <v>4.1634</v>
      </c>
      <c r="K53" s="1">
        <f>'DATOS MENSUALES'!F435</f>
        <v>4.15701</v>
      </c>
      <c r="L53" s="1">
        <f>'DATOS MENSUALES'!F436</f>
        <v>4.18586</v>
      </c>
      <c r="M53" s="1">
        <f>'DATOS MENSUALES'!F437</f>
        <v>3.427256</v>
      </c>
      <c r="N53" s="1">
        <f t="shared" si="12"/>
        <v>68.052924</v>
      </c>
      <c r="O53" s="10"/>
      <c r="P53" s="60">
        <f t="shared" si="13"/>
        <v>-42.70145562197969</v>
      </c>
      <c r="Q53" s="60">
        <f t="shared" si="14"/>
        <v>-450.44766476909217</v>
      </c>
      <c r="R53" s="60">
        <f t="shared" si="15"/>
        <v>-1345.5193143674067</v>
      </c>
      <c r="S53" s="60">
        <f t="shared" si="16"/>
        <v>-6161.681652202658</v>
      </c>
      <c r="T53" s="60">
        <f t="shared" si="17"/>
        <v>-853.0026580711594</v>
      </c>
      <c r="U53" s="60">
        <f t="shared" si="18"/>
        <v>-565.4735899039728</v>
      </c>
      <c r="V53" s="60">
        <f t="shared" si="19"/>
        <v>-0.037061385805195184</v>
      </c>
      <c r="W53" s="60">
        <f t="shared" si="20"/>
        <v>-0.4962705323172262</v>
      </c>
      <c r="X53" s="60">
        <f t="shared" si="21"/>
        <v>-1.5522789643411743</v>
      </c>
      <c r="Y53" s="60">
        <f t="shared" si="22"/>
        <v>2.3314493602226287</v>
      </c>
      <c r="Z53" s="60">
        <f t="shared" si="23"/>
        <v>12.931410027843302</v>
      </c>
      <c r="AA53" s="60">
        <f t="shared" si="24"/>
        <v>1.9091672020812527</v>
      </c>
      <c r="AB53" s="60">
        <f t="shared" si="25"/>
        <v>-172400.9182679096</v>
      </c>
    </row>
    <row r="54" spans="1:28" ht="12.75">
      <c r="A54" s="12" t="s">
        <v>62</v>
      </c>
      <c r="B54" s="1">
        <f>'DATOS MENSUALES'!F438</f>
        <v>8.151319</v>
      </c>
      <c r="C54" s="1">
        <f>'DATOS MENSUALES'!F439</f>
        <v>13.423472</v>
      </c>
      <c r="D54" s="1">
        <f>'DATOS MENSUALES'!F440</f>
        <v>28.822528</v>
      </c>
      <c r="E54" s="1">
        <f>'DATOS MENSUALES'!F441</f>
        <v>37.620850000000004</v>
      </c>
      <c r="F54" s="1">
        <f>'DATOS MENSUALES'!F442</f>
        <v>61.021415999999995</v>
      </c>
      <c r="G54" s="1">
        <f>'DATOS MENSUALES'!F443</f>
        <v>11.570070000000001</v>
      </c>
      <c r="H54" s="1">
        <f>'DATOS MENSUALES'!F444</f>
        <v>9.403794</v>
      </c>
      <c r="I54" s="1">
        <f>'DATOS MENSUALES'!F445</f>
        <v>2.8854420000000003</v>
      </c>
      <c r="J54" s="1">
        <f>'DATOS MENSUALES'!F446</f>
        <v>4.15529</v>
      </c>
      <c r="K54" s="1">
        <f>'DATOS MENSUALES'!F447</f>
        <v>3.07377</v>
      </c>
      <c r="L54" s="1">
        <f>'DATOS MENSUALES'!F448</f>
        <v>1.439616</v>
      </c>
      <c r="M54" s="1">
        <f>'DATOS MENSUALES'!F449</f>
        <v>0.7021</v>
      </c>
      <c r="N54" s="1">
        <f t="shared" si="12"/>
        <v>182.269667</v>
      </c>
      <c r="O54" s="10"/>
      <c r="P54" s="60">
        <f t="shared" si="13"/>
        <v>18.196171966126162</v>
      </c>
      <c r="Q54" s="60">
        <f t="shared" si="14"/>
        <v>37.531187747102706</v>
      </c>
      <c r="R54" s="60">
        <f t="shared" si="15"/>
        <v>1214.7347885169615</v>
      </c>
      <c r="S54" s="60">
        <f t="shared" si="16"/>
        <v>4022.819050983699</v>
      </c>
      <c r="T54" s="60">
        <f t="shared" si="17"/>
        <v>71021.3341229872</v>
      </c>
      <c r="U54" s="60">
        <f t="shared" si="18"/>
        <v>-76.96589199183785</v>
      </c>
      <c r="V54" s="60">
        <f t="shared" si="19"/>
        <v>-4.127201043198782</v>
      </c>
      <c r="W54" s="60">
        <f t="shared" si="20"/>
        <v>-306.11119131536014</v>
      </c>
      <c r="X54" s="60">
        <f t="shared" si="21"/>
        <v>-1.5851258096233256</v>
      </c>
      <c r="Y54" s="60">
        <f t="shared" si="22"/>
        <v>0.014305608658589796</v>
      </c>
      <c r="Z54" s="60">
        <f t="shared" si="23"/>
        <v>-0.06354600863965151</v>
      </c>
      <c r="AA54" s="60">
        <f t="shared" si="24"/>
        <v>-3.272146027299683</v>
      </c>
      <c r="AB54" s="60">
        <f t="shared" si="25"/>
        <v>200824.32222691533</v>
      </c>
    </row>
    <row r="55" spans="1:28" ht="12.75">
      <c r="A55" s="12" t="s">
        <v>63</v>
      </c>
      <c r="B55" s="1">
        <f>'DATOS MENSUALES'!F450</f>
        <v>10.027183</v>
      </c>
      <c r="C55" s="1">
        <f>'DATOS MENSUALES'!F451</f>
        <v>4.1156500000000005</v>
      </c>
      <c r="D55" s="1">
        <f>'DATOS MENSUALES'!F452</f>
        <v>54.80014799999999</v>
      </c>
      <c r="E55" s="1">
        <f>'DATOS MENSUALES'!F453</f>
        <v>21.12339</v>
      </c>
      <c r="F55" s="1">
        <f>'DATOS MENSUALES'!F454</f>
        <v>72.903418</v>
      </c>
      <c r="G55" s="1">
        <f>'DATOS MENSUALES'!F455</f>
        <v>22.171084</v>
      </c>
      <c r="H55" s="1">
        <f>'DATOS MENSUALES'!F456</f>
        <v>10.97226</v>
      </c>
      <c r="I55" s="1">
        <f>'DATOS MENSUALES'!F457</f>
        <v>12.339807</v>
      </c>
      <c r="J55" s="1">
        <f>'DATOS MENSUALES'!F458</f>
        <v>4.153077</v>
      </c>
      <c r="K55" s="1">
        <f>'DATOS MENSUALES'!F459</f>
        <v>3.4595329999999995</v>
      </c>
      <c r="L55" s="1">
        <f>'DATOS MENSUALES'!F460</f>
        <v>0.665176</v>
      </c>
      <c r="M55" s="1">
        <f>'DATOS MENSUALES'!F461</f>
        <v>0.295659</v>
      </c>
      <c r="N55" s="1">
        <f t="shared" si="12"/>
        <v>217.026385</v>
      </c>
      <c r="O55" s="10"/>
      <c r="P55" s="60">
        <f t="shared" si="13"/>
        <v>91.49557086243787</v>
      </c>
      <c r="Q55" s="60">
        <f t="shared" si="14"/>
        <v>-211.67992121669369</v>
      </c>
      <c r="R55" s="60">
        <f t="shared" si="15"/>
        <v>49219.125644608124</v>
      </c>
      <c r="S55" s="60">
        <f t="shared" si="16"/>
        <v>-0.20886655031920115</v>
      </c>
      <c r="T55" s="60">
        <f t="shared" si="17"/>
        <v>151371.08903673757</v>
      </c>
      <c r="U55" s="60">
        <f t="shared" si="18"/>
        <v>255.72398738456948</v>
      </c>
      <c r="V55" s="60">
        <f t="shared" si="19"/>
        <v>-4.506618931151538E-05</v>
      </c>
      <c r="W55" s="60">
        <f t="shared" si="20"/>
        <v>20.01032821970937</v>
      </c>
      <c r="X55" s="60">
        <f t="shared" si="21"/>
        <v>-1.5941686011482363</v>
      </c>
      <c r="Y55" s="60">
        <f t="shared" si="22"/>
        <v>0.2482869254324928</v>
      </c>
      <c r="Z55" s="60">
        <f t="shared" si="23"/>
        <v>-1.6159961897675117</v>
      </c>
      <c r="AA55" s="60">
        <f t="shared" si="24"/>
        <v>-6.76248347929448</v>
      </c>
      <c r="AB55" s="60">
        <f t="shared" si="25"/>
        <v>812618.2890212452</v>
      </c>
    </row>
    <row r="56" spans="1:28" ht="12.75">
      <c r="A56" s="12" t="s">
        <v>64</v>
      </c>
      <c r="B56" s="1">
        <f>'DATOS MENSUALES'!F462</f>
        <v>0.71121</v>
      </c>
      <c r="C56" s="1">
        <f>'DATOS MENSUALES'!F463</f>
        <v>2.451232</v>
      </c>
      <c r="D56" s="1">
        <f>'DATOS MENSUALES'!F464</f>
        <v>96.932124</v>
      </c>
      <c r="E56" s="1">
        <f>'DATOS MENSUALES'!F465</f>
        <v>45.397887999999995</v>
      </c>
      <c r="F56" s="1">
        <f>'DATOS MENSUALES'!F466</f>
        <v>86.748651</v>
      </c>
      <c r="G56" s="1">
        <f>'DATOS MENSUALES'!F467</f>
        <v>36.811260000000004</v>
      </c>
      <c r="H56" s="1">
        <f>'DATOS MENSUALES'!F468</f>
        <v>23.195132</v>
      </c>
      <c r="I56" s="1">
        <f>'DATOS MENSUALES'!F469</f>
        <v>6.4400379999999995</v>
      </c>
      <c r="J56" s="1">
        <f>'DATOS MENSUALES'!F470</f>
        <v>2.554035</v>
      </c>
      <c r="K56" s="1">
        <f>'DATOS MENSUALES'!F471</f>
        <v>1.67821</v>
      </c>
      <c r="L56" s="1">
        <f>'DATOS MENSUALES'!F472</f>
        <v>0.8547</v>
      </c>
      <c r="M56" s="1">
        <f>'DATOS MENSUALES'!F473</f>
        <v>0.226205</v>
      </c>
      <c r="N56" s="1">
        <f t="shared" si="12"/>
        <v>304.000685</v>
      </c>
      <c r="O56" s="10"/>
      <c r="P56" s="60">
        <f t="shared" si="13"/>
        <v>-111.27640370000933</v>
      </c>
      <c r="Q56" s="60">
        <f t="shared" si="14"/>
        <v>-443.1736034534803</v>
      </c>
      <c r="R56" s="60">
        <f t="shared" si="15"/>
        <v>488922.080622869</v>
      </c>
      <c r="S56" s="60">
        <f t="shared" si="16"/>
        <v>13280.360315756392</v>
      </c>
      <c r="T56" s="60">
        <f t="shared" si="17"/>
        <v>302646.36576213466</v>
      </c>
      <c r="U56" s="60">
        <f t="shared" si="18"/>
        <v>9244.468898082452</v>
      </c>
      <c r="V56" s="60">
        <f t="shared" si="19"/>
        <v>1810.176696868312</v>
      </c>
      <c r="W56" s="60">
        <f t="shared" si="20"/>
        <v>-32.305833018216575</v>
      </c>
      <c r="X56" s="60">
        <f t="shared" si="21"/>
        <v>-21.190153144966683</v>
      </c>
      <c r="Y56" s="60">
        <f t="shared" si="22"/>
        <v>-1.5320296752970772</v>
      </c>
      <c r="Z56" s="60">
        <f t="shared" si="23"/>
        <v>-0.9526707784117311</v>
      </c>
      <c r="AA56" s="60">
        <f t="shared" si="24"/>
        <v>-7.535298821881333</v>
      </c>
      <c r="AB56" s="60">
        <f t="shared" si="25"/>
        <v>5860390.14981363</v>
      </c>
    </row>
    <row r="57" spans="1:28" ht="12.75">
      <c r="A57" s="12" t="s">
        <v>65</v>
      </c>
      <c r="B57" s="1">
        <f>'DATOS MENSUALES'!F474</f>
        <v>8.122156</v>
      </c>
      <c r="C57" s="1">
        <f>'DATOS MENSUALES'!F475</f>
        <v>5.055834</v>
      </c>
      <c r="D57" s="1">
        <f>'DATOS MENSUALES'!F476</f>
        <v>11.33748</v>
      </c>
      <c r="E57" s="1">
        <f>'DATOS MENSUALES'!F477</f>
        <v>16.862743000000002</v>
      </c>
      <c r="F57" s="1">
        <f>'DATOS MENSUALES'!F478</f>
        <v>12.14975</v>
      </c>
      <c r="G57" s="1">
        <f>'DATOS MENSUALES'!F479</f>
        <v>12.718295999999999</v>
      </c>
      <c r="H57" s="1">
        <f>'DATOS MENSUALES'!F480</f>
        <v>8.110258</v>
      </c>
      <c r="I57" s="1">
        <f>'DATOS MENSUALES'!F481</f>
        <v>7.434704</v>
      </c>
      <c r="J57" s="1">
        <f>'DATOS MENSUALES'!F482</f>
        <v>2.508</v>
      </c>
      <c r="K57" s="1">
        <f>'DATOS MENSUALES'!F483</f>
        <v>0.89232</v>
      </c>
      <c r="L57" s="1">
        <f>'DATOS MENSUALES'!F484</f>
        <v>0.48204</v>
      </c>
      <c r="M57" s="1">
        <f>'DATOS MENSUALES'!F485</f>
        <v>0.45549</v>
      </c>
      <c r="N57" s="1">
        <f t="shared" si="12"/>
        <v>86.12907099999998</v>
      </c>
      <c r="O57" s="10"/>
      <c r="P57" s="60">
        <f t="shared" si="13"/>
        <v>17.597600590149124</v>
      </c>
      <c r="Q57" s="60">
        <f t="shared" si="14"/>
        <v>-126.47165723704582</v>
      </c>
      <c r="R57" s="60">
        <f t="shared" si="15"/>
        <v>-316.53753370701054</v>
      </c>
      <c r="S57" s="60">
        <f t="shared" si="16"/>
        <v>-114.36435742493724</v>
      </c>
      <c r="T57" s="60">
        <f t="shared" si="17"/>
        <v>-415.05100091003806</v>
      </c>
      <c r="U57" s="60">
        <f t="shared" si="18"/>
        <v>-29.948880335261126</v>
      </c>
      <c r="V57" s="60">
        <f t="shared" si="19"/>
        <v>-24.32820499963199</v>
      </c>
      <c r="W57" s="60">
        <f t="shared" si="20"/>
        <v>-10.506599014314586</v>
      </c>
      <c r="X57" s="60">
        <f t="shared" si="21"/>
        <v>-22.26538865928709</v>
      </c>
      <c r="Y57" s="60">
        <f t="shared" si="22"/>
        <v>-7.286655656845398</v>
      </c>
      <c r="Z57" s="60">
        <f t="shared" si="23"/>
        <v>-2.496791464600432</v>
      </c>
      <c r="AA57" s="60">
        <f t="shared" si="24"/>
        <v>-5.188632966509022</v>
      </c>
      <c r="AB57" s="60">
        <f t="shared" si="25"/>
        <v>-53072.624912616004</v>
      </c>
    </row>
    <row r="58" spans="1:28" ht="12.75">
      <c r="A58" s="12" t="s">
        <v>66</v>
      </c>
      <c r="B58" s="1">
        <f>'DATOS MENSUALES'!F486</f>
        <v>1.176417</v>
      </c>
      <c r="C58" s="1">
        <f>'DATOS MENSUALES'!F487</f>
        <v>6.831994</v>
      </c>
      <c r="D58" s="1">
        <f>'DATOS MENSUALES'!F488</f>
        <v>4.330998</v>
      </c>
      <c r="E58" s="1">
        <f>'DATOS MENSUALES'!F489</f>
        <v>1.123575</v>
      </c>
      <c r="F58" s="1">
        <f>'DATOS MENSUALES'!F490</f>
        <v>3.183708</v>
      </c>
      <c r="G58" s="1">
        <f>'DATOS MENSUALES'!F491</f>
        <v>7.4865889999999995</v>
      </c>
      <c r="H58" s="1">
        <f>'DATOS MENSUALES'!F492</f>
        <v>11.385894</v>
      </c>
      <c r="I58" s="1">
        <f>'DATOS MENSUALES'!F493</f>
        <v>8.624784</v>
      </c>
      <c r="J58" s="1">
        <f>'DATOS MENSUALES'!F494</f>
        <v>3.664848</v>
      </c>
      <c r="K58" s="1">
        <f>'DATOS MENSUALES'!F495</f>
        <v>1.039435</v>
      </c>
      <c r="L58" s="1">
        <f>'DATOS MENSUALES'!F496</f>
        <v>0.715225</v>
      </c>
      <c r="M58" s="1">
        <f>'DATOS MENSUALES'!F497</f>
        <v>0.42808500000000005</v>
      </c>
      <c r="N58" s="1">
        <f t="shared" si="12"/>
        <v>49.991552</v>
      </c>
      <c r="O58" s="10"/>
      <c r="P58" s="60">
        <f t="shared" si="13"/>
        <v>-82.01091934200777</v>
      </c>
      <c r="Q58" s="60">
        <f t="shared" si="14"/>
        <v>-34.11895718902291</v>
      </c>
      <c r="R58" s="60">
        <f t="shared" si="15"/>
        <v>-2640.4470511531795</v>
      </c>
      <c r="S58" s="60">
        <f t="shared" si="16"/>
        <v>-8733.080336022553</v>
      </c>
      <c r="T58" s="60">
        <f t="shared" si="17"/>
        <v>-4431.457130954452</v>
      </c>
      <c r="U58" s="60">
        <f t="shared" si="18"/>
        <v>-579.5041292708862</v>
      </c>
      <c r="V58" s="60">
        <f t="shared" si="19"/>
        <v>0.05403057399595246</v>
      </c>
      <c r="W58" s="60">
        <f t="shared" si="20"/>
        <v>-1.0004146936740392</v>
      </c>
      <c r="X58" s="60">
        <f t="shared" si="21"/>
        <v>-4.544710634462961</v>
      </c>
      <c r="Y58" s="60">
        <f t="shared" si="22"/>
        <v>-5.750536633854014</v>
      </c>
      <c r="Z58" s="60">
        <f t="shared" si="23"/>
        <v>-1.4179243392137098</v>
      </c>
      <c r="AA58" s="60">
        <f t="shared" si="24"/>
        <v>-5.438961145128243</v>
      </c>
      <c r="AB58" s="60">
        <f t="shared" si="25"/>
        <v>-400601.207327379</v>
      </c>
    </row>
    <row r="59" spans="1:28" ht="12.75">
      <c r="A59" s="12" t="s">
        <v>67</v>
      </c>
      <c r="B59" s="1">
        <f>'DATOS MENSUALES'!F498</f>
        <v>6.964656</v>
      </c>
      <c r="C59" s="1">
        <f>'DATOS MENSUALES'!F499</f>
        <v>1.177502</v>
      </c>
      <c r="D59" s="1">
        <f>'DATOS MENSUALES'!F500</f>
        <v>22.497410000000002</v>
      </c>
      <c r="E59" s="1">
        <f>'DATOS MENSUALES'!F501</f>
        <v>22.04186</v>
      </c>
      <c r="F59" s="1">
        <f>'DATOS MENSUALES'!F502</f>
        <v>13.076532</v>
      </c>
      <c r="G59" s="1">
        <f>'DATOS MENSUALES'!F503</f>
        <v>5.275638</v>
      </c>
      <c r="H59" s="1">
        <f>'DATOS MENSUALES'!F504</f>
        <v>3.4630199999999998</v>
      </c>
      <c r="I59" s="1">
        <f>'DATOS MENSUALES'!F505</f>
        <v>3.843105</v>
      </c>
      <c r="J59" s="1">
        <f>'DATOS MENSUALES'!F506</f>
        <v>1.8764349999999999</v>
      </c>
      <c r="K59" s="1">
        <f>'DATOS MENSUALES'!F507</f>
        <v>2.0809290000000003</v>
      </c>
      <c r="L59" s="1">
        <f>'DATOS MENSUALES'!F508</f>
        <v>1.27985</v>
      </c>
      <c r="M59" s="1">
        <f>'DATOS MENSUALES'!F509</f>
        <v>2.9043099999999997</v>
      </c>
      <c r="N59" s="1">
        <f t="shared" si="12"/>
        <v>86.48124699999998</v>
      </c>
      <c r="O59" s="10"/>
      <c r="P59" s="60">
        <f t="shared" si="13"/>
        <v>3.0082141120027304</v>
      </c>
      <c r="Q59" s="60">
        <f t="shared" si="14"/>
        <v>-704.4647721915289</v>
      </c>
      <c r="R59" s="60">
        <f t="shared" si="15"/>
        <v>82.01721299798758</v>
      </c>
      <c r="S59" s="60">
        <f t="shared" si="16"/>
        <v>0.03437539946861435</v>
      </c>
      <c r="T59" s="60">
        <f t="shared" si="17"/>
        <v>-278.77261962281153</v>
      </c>
      <c r="U59" s="60">
        <f t="shared" si="18"/>
        <v>-1173.6152782078782</v>
      </c>
      <c r="V59" s="60">
        <f t="shared" si="19"/>
        <v>-429.48475050258986</v>
      </c>
      <c r="W59" s="60">
        <f t="shared" si="20"/>
        <v>-193.28273971547813</v>
      </c>
      <c r="X59" s="60">
        <f t="shared" si="21"/>
        <v>-40.8791669714837</v>
      </c>
      <c r="Y59" s="60">
        <f t="shared" si="22"/>
        <v>-0.4220195790128787</v>
      </c>
      <c r="Z59" s="60">
        <f t="shared" si="23"/>
        <v>-0.17450626313918818</v>
      </c>
      <c r="AA59" s="60">
        <f t="shared" si="24"/>
        <v>0.3695358125190398</v>
      </c>
      <c r="AB59" s="60">
        <f t="shared" si="25"/>
        <v>-51594.47516409808</v>
      </c>
    </row>
    <row r="60" spans="1:28" ht="12.75">
      <c r="A60" s="12" t="s">
        <v>68</v>
      </c>
      <c r="B60" s="1">
        <f>'DATOS MENSUALES'!F510</f>
        <v>5.096064</v>
      </c>
      <c r="C60" s="1">
        <f>'DATOS MENSUALES'!F511</f>
        <v>18.083268</v>
      </c>
      <c r="D60" s="1">
        <f>'DATOS MENSUALES'!F512</f>
        <v>21.872308</v>
      </c>
      <c r="E60" s="1">
        <f>'DATOS MENSUALES'!F513</f>
        <v>4.01704</v>
      </c>
      <c r="F60" s="1">
        <f>'DATOS MENSUALES'!F514</f>
        <v>16.692708</v>
      </c>
      <c r="G60" s="1">
        <f>'DATOS MENSUALES'!F515</f>
        <v>4.067136</v>
      </c>
      <c r="H60" s="1">
        <f>'DATOS MENSUALES'!F516</f>
        <v>16.499783</v>
      </c>
      <c r="I60" s="1">
        <f>'DATOS MENSUALES'!F517</f>
        <v>26.242528</v>
      </c>
      <c r="J60" s="1">
        <f>'DATOS MENSUALES'!F518</f>
        <v>4.239795</v>
      </c>
      <c r="K60" s="1">
        <f>'DATOS MENSUALES'!F519</f>
        <v>1.886744</v>
      </c>
      <c r="L60" s="1">
        <f>'DATOS MENSUALES'!F520</f>
        <v>1.14779</v>
      </c>
      <c r="M60" s="1">
        <f>'DATOS MENSUALES'!F521</f>
        <v>0.5355989999999999</v>
      </c>
      <c r="N60" s="1">
        <f t="shared" si="12"/>
        <v>120.38076300000002</v>
      </c>
      <c r="O60" s="10"/>
      <c r="P60" s="60">
        <f t="shared" si="13"/>
        <v>-0.07678042899130381</v>
      </c>
      <c r="Q60" s="60">
        <f t="shared" si="14"/>
        <v>513.516068484279</v>
      </c>
      <c r="R60" s="60">
        <f t="shared" si="15"/>
        <v>51.465707670356835</v>
      </c>
      <c r="S60" s="60">
        <f t="shared" si="16"/>
        <v>-5544.92367459816</v>
      </c>
      <c r="T60" s="60">
        <f t="shared" si="17"/>
        <v>-24.804694575364145</v>
      </c>
      <c r="U60" s="60">
        <f t="shared" si="18"/>
        <v>-1624.9805805834674</v>
      </c>
      <c r="V60" s="60">
        <f t="shared" si="19"/>
        <v>165.64432201998426</v>
      </c>
      <c r="W60" s="60">
        <f t="shared" si="20"/>
        <v>4588.865794376384</v>
      </c>
      <c r="X60" s="60">
        <f t="shared" si="21"/>
        <v>-1.2648503353209377</v>
      </c>
      <c r="Y60" s="60">
        <f t="shared" si="22"/>
        <v>-0.8419561939254084</v>
      </c>
      <c r="Z60" s="60">
        <f t="shared" si="23"/>
        <v>-0.3297645570226492</v>
      </c>
      <c r="AA60" s="60">
        <f t="shared" si="24"/>
        <v>-4.501163567875398</v>
      </c>
      <c r="AB60" s="60">
        <f t="shared" si="25"/>
        <v>-36.870008955449265</v>
      </c>
    </row>
    <row r="61" spans="1:28" ht="12.75">
      <c r="A61" s="12" t="s">
        <v>69</v>
      </c>
      <c r="B61" s="1">
        <f>'DATOS MENSUALES'!F522</f>
        <v>0.355665</v>
      </c>
      <c r="C61" s="1">
        <f>'DATOS MENSUALES'!F523</f>
        <v>13.057607999999998</v>
      </c>
      <c r="D61" s="1">
        <f>'DATOS MENSUALES'!F524</f>
        <v>24.399905999999998</v>
      </c>
      <c r="E61" s="1">
        <f>'DATOS MENSUALES'!F525</f>
        <v>15.584968</v>
      </c>
      <c r="F61" s="1">
        <f>'DATOS MENSUALES'!F526</f>
        <v>9.577304</v>
      </c>
      <c r="G61" s="1">
        <f>'DATOS MENSUALES'!F527</f>
        <v>16.62164</v>
      </c>
      <c r="H61" s="1">
        <f>'DATOS MENSUALES'!F528</f>
        <v>9.472104</v>
      </c>
      <c r="I61" s="1">
        <f>'DATOS MENSUALES'!F529</f>
        <v>5.4630860000000006</v>
      </c>
      <c r="J61" s="1">
        <f>'DATOS MENSUALES'!F530</f>
        <v>6.66</v>
      </c>
      <c r="K61" s="1">
        <f>'DATOS MENSUALES'!F531</f>
        <v>2.52954</v>
      </c>
      <c r="L61" s="1">
        <f>'DATOS MENSUALES'!F532</f>
        <v>0.8845160000000001</v>
      </c>
      <c r="M61" s="1">
        <f>'DATOS MENSUALES'!F533</f>
        <v>0.465308</v>
      </c>
      <c r="N61" s="1">
        <f t="shared" si="12"/>
        <v>105.07164499999999</v>
      </c>
      <c r="O61" s="10"/>
      <c r="P61" s="60">
        <f t="shared" si="13"/>
        <v>-137.82198889942407</v>
      </c>
      <c r="Q61" s="60">
        <f t="shared" si="14"/>
        <v>26.523003897653904</v>
      </c>
      <c r="R61" s="60">
        <f t="shared" si="15"/>
        <v>243.82218400612885</v>
      </c>
      <c r="S61" s="60">
        <f t="shared" si="16"/>
        <v>-230.5429288130177</v>
      </c>
      <c r="T61" s="60">
        <f t="shared" si="17"/>
        <v>-1009.5665863254179</v>
      </c>
      <c r="U61" s="60">
        <f t="shared" si="18"/>
        <v>0.5079353998958974</v>
      </c>
      <c r="V61" s="60">
        <f t="shared" si="19"/>
        <v>-3.622055440519253</v>
      </c>
      <c r="W61" s="60">
        <f t="shared" si="20"/>
        <v>-72.08666834214891</v>
      </c>
      <c r="X61" s="60">
        <f t="shared" si="21"/>
        <v>2.3993152730074523</v>
      </c>
      <c r="Y61" s="60">
        <f t="shared" si="22"/>
        <v>-0.02740012038447183</v>
      </c>
      <c r="Z61" s="60">
        <f t="shared" si="23"/>
        <v>-0.8686655774947999</v>
      </c>
      <c r="AA61" s="60">
        <f t="shared" si="24"/>
        <v>-5.100855919281335</v>
      </c>
      <c r="AB61" s="60">
        <f t="shared" si="25"/>
        <v>-6473.785139942461</v>
      </c>
    </row>
    <row r="62" spans="1:28" ht="12.75">
      <c r="A62" s="12" t="s">
        <v>70</v>
      </c>
      <c r="B62" s="1">
        <f>'DATOS MENSUALES'!F534</f>
        <v>7.112489</v>
      </c>
      <c r="C62" s="1">
        <f>'DATOS MENSUALES'!F535</f>
        <v>33.041047</v>
      </c>
      <c r="D62" s="1">
        <f>'DATOS MENSUALES'!F536</f>
        <v>21.74939</v>
      </c>
      <c r="E62" s="1">
        <f>'DATOS MENSUALES'!F537</f>
        <v>29.534886</v>
      </c>
      <c r="F62" s="1">
        <f>'DATOS MENSUALES'!F538</f>
        <v>51.544885</v>
      </c>
      <c r="G62" s="1">
        <f>'DATOS MENSUALES'!F539</f>
        <v>22.371347999999998</v>
      </c>
      <c r="H62" s="1">
        <f>'DATOS MENSUALES'!F540</f>
        <v>19.995264</v>
      </c>
      <c r="I62" s="1">
        <f>'DATOS MENSUALES'!F541</f>
        <v>8.0235</v>
      </c>
      <c r="J62" s="1">
        <f>'DATOS MENSUALES'!F542</f>
        <v>9.976632</v>
      </c>
      <c r="K62" s="1">
        <f>'DATOS MENSUALES'!F543</f>
        <v>1.3902</v>
      </c>
      <c r="L62" s="1">
        <f>'DATOS MENSUALES'!F544</f>
        <v>0.31222000000000005</v>
      </c>
      <c r="M62" s="1">
        <f>'DATOS MENSUALES'!F545</f>
        <v>0.6354380000000001</v>
      </c>
      <c r="N62" s="1">
        <f t="shared" si="12"/>
        <v>205.68729899999997</v>
      </c>
      <c r="O62" s="10"/>
      <c r="P62" s="60">
        <f t="shared" si="13"/>
        <v>4.030288759208028</v>
      </c>
      <c r="Q62" s="60">
        <f t="shared" si="14"/>
        <v>12112.59546990763</v>
      </c>
      <c r="R62" s="60">
        <f t="shared" si="15"/>
        <v>46.53035383155656</v>
      </c>
      <c r="S62" s="60">
        <f t="shared" si="16"/>
        <v>477.87705896724276</v>
      </c>
      <c r="T62" s="60">
        <f t="shared" si="17"/>
        <v>32571.153217593695</v>
      </c>
      <c r="U62" s="60">
        <f t="shared" si="18"/>
        <v>280.70071164221196</v>
      </c>
      <c r="V62" s="60">
        <f t="shared" si="19"/>
        <v>725.9467581729916</v>
      </c>
      <c r="W62" s="60">
        <f t="shared" si="20"/>
        <v>-4.1069323008667</v>
      </c>
      <c r="X62" s="60">
        <f t="shared" si="21"/>
        <v>100.89340235376736</v>
      </c>
      <c r="Y62" s="60">
        <f t="shared" si="22"/>
        <v>-2.9910547460459607</v>
      </c>
      <c r="Z62" s="60">
        <f t="shared" si="23"/>
        <v>-3.5566898118125736</v>
      </c>
      <c r="AA62" s="60">
        <f t="shared" si="24"/>
        <v>-3.7330137128288796</v>
      </c>
      <c r="AB62" s="60">
        <f t="shared" si="25"/>
        <v>550928.7919074761</v>
      </c>
    </row>
    <row r="63" spans="1:28" ht="12.75">
      <c r="A63" s="12" t="s">
        <v>71</v>
      </c>
      <c r="B63" s="1">
        <f>'DATOS MENSUALES'!F546</f>
        <v>0.772232</v>
      </c>
      <c r="C63" s="1">
        <f>'DATOS MENSUALES'!F547</f>
        <v>3.951525</v>
      </c>
      <c r="D63" s="1">
        <f>'DATOS MENSUALES'!F548</f>
        <v>17.93745</v>
      </c>
      <c r="E63" s="1">
        <f>'DATOS MENSUALES'!F549</f>
        <v>14.596775</v>
      </c>
      <c r="F63" s="1">
        <f>'DATOS MENSUALES'!F550</f>
        <v>28.354143999999998</v>
      </c>
      <c r="G63" s="1">
        <f>'DATOS MENSUALES'!F551</f>
        <v>11.639033000000001</v>
      </c>
      <c r="H63" s="1">
        <f>'DATOS MENSUALES'!F552</f>
        <v>12.985032</v>
      </c>
      <c r="I63" s="1">
        <f>'DATOS MENSUALES'!F553</f>
        <v>5.061771</v>
      </c>
      <c r="J63" s="1">
        <f>'DATOS MENSUALES'!F554</f>
        <v>1.768026</v>
      </c>
      <c r="K63" s="1">
        <f>'DATOS MENSUALES'!F555</f>
        <v>0.7980480000000001</v>
      </c>
      <c r="L63" s="1">
        <f>'DATOS MENSUALES'!F556</f>
        <v>0.469665</v>
      </c>
      <c r="M63" s="1">
        <f>'DATOS MENSUALES'!F557</f>
        <v>5.592510000000001</v>
      </c>
      <c r="N63" s="1">
        <f t="shared" si="12"/>
        <v>103.926211</v>
      </c>
      <c r="O63" s="10"/>
      <c r="P63" s="60">
        <f t="shared" si="13"/>
        <v>-107.09468363940651</v>
      </c>
      <c r="Q63" s="60">
        <f t="shared" si="14"/>
        <v>-229.65431501701985</v>
      </c>
      <c r="R63" s="60">
        <f t="shared" si="15"/>
        <v>-0.009962599746872837</v>
      </c>
      <c r="S63" s="60">
        <f t="shared" si="16"/>
        <v>-360.9343763286949</v>
      </c>
      <c r="T63" s="60">
        <f t="shared" si="17"/>
        <v>668.7861454661049</v>
      </c>
      <c r="U63" s="60">
        <f t="shared" si="18"/>
        <v>-73.28282532203288</v>
      </c>
      <c r="V63" s="60">
        <f t="shared" si="19"/>
        <v>7.729338732725932</v>
      </c>
      <c r="W63" s="60">
        <f t="shared" si="20"/>
        <v>-95.01552700866824</v>
      </c>
      <c r="X63" s="60">
        <f t="shared" si="21"/>
        <v>-44.86131039368015</v>
      </c>
      <c r="Y63" s="60">
        <f t="shared" si="22"/>
        <v>-8.402156634876631</v>
      </c>
      <c r="Z63" s="60">
        <f t="shared" si="23"/>
        <v>-2.56574293572794</v>
      </c>
      <c r="AA63" s="60">
        <f t="shared" si="24"/>
        <v>39.50566447897428</v>
      </c>
      <c r="AB63" s="60">
        <f t="shared" si="25"/>
        <v>-7742.258896111617</v>
      </c>
    </row>
    <row r="64" spans="1:28" ht="12.75">
      <c r="A64" s="12" t="s">
        <v>72</v>
      </c>
      <c r="B64" s="1">
        <f>'DATOS MENSUALES'!F558</f>
        <v>1.208482</v>
      </c>
      <c r="C64" s="1">
        <f>'DATOS MENSUALES'!F559</f>
        <v>6.450597</v>
      </c>
      <c r="D64" s="1">
        <f>'DATOS MENSUALES'!F560</f>
        <v>6.93674</v>
      </c>
      <c r="E64" s="1">
        <f>'DATOS MENSUALES'!F561</f>
        <v>15.708461999999999</v>
      </c>
      <c r="F64" s="1">
        <f>'DATOS MENSUALES'!F562</f>
        <v>21.599116000000002</v>
      </c>
      <c r="G64" s="1">
        <f>'DATOS MENSUALES'!F563</f>
        <v>6.05814</v>
      </c>
      <c r="H64" s="1">
        <f>'DATOS MENSUALES'!F564</f>
        <v>13.24691</v>
      </c>
      <c r="I64" s="1">
        <f>'DATOS MENSUALES'!F565</f>
        <v>4.371744</v>
      </c>
      <c r="J64" s="1">
        <f>'DATOS MENSUALES'!F566</f>
        <v>0.7544200000000001</v>
      </c>
      <c r="K64" s="1">
        <f>'DATOS MENSUALES'!F567</f>
        <v>1.737378</v>
      </c>
      <c r="L64" s="1">
        <f>'DATOS MENSUALES'!F568</f>
        <v>0.36479300000000003</v>
      </c>
      <c r="M64" s="1">
        <f>'DATOS MENSUALES'!F569</f>
        <v>2.050867</v>
      </c>
      <c r="N64" s="1">
        <f t="shared" si="12"/>
        <v>80.48764900000002</v>
      </c>
      <c r="O64" s="10"/>
      <c r="P64" s="60">
        <f t="shared" si="13"/>
        <v>-80.20849191863742</v>
      </c>
      <c r="Q64" s="60">
        <f t="shared" si="14"/>
        <v>-47.62619546500938</v>
      </c>
      <c r="R64" s="60">
        <f t="shared" si="15"/>
        <v>-1410.9141540645792</v>
      </c>
      <c r="S64" s="60">
        <f t="shared" si="16"/>
        <v>-216.89210426240038</v>
      </c>
      <c r="T64" s="60">
        <f t="shared" si="17"/>
        <v>7.8808904309514425</v>
      </c>
      <c r="U64" s="60">
        <f t="shared" si="18"/>
        <v>-931.321889704092</v>
      </c>
      <c r="V64" s="60">
        <f t="shared" si="19"/>
        <v>11.225334996574045</v>
      </c>
      <c r="W64" s="60">
        <f t="shared" si="20"/>
        <v>-144.96608253813426</v>
      </c>
      <c r="X64" s="60">
        <f t="shared" si="21"/>
        <v>-95.24623107916905</v>
      </c>
      <c r="Y64" s="60">
        <f t="shared" si="22"/>
        <v>-1.3080344659725032</v>
      </c>
      <c r="Z64" s="60">
        <f t="shared" si="23"/>
        <v>-3.2017093446268103</v>
      </c>
      <c r="AA64" s="60">
        <f t="shared" si="24"/>
        <v>-0.002506472614950433</v>
      </c>
      <c r="AB64" s="60">
        <f t="shared" si="25"/>
        <v>-80741.60215365155</v>
      </c>
    </row>
    <row r="65" spans="1:28" ht="12.75">
      <c r="A65" s="12" t="s">
        <v>73</v>
      </c>
      <c r="B65" s="1">
        <f>'DATOS MENSUALES'!F570</f>
        <v>29.23431</v>
      </c>
      <c r="C65" s="1">
        <f>'DATOS MENSUALES'!F571</f>
        <v>5.722304</v>
      </c>
      <c r="D65" s="1">
        <f>'DATOS MENSUALES'!F572</f>
        <v>32.322519</v>
      </c>
      <c r="E65" s="1">
        <f>'DATOS MENSUALES'!F573</f>
        <v>46.062352</v>
      </c>
      <c r="F65" s="1">
        <f>'DATOS MENSUALES'!F574</f>
        <v>33.730384</v>
      </c>
      <c r="G65" s="1">
        <f>'DATOS MENSUALES'!F575</f>
        <v>2.68656</v>
      </c>
      <c r="H65" s="1">
        <f>'DATOS MENSUALES'!F576</f>
        <v>7.660185</v>
      </c>
      <c r="I65" s="1">
        <f>'DATOS MENSUALES'!F577</f>
        <v>14.78512</v>
      </c>
      <c r="J65" s="1">
        <f>'DATOS MENSUALES'!F578</f>
        <v>11.496590999999999</v>
      </c>
      <c r="K65" s="1">
        <f>'DATOS MENSUALES'!F579</f>
        <v>5.89354</v>
      </c>
      <c r="L65" s="1">
        <f>'DATOS MENSUALES'!F580</f>
        <v>0.353038</v>
      </c>
      <c r="M65" s="1">
        <f>'DATOS MENSUALES'!F581</f>
        <v>0.500402</v>
      </c>
      <c r="N65" s="1">
        <f t="shared" si="12"/>
        <v>190.447305</v>
      </c>
      <c r="O65" s="10"/>
      <c r="P65" s="60">
        <f t="shared" si="13"/>
        <v>13334.33983003645</v>
      </c>
      <c r="Q65" s="60">
        <f t="shared" si="14"/>
        <v>-82.48759207936008</v>
      </c>
      <c r="R65" s="60">
        <f t="shared" si="15"/>
        <v>2845.115136406394</v>
      </c>
      <c r="S65" s="60">
        <f t="shared" si="16"/>
        <v>14429.910830930023</v>
      </c>
      <c r="T65" s="60">
        <f t="shared" si="17"/>
        <v>2815.9396911311837</v>
      </c>
      <c r="U65" s="60">
        <f t="shared" si="18"/>
        <v>-2267.2984617000297</v>
      </c>
      <c r="V65" s="60">
        <f t="shared" si="19"/>
        <v>-37.51669391309819</v>
      </c>
      <c r="W65" s="60">
        <f t="shared" si="20"/>
        <v>137.40389526842256</v>
      </c>
      <c r="X65" s="60">
        <f t="shared" si="21"/>
        <v>235.49431044269284</v>
      </c>
      <c r="Y65" s="60">
        <f t="shared" si="22"/>
        <v>28.72361319339634</v>
      </c>
      <c r="Z65" s="60">
        <f t="shared" si="23"/>
        <v>-3.2789283673992924</v>
      </c>
      <c r="AA65" s="60">
        <f t="shared" si="24"/>
        <v>-4.7952004646296436</v>
      </c>
      <c r="AB65" s="60">
        <f t="shared" si="25"/>
        <v>297251.459426604</v>
      </c>
    </row>
    <row r="66" spans="1:28" ht="12.75">
      <c r="A66" s="12" t="s">
        <v>74</v>
      </c>
      <c r="B66" s="1">
        <f>'DATOS MENSUALES'!F582</f>
        <v>2.041728</v>
      </c>
      <c r="C66" s="1">
        <f>'DATOS MENSUALES'!F583</f>
        <v>3.112666</v>
      </c>
      <c r="D66" s="1">
        <f>'DATOS MENSUALES'!F584</f>
        <v>2.899925</v>
      </c>
      <c r="E66" s="1">
        <f>'DATOS MENSUALES'!F585</f>
        <v>1.3631639999999998</v>
      </c>
      <c r="F66" s="1">
        <f>'DATOS MENSUALES'!F586</f>
        <v>2.862558</v>
      </c>
      <c r="G66" s="1">
        <f>'DATOS MENSUALES'!F587</f>
        <v>5.39649</v>
      </c>
      <c r="H66" s="1">
        <f>'DATOS MENSUALES'!F588</f>
        <v>12.609597</v>
      </c>
      <c r="I66" s="1">
        <f>'DATOS MENSUALES'!F589</f>
        <v>5.59825</v>
      </c>
      <c r="J66" s="1">
        <f>'DATOS MENSUALES'!F590</f>
        <v>3.03888</v>
      </c>
      <c r="K66" s="1">
        <f>'DATOS MENSUALES'!F591</f>
        <v>0.45474</v>
      </c>
      <c r="L66" s="1">
        <f>'DATOS MENSUALES'!F592</f>
        <v>0.005853</v>
      </c>
      <c r="M66" s="1">
        <f>'DATOS MENSUALES'!F593</f>
        <v>0.026494</v>
      </c>
      <c r="N66" s="1">
        <f t="shared" si="12"/>
        <v>39.410345</v>
      </c>
      <c r="O66" s="10"/>
      <c r="P66" s="60">
        <f t="shared" si="13"/>
        <v>-42.1210648172666</v>
      </c>
      <c r="Q66" s="60">
        <f t="shared" si="14"/>
        <v>-337.54804182758556</v>
      </c>
      <c r="R66" s="60">
        <f t="shared" si="15"/>
        <v>-3548.4618975442118</v>
      </c>
      <c r="S66" s="60">
        <f t="shared" si="16"/>
        <v>-8431.800170007435</v>
      </c>
      <c r="T66" s="60">
        <f t="shared" si="17"/>
        <v>-4696.5047435797405</v>
      </c>
      <c r="U66" s="60">
        <f t="shared" si="18"/>
        <v>-1133.7366419050645</v>
      </c>
      <c r="V66" s="60">
        <f t="shared" si="19"/>
        <v>4.109459603330805</v>
      </c>
      <c r="W66" s="60">
        <f t="shared" si="20"/>
        <v>-65.28882203940702</v>
      </c>
      <c r="X66" s="60">
        <f t="shared" si="21"/>
        <v>-11.889529828516652</v>
      </c>
      <c r="Y66" s="60">
        <f t="shared" si="22"/>
        <v>-13.418065703593715</v>
      </c>
      <c r="Z66" s="60">
        <f t="shared" si="23"/>
        <v>-6.15681137603636</v>
      </c>
      <c r="AA66" s="60">
        <f t="shared" si="24"/>
        <v>-10.08064834062054</v>
      </c>
      <c r="AB66" s="60">
        <f t="shared" si="25"/>
        <v>-599050.0943454354</v>
      </c>
    </row>
    <row r="67" spans="1:28" ht="12.75">
      <c r="A67" s="12" t="s">
        <v>75</v>
      </c>
      <c r="B67" s="1">
        <f>'DATOS MENSUALES'!F594</f>
        <v>21.90336</v>
      </c>
      <c r="C67" s="1">
        <f>'DATOS MENSUALES'!F595</f>
        <v>22.13574</v>
      </c>
      <c r="D67" s="1">
        <f>'DATOS MENSUALES'!F596</f>
        <v>21.948472</v>
      </c>
      <c r="E67" s="1">
        <f>'DATOS MENSUALES'!F597</f>
        <v>24.61494</v>
      </c>
      <c r="F67" s="1">
        <f>'DATOS MENSUALES'!F598</f>
        <v>13.115179999999999</v>
      </c>
      <c r="G67" s="1">
        <f>'DATOS MENSUALES'!F599</f>
        <v>7.594686</v>
      </c>
      <c r="H67" s="1">
        <f>'DATOS MENSUALES'!F600</f>
        <v>5.907605</v>
      </c>
      <c r="I67" s="1">
        <f>'DATOS MENSUALES'!F601</f>
        <v>1.469424</v>
      </c>
      <c r="J67" s="1">
        <f>'DATOS MENSUALES'!F602</f>
        <v>0.717852</v>
      </c>
      <c r="K67" s="1">
        <f>'DATOS MENSUALES'!F603</f>
        <v>1.021797</v>
      </c>
      <c r="L67" s="1">
        <f>'DATOS MENSUALES'!F604</f>
        <v>5.875335</v>
      </c>
      <c r="M67" s="1">
        <f>'DATOS MENSUALES'!F605</f>
        <v>9.729099999999999</v>
      </c>
      <c r="N67" s="1">
        <f t="shared" si="12"/>
        <v>136.033491</v>
      </c>
      <c r="O67" s="10"/>
      <c r="P67" s="60">
        <f t="shared" si="13"/>
        <v>4396.652416873242</v>
      </c>
      <c r="Q67" s="60">
        <f t="shared" si="14"/>
        <v>1754.2070782866024</v>
      </c>
      <c r="R67" s="60">
        <f t="shared" si="15"/>
        <v>54.69230823672848</v>
      </c>
      <c r="S67" s="60">
        <f t="shared" si="16"/>
        <v>24.344348005929962</v>
      </c>
      <c r="T67" s="60">
        <f t="shared" si="17"/>
        <v>-273.854001427313</v>
      </c>
      <c r="U67" s="60">
        <f t="shared" si="18"/>
        <v>-557.2541556032255</v>
      </c>
      <c r="V67" s="60">
        <f t="shared" si="19"/>
        <v>-132.66983449588255</v>
      </c>
      <c r="W67" s="60">
        <f t="shared" si="20"/>
        <v>-542.439729281804</v>
      </c>
      <c r="X67" s="60">
        <f t="shared" si="21"/>
        <v>-97.5525916673819</v>
      </c>
      <c r="Y67" s="60">
        <f t="shared" si="22"/>
        <v>-5.922055316227941</v>
      </c>
      <c r="Z67" s="60">
        <f t="shared" si="23"/>
        <v>65.77620188697796</v>
      </c>
      <c r="AA67" s="60">
        <f t="shared" si="24"/>
        <v>429.0696880234568</v>
      </c>
      <c r="AB67" s="60">
        <f t="shared" si="25"/>
        <v>1871.9693626761862</v>
      </c>
    </row>
    <row r="68" spans="1:28" ht="12.75">
      <c r="A68" s="12" t="s">
        <v>76</v>
      </c>
      <c r="B68" s="1">
        <f>'DATOS MENSUALES'!F606</f>
        <v>8.317547999999999</v>
      </c>
      <c r="C68" s="1">
        <f>'DATOS MENSUALES'!F607</f>
        <v>9.941696</v>
      </c>
      <c r="D68" s="1">
        <f>'DATOS MENSUALES'!F608</f>
        <v>5.26995</v>
      </c>
      <c r="E68" s="1">
        <f>'DATOS MENSUALES'!F609</f>
        <v>30.521696</v>
      </c>
      <c r="F68" s="1">
        <f>'DATOS MENSUALES'!F610</f>
        <v>10.281812</v>
      </c>
      <c r="G68" s="1">
        <f>'DATOS MENSUALES'!F611</f>
        <v>37.93699</v>
      </c>
      <c r="H68" s="1">
        <f>'DATOS MENSUALES'!F612</f>
        <v>6.919505999999999</v>
      </c>
      <c r="I68" s="1">
        <f>'DATOS MENSUALES'!F613</f>
        <v>3.381759</v>
      </c>
      <c r="J68" s="1">
        <f>'DATOS MENSUALES'!F614</f>
        <v>2.15325</v>
      </c>
      <c r="K68" s="1">
        <f>'DATOS MENSUALES'!F615</f>
        <v>1.9293</v>
      </c>
      <c r="L68" s="1">
        <f>'DATOS MENSUALES'!F616</f>
        <v>1.653244</v>
      </c>
      <c r="M68" s="1">
        <f>'DATOS MENSUALES'!F617</f>
        <v>0.752832</v>
      </c>
      <c r="N68" s="1">
        <f t="shared" si="12"/>
        <v>119.05958299999999</v>
      </c>
      <c r="O68" s="10"/>
      <c r="P68" s="60">
        <f t="shared" si="13"/>
        <v>21.86876657474828</v>
      </c>
      <c r="Q68" s="60">
        <f t="shared" si="14"/>
        <v>-0.0023890998895280194</v>
      </c>
      <c r="R68" s="60">
        <f t="shared" si="15"/>
        <v>-2138.051224758892</v>
      </c>
      <c r="S68" s="60">
        <f t="shared" si="16"/>
        <v>682.6307995617315</v>
      </c>
      <c r="T68" s="60">
        <f t="shared" si="17"/>
        <v>-811.45598663095</v>
      </c>
      <c r="U68" s="60">
        <f t="shared" si="18"/>
        <v>10813.253776846053</v>
      </c>
      <c r="V68" s="60">
        <f t="shared" si="19"/>
        <v>-68.33467510266553</v>
      </c>
      <c r="W68" s="60">
        <f t="shared" si="20"/>
        <v>-243.34031500717566</v>
      </c>
      <c r="X68" s="60">
        <f t="shared" si="21"/>
        <v>-31.795102058203707</v>
      </c>
      <c r="Y68" s="60">
        <f t="shared" si="22"/>
        <v>-0.7331745832620608</v>
      </c>
      <c r="Z68" s="60">
        <f t="shared" si="23"/>
        <v>-0.006375252800623497</v>
      </c>
      <c r="AA68" s="60">
        <f t="shared" si="24"/>
        <v>-2.9480305410239085</v>
      </c>
      <c r="AB68" s="60">
        <f t="shared" si="25"/>
        <v>-100.51186653946068</v>
      </c>
    </row>
    <row r="69" spans="1:28" ht="12.75">
      <c r="A69" s="12" t="s">
        <v>77</v>
      </c>
      <c r="B69" s="1">
        <f>'DATOS MENSUALES'!F618</f>
        <v>3.542231</v>
      </c>
      <c r="C69" s="1">
        <f>'DATOS MENSUALES'!F619</f>
        <v>11.50586</v>
      </c>
      <c r="D69" s="1">
        <f>'DATOS MENSUALES'!F620</f>
        <v>3.534384</v>
      </c>
      <c r="E69" s="1">
        <f>'DATOS MENSUALES'!F621</f>
        <v>8.144333</v>
      </c>
      <c r="F69" s="1">
        <f>'DATOS MENSUALES'!F622</f>
        <v>3.420552</v>
      </c>
      <c r="G69" s="1">
        <f>'DATOS MENSUALES'!F623</f>
        <v>1.574792</v>
      </c>
      <c r="H69" s="1">
        <f>'DATOS MENSUALES'!F624</f>
        <v>8.00985</v>
      </c>
      <c r="I69" s="1">
        <f>'DATOS MENSUALES'!F625</f>
        <v>3.6334109999999997</v>
      </c>
      <c r="J69" s="1">
        <f>'DATOS MENSUALES'!F626</f>
        <v>2.029698</v>
      </c>
      <c r="K69" s="1">
        <f>'DATOS MENSUALES'!F627</f>
        <v>0.891275</v>
      </c>
      <c r="L69" s="1">
        <f>'DATOS MENSUALES'!F628</f>
        <v>0.231504</v>
      </c>
      <c r="M69" s="1">
        <f>'DATOS MENSUALES'!F629</f>
        <v>0.29688000000000003</v>
      </c>
      <c r="N69" s="1">
        <f t="shared" si="12"/>
        <v>46.81477</v>
      </c>
      <c r="O69" s="10"/>
      <c r="P69" s="60">
        <f t="shared" si="13"/>
        <v>-7.748995688035094</v>
      </c>
      <c r="Q69" s="60">
        <f t="shared" si="14"/>
        <v>2.927155155862419</v>
      </c>
      <c r="R69" s="60">
        <f t="shared" si="15"/>
        <v>-3123.8150431026606</v>
      </c>
      <c r="S69" s="60">
        <f t="shared" si="16"/>
        <v>-2500.160145955123</v>
      </c>
      <c r="T69" s="60">
        <f t="shared" si="17"/>
        <v>-4242.5112770830365</v>
      </c>
      <c r="U69" s="60">
        <f t="shared" si="18"/>
        <v>-2893.013576378573</v>
      </c>
      <c r="V69" s="60">
        <f t="shared" si="19"/>
        <v>-26.94593794116622</v>
      </c>
      <c r="W69" s="60">
        <f t="shared" si="20"/>
        <v>-215.08450736874636</v>
      </c>
      <c r="X69" s="60">
        <f t="shared" si="21"/>
        <v>-35.662081602516245</v>
      </c>
      <c r="Y69" s="60">
        <f t="shared" si="22"/>
        <v>-7.298445022823805</v>
      </c>
      <c r="Z69" s="60">
        <f t="shared" si="23"/>
        <v>-4.1512657679460245</v>
      </c>
      <c r="AA69" s="60">
        <f t="shared" si="24"/>
        <v>-6.749392847109736</v>
      </c>
      <c r="AB69" s="60">
        <f t="shared" si="25"/>
        <v>-454655.63459483086</v>
      </c>
    </row>
    <row r="70" spans="1:28" ht="12.75">
      <c r="A70" s="12" t="s">
        <v>78</v>
      </c>
      <c r="B70" s="1">
        <f>'DATOS MENSUALES'!F630</f>
        <v>1.5965040000000001</v>
      </c>
      <c r="C70" s="1">
        <f>'DATOS MENSUALES'!F631</f>
        <v>2.540833</v>
      </c>
      <c r="D70" s="1">
        <f>'DATOS MENSUALES'!F632</f>
        <v>21.422073</v>
      </c>
      <c r="E70" s="1">
        <f>'DATOS MENSUALES'!F633</f>
        <v>5.897778</v>
      </c>
      <c r="F70" s="1">
        <f>'DATOS MENSUALES'!F634</f>
        <v>3.717424</v>
      </c>
      <c r="G70" s="1">
        <f>'DATOS MENSUALES'!F635</f>
        <v>4.754376000000001</v>
      </c>
      <c r="H70" s="1">
        <f>'DATOS MENSUALES'!F636</f>
        <v>4.673690000000001</v>
      </c>
      <c r="I70" s="1">
        <f>'DATOS MENSUALES'!F637</f>
        <v>11.812235000000001</v>
      </c>
      <c r="J70" s="1">
        <f>'DATOS MENSUALES'!F638</f>
        <v>6.295712</v>
      </c>
      <c r="K70" s="1">
        <f>'DATOS MENSUALES'!F639</f>
        <v>1.2782</v>
      </c>
      <c r="L70" s="1">
        <f>'DATOS MENSUALES'!F640</f>
        <v>0.26588900000000004</v>
      </c>
      <c r="M70" s="1">
        <f>'DATOS MENSUALES'!F641</f>
        <v>1.1273900000000001</v>
      </c>
      <c r="N70" s="1">
        <f t="shared" si="12"/>
        <v>65.382104</v>
      </c>
      <c r="O70" s="10"/>
      <c r="P70" s="60">
        <f t="shared" si="13"/>
        <v>-60.4480072662805</v>
      </c>
      <c r="Q70" s="60">
        <f t="shared" si="14"/>
        <v>-427.73163145235003</v>
      </c>
      <c r="R70" s="60">
        <f t="shared" si="15"/>
        <v>34.948093122884686</v>
      </c>
      <c r="S70" s="60">
        <f t="shared" si="16"/>
        <v>-3958.508209083205</v>
      </c>
      <c r="T70" s="60">
        <f t="shared" si="17"/>
        <v>-4013.362670325362</v>
      </c>
      <c r="U70" s="60">
        <f t="shared" si="18"/>
        <v>-1356.3465505982113</v>
      </c>
      <c r="V70" s="60">
        <f t="shared" si="19"/>
        <v>-254.13608788759123</v>
      </c>
      <c r="W70" s="60">
        <f t="shared" si="20"/>
        <v>10.464842009117797</v>
      </c>
      <c r="X70" s="60">
        <f t="shared" si="21"/>
        <v>0.9252933253722107</v>
      </c>
      <c r="Y70" s="60">
        <f t="shared" si="22"/>
        <v>-3.7441985712190387</v>
      </c>
      <c r="Z70" s="60">
        <f t="shared" si="23"/>
        <v>-3.890478817591307</v>
      </c>
      <c r="AA70" s="60">
        <f t="shared" si="24"/>
        <v>-1.1887081877736663</v>
      </c>
      <c r="AB70" s="60">
        <f t="shared" si="25"/>
        <v>-198430.45863431282</v>
      </c>
    </row>
    <row r="71" spans="1:28" ht="12.75">
      <c r="A71" s="12" t="s">
        <v>79</v>
      </c>
      <c r="B71" s="1">
        <f>'DATOS MENSUALES'!F642</f>
        <v>31.359416000000003</v>
      </c>
      <c r="C71" s="1">
        <f>'DATOS MENSUALES'!F643</f>
        <v>16.74321</v>
      </c>
      <c r="D71" s="1">
        <f>'DATOS MENSUALES'!F644</f>
        <v>6.0639199999999995</v>
      </c>
      <c r="E71" s="1">
        <f>'DATOS MENSUALES'!F645</f>
        <v>33.573012</v>
      </c>
      <c r="F71" s="1">
        <f>'DATOS MENSUALES'!F646</f>
        <v>18.382006</v>
      </c>
      <c r="G71" s="1">
        <f>'DATOS MENSUALES'!F647</f>
        <v>4.770557999999999</v>
      </c>
      <c r="H71" s="1">
        <f>'DATOS MENSUALES'!F648</f>
        <v>3.502268</v>
      </c>
      <c r="I71" s="1">
        <f>'DATOS MENSUALES'!F649</f>
        <v>6.86615</v>
      </c>
      <c r="J71" s="1">
        <f>'DATOS MENSUALES'!F650</f>
        <v>3.100186</v>
      </c>
      <c r="K71" s="1">
        <f>'DATOS MENSUALES'!F651</f>
        <v>1.0856670000000002</v>
      </c>
      <c r="L71" s="1">
        <f>'DATOS MENSUALES'!F652</f>
        <v>1.32055</v>
      </c>
      <c r="M71" s="1">
        <f>'DATOS MENSUALES'!F653</f>
        <v>0.6234550000000001</v>
      </c>
      <c r="N71" s="1">
        <f t="shared" si="12"/>
        <v>127.39039799999999</v>
      </c>
      <c r="O71" s="10"/>
      <c r="P71" s="60">
        <f t="shared" si="13"/>
        <v>17250.15706357465</v>
      </c>
      <c r="Q71" s="60">
        <f t="shared" si="14"/>
        <v>296.45148904036733</v>
      </c>
      <c r="R71" s="60">
        <f t="shared" si="15"/>
        <v>-1766.6043274775975</v>
      </c>
      <c r="S71" s="60">
        <f t="shared" si="16"/>
        <v>1666.6624943121762</v>
      </c>
      <c r="T71" s="60">
        <f t="shared" si="17"/>
        <v>-1.8476701412128282</v>
      </c>
      <c r="U71" s="60">
        <f t="shared" si="18"/>
        <v>-1350.4068367013806</v>
      </c>
      <c r="V71" s="60">
        <f t="shared" si="19"/>
        <v>-422.81704919539413</v>
      </c>
      <c r="W71" s="60">
        <f t="shared" si="20"/>
        <v>-20.996530089106987</v>
      </c>
      <c r="X71" s="60">
        <f t="shared" si="21"/>
        <v>-10.956956290526566</v>
      </c>
      <c r="Y71" s="60">
        <f t="shared" si="22"/>
        <v>-5.3167452188825255</v>
      </c>
      <c r="Z71" s="60">
        <f t="shared" si="23"/>
        <v>-0.1390867915271337</v>
      </c>
      <c r="AA71" s="60">
        <f t="shared" si="24"/>
        <v>-3.8201924003507295</v>
      </c>
      <c r="AB71" s="60">
        <f t="shared" si="25"/>
        <v>49.88968160641703</v>
      </c>
    </row>
    <row r="72" spans="1:28" ht="12.75">
      <c r="A72" s="12" t="s">
        <v>80</v>
      </c>
      <c r="B72" s="1">
        <f>'DATOS MENSUALES'!F654</f>
        <v>1.304077</v>
      </c>
      <c r="C72" s="1">
        <f>'DATOS MENSUALES'!F655</f>
        <v>9.807292</v>
      </c>
      <c r="D72" s="1">
        <f>'DATOS MENSUALES'!F656</f>
        <v>9.162618</v>
      </c>
      <c r="E72" s="1">
        <f>'DATOS MENSUALES'!F657</f>
        <v>20.675234000000003</v>
      </c>
      <c r="F72" s="1">
        <f>'DATOS MENSUALES'!F658</f>
        <v>9.1575</v>
      </c>
      <c r="G72" s="1">
        <f>'DATOS MENSUALES'!F659</f>
        <v>8.150838</v>
      </c>
      <c r="H72" s="1">
        <f>'DATOS MENSUALES'!F660</f>
        <v>3.296044</v>
      </c>
      <c r="I72" s="1">
        <f>'DATOS MENSUALES'!F661</f>
        <v>4.40352</v>
      </c>
      <c r="J72" s="1">
        <f>'DATOS MENSUALES'!F662</f>
        <v>1.470098</v>
      </c>
      <c r="K72" s="1">
        <f>'DATOS MENSUALES'!F663</f>
        <v>0.878968</v>
      </c>
      <c r="L72" s="1">
        <f>'DATOS MENSUALES'!F664</f>
        <v>0.343686</v>
      </c>
      <c r="M72" s="1">
        <f>'DATOS MENSUALES'!F665</f>
        <v>1.2927600000000001</v>
      </c>
      <c r="N72" s="1">
        <f t="shared" si="12"/>
        <v>69.942635</v>
      </c>
      <c r="O72" s="10"/>
      <c r="P72" s="60">
        <f t="shared" si="13"/>
        <v>-74.99205018009833</v>
      </c>
      <c r="Q72" s="60">
        <f t="shared" si="14"/>
        <v>-0.019267711557457257</v>
      </c>
      <c r="R72" s="60">
        <f t="shared" si="15"/>
        <v>-726.5742860140302</v>
      </c>
      <c r="S72" s="60">
        <f t="shared" si="16"/>
        <v>-1.1296629847656008</v>
      </c>
      <c r="T72" s="60">
        <f t="shared" si="17"/>
        <v>-1141.6875818153032</v>
      </c>
      <c r="U72" s="60">
        <f t="shared" si="18"/>
        <v>-451.73401390935874</v>
      </c>
      <c r="V72" s="60">
        <f t="shared" si="19"/>
        <v>-458.6355057967087</v>
      </c>
      <c r="W72" s="60">
        <f t="shared" si="20"/>
        <v>-142.3513029037214</v>
      </c>
      <c r="X72" s="60">
        <f t="shared" si="21"/>
        <v>-57.11837587680346</v>
      </c>
      <c r="Y72" s="60">
        <f t="shared" si="22"/>
        <v>-7.4382468633131715</v>
      </c>
      <c r="Z72" s="60">
        <f t="shared" si="23"/>
        <v>-3.341241278744756</v>
      </c>
      <c r="AA72" s="60">
        <f t="shared" si="24"/>
        <v>-0.7143849002262677</v>
      </c>
      <c r="AB72" s="60">
        <f t="shared" si="25"/>
        <v>-155429.66701542787</v>
      </c>
    </row>
    <row r="73" spans="1:28" ht="12.75">
      <c r="A73" s="12" t="s">
        <v>81</v>
      </c>
      <c r="B73" s="1">
        <f>'DATOS MENSUALES'!F666</f>
        <v>1.7157</v>
      </c>
      <c r="C73" s="1">
        <f>'DATOS MENSUALES'!F667</f>
        <v>15.07985</v>
      </c>
      <c r="D73" s="1">
        <f>'DATOS MENSUALES'!F668</f>
        <v>48.55418</v>
      </c>
      <c r="E73" s="1">
        <f>'DATOS MENSUALES'!F669</f>
        <v>115.15760499999999</v>
      </c>
      <c r="F73" s="1">
        <f>'DATOS MENSUALES'!F670</f>
        <v>33.675096</v>
      </c>
      <c r="G73" s="1">
        <f>'DATOS MENSUALES'!F671</f>
        <v>16.682366000000002</v>
      </c>
      <c r="H73" s="1">
        <f>'DATOS MENSUALES'!F672</f>
        <v>9.6558</v>
      </c>
      <c r="I73" s="1">
        <f>'DATOS MENSUALES'!F673</f>
        <v>14.672906999999999</v>
      </c>
      <c r="J73" s="1">
        <f>'DATOS MENSUALES'!F674</f>
        <v>2.249375</v>
      </c>
      <c r="K73" s="1">
        <f>'DATOS MENSUALES'!F675</f>
        <v>0.738705</v>
      </c>
      <c r="L73" s="1">
        <f>'DATOS MENSUALES'!F676</f>
        <v>0.375318</v>
      </c>
      <c r="M73" s="1">
        <f>'DATOS MENSUALES'!F677</f>
        <v>0.30896</v>
      </c>
      <c r="N73" s="1">
        <f t="shared" si="12"/>
        <v>258.865862</v>
      </c>
      <c r="O73" s="10"/>
      <c r="P73" s="60">
        <f t="shared" si="13"/>
        <v>-55.1058834162959</v>
      </c>
      <c r="Q73" s="60">
        <f t="shared" si="14"/>
        <v>125.33558053951927</v>
      </c>
      <c r="R73" s="60">
        <f t="shared" si="15"/>
        <v>28098.77668727475</v>
      </c>
      <c r="S73" s="60">
        <f t="shared" si="16"/>
        <v>815851.1996151395</v>
      </c>
      <c r="T73" s="60">
        <f t="shared" si="17"/>
        <v>2782.9939284902493</v>
      </c>
      <c r="U73" s="60">
        <f t="shared" si="18"/>
        <v>0.6329622400605387</v>
      </c>
      <c r="V73" s="60">
        <f t="shared" si="19"/>
        <v>-2.4715804615479224</v>
      </c>
      <c r="W73" s="60">
        <f t="shared" si="20"/>
        <v>128.63350767581292</v>
      </c>
      <c r="X73" s="60">
        <f t="shared" si="21"/>
        <v>-28.987814289844543</v>
      </c>
      <c r="Y73" s="60">
        <f t="shared" si="22"/>
        <v>-9.159629024912956</v>
      </c>
      <c r="Z73" s="60">
        <f t="shared" si="23"/>
        <v>-3.1336073828011695</v>
      </c>
      <c r="AA73" s="60">
        <f t="shared" si="24"/>
        <v>-6.620789490458046</v>
      </c>
      <c r="AB73" s="60">
        <f t="shared" si="25"/>
        <v>2468957.1277704565</v>
      </c>
    </row>
    <row r="74" spans="1:28" s="24" customFormat="1" ht="12.75">
      <c r="A74" s="21" t="s">
        <v>82</v>
      </c>
      <c r="B74" s="22">
        <f>'DATOS MENSUALES'!F678</f>
        <v>1.139578</v>
      </c>
      <c r="C74" s="22">
        <f>'DATOS MENSUALES'!F679</f>
        <v>5.876372</v>
      </c>
      <c r="D74" s="22">
        <f>'DATOS MENSUALES'!F680</f>
        <v>32.34418</v>
      </c>
      <c r="E74" s="22">
        <f>'DATOS MENSUALES'!F681</f>
        <v>31.875899999999994</v>
      </c>
      <c r="F74" s="22">
        <f>'DATOS MENSUALES'!F682</f>
        <v>10.8072</v>
      </c>
      <c r="G74" s="22">
        <f>'DATOS MENSUALES'!F683</f>
        <v>3.973848</v>
      </c>
      <c r="H74" s="22">
        <f>'DATOS MENSUALES'!F684</f>
        <v>2.05781</v>
      </c>
      <c r="I74" s="22">
        <f>'DATOS MENSUALES'!F685</f>
        <v>6.50676</v>
      </c>
      <c r="J74" s="22">
        <f>'DATOS MENSUALES'!F686</f>
        <v>11.67492</v>
      </c>
      <c r="K74" s="22">
        <f>'DATOS MENSUALES'!F687</f>
        <v>2.28165</v>
      </c>
      <c r="L74" s="22">
        <f>'DATOS MENSUALES'!F688</f>
        <v>1.01953</v>
      </c>
      <c r="M74" s="22">
        <f>'DATOS MENSUALES'!F689</f>
        <v>1.12035</v>
      </c>
      <c r="N74" s="22">
        <f t="shared" si="12"/>
        <v>110.678098</v>
      </c>
      <c r="O74" s="23"/>
      <c r="P74" s="60">
        <f t="shared" si="13"/>
        <v>-84.11479839978091</v>
      </c>
      <c r="Q74" s="60">
        <f t="shared" si="14"/>
        <v>-74.0354941193666</v>
      </c>
      <c r="R74" s="60">
        <f t="shared" si="15"/>
        <v>2858.182762782271</v>
      </c>
      <c r="S74" s="60">
        <f t="shared" si="16"/>
        <v>1048.5210056925907</v>
      </c>
      <c r="T74" s="60">
        <f t="shared" si="17"/>
        <v>-681.9115206969291</v>
      </c>
      <c r="U74" s="60">
        <f t="shared" si="18"/>
        <v>-1663.9706515678706</v>
      </c>
      <c r="V74" s="60">
        <f t="shared" si="19"/>
        <v>-716.9261134900498</v>
      </c>
      <c r="W74" s="60">
        <f t="shared" si="20"/>
        <v>-30.317690319876768</v>
      </c>
      <c r="X74" s="60">
        <f t="shared" si="21"/>
        <v>256.4906969645854</v>
      </c>
      <c r="Y74" s="60">
        <f t="shared" si="22"/>
        <v>-0.16579910076348228</v>
      </c>
      <c r="Z74" s="60">
        <f t="shared" si="23"/>
        <v>-0.5496308788500975</v>
      </c>
      <c r="AA74" s="60">
        <f t="shared" si="24"/>
        <v>-1.2125658080909887</v>
      </c>
      <c r="AB74" s="60">
        <f t="shared" si="25"/>
        <v>-2212.7442895150743</v>
      </c>
    </row>
    <row r="75" spans="1:28" s="24" customFormat="1" ht="12.75">
      <c r="A75" s="21" t="s">
        <v>83</v>
      </c>
      <c r="B75" s="22">
        <f>'DATOS MENSUALES'!F690</f>
        <v>9.233016</v>
      </c>
      <c r="C75" s="22">
        <f>'DATOS MENSUALES'!F691</f>
        <v>33.62903</v>
      </c>
      <c r="D75" s="22">
        <f>'DATOS MENSUALES'!F692</f>
        <v>30.802028</v>
      </c>
      <c r="E75" s="22">
        <f>'DATOS MENSUALES'!F693</f>
        <v>26.204880000000003</v>
      </c>
      <c r="F75" s="22">
        <f>'DATOS MENSUALES'!F694</f>
        <v>9.401136</v>
      </c>
      <c r="G75" s="22">
        <f>'DATOS MENSUALES'!F695</f>
        <v>5.742051</v>
      </c>
      <c r="H75" s="22">
        <f>'DATOS MENSUALES'!F696</f>
        <v>26.65628</v>
      </c>
      <c r="I75" s="22">
        <f>'DATOS MENSUALES'!F697</f>
        <v>10.033436</v>
      </c>
      <c r="J75" s="22">
        <f>'DATOS MENSUALES'!F698</f>
        <v>4.988664</v>
      </c>
      <c r="K75" s="22">
        <f>'DATOS MENSUALES'!F699</f>
        <v>1.39996</v>
      </c>
      <c r="L75" s="22">
        <f>'DATOS MENSUALES'!F700</f>
        <v>1.2216</v>
      </c>
      <c r="M75" s="22">
        <f>'DATOS MENSUALES'!F701</f>
        <v>1.4136000000000002</v>
      </c>
      <c r="N75" s="22">
        <f t="shared" si="12"/>
        <v>160.72568099999998</v>
      </c>
      <c r="O75" s="23"/>
      <c r="P75" s="60">
        <f t="shared" si="13"/>
        <v>51.14432677614381</v>
      </c>
      <c r="Q75" s="60">
        <f t="shared" si="14"/>
        <v>13066.963394517797</v>
      </c>
      <c r="R75" s="60">
        <f t="shared" si="15"/>
        <v>2023.9982564199165</v>
      </c>
      <c r="S75" s="60">
        <f t="shared" si="16"/>
        <v>90.40816204852612</v>
      </c>
      <c r="T75" s="60">
        <f t="shared" si="17"/>
        <v>-1063.6929983639593</v>
      </c>
      <c r="U75" s="60">
        <f t="shared" si="18"/>
        <v>-1024.7143309860855</v>
      </c>
      <c r="V75" s="60">
        <f t="shared" si="19"/>
        <v>3831.886327094566</v>
      </c>
      <c r="W75" s="60">
        <f t="shared" si="20"/>
        <v>0.06817421680104667</v>
      </c>
      <c r="X75" s="60">
        <f t="shared" si="21"/>
        <v>-0.036792280198613275</v>
      </c>
      <c r="Y75" s="60">
        <f t="shared" si="22"/>
        <v>-2.9306818366335565</v>
      </c>
      <c r="Z75" s="60">
        <f t="shared" si="23"/>
        <v>-0.23496271288390605</v>
      </c>
      <c r="AA75" s="60">
        <f t="shared" si="24"/>
        <v>-0.4620780011964203</v>
      </c>
      <c r="AB75" s="60">
        <f t="shared" si="25"/>
        <v>50721.219372925836</v>
      </c>
    </row>
    <row r="76" spans="1:28" s="24" customFormat="1" ht="12.75">
      <c r="A76" s="21" t="s">
        <v>84</v>
      </c>
      <c r="B76" s="22">
        <f>'DATOS MENSUALES'!F702</f>
        <v>2.4139600000000003</v>
      </c>
      <c r="C76" s="22">
        <f>'DATOS MENSUALES'!F703</f>
        <v>0.99777</v>
      </c>
      <c r="D76" s="22">
        <f>'DATOS MENSUALES'!F704</f>
        <v>1.361698</v>
      </c>
      <c r="E76" s="22">
        <f>'DATOS MENSUALES'!F705</f>
        <v>5.041879</v>
      </c>
      <c r="F76" s="22">
        <f>'DATOS MENSUALES'!F706</f>
        <v>1.744815</v>
      </c>
      <c r="G76" s="22">
        <f>'DATOS MENSUALES'!F707</f>
        <v>8.156085000000001</v>
      </c>
      <c r="H76" s="22">
        <f>'DATOS MENSUALES'!F708</f>
        <v>5.9422</v>
      </c>
      <c r="I76" s="22">
        <f>'DATOS MENSUALES'!F709</f>
        <v>8.328576</v>
      </c>
      <c r="J76" s="22">
        <f>'DATOS MENSUALES'!F710</f>
        <v>1.92885</v>
      </c>
      <c r="K76" s="22">
        <f>'DATOS MENSUALES'!F711</f>
        <v>0.945128</v>
      </c>
      <c r="L76" s="22">
        <f>'DATOS MENSUALES'!F712</f>
        <v>1.304186</v>
      </c>
      <c r="M76" s="22">
        <f>'DATOS MENSUALES'!F713</f>
        <v>3.239532</v>
      </c>
      <c r="N76" s="22">
        <f t="shared" si="12"/>
        <v>41.404678999999994</v>
      </c>
      <c r="O76" s="23"/>
      <c r="P76" s="60">
        <f t="shared" si="13"/>
        <v>-29.997069223850772</v>
      </c>
      <c r="Q76" s="60">
        <f t="shared" si="14"/>
        <v>-748.0222257649972</v>
      </c>
      <c r="R76" s="60">
        <f t="shared" si="15"/>
        <v>-4733.953473130185</v>
      </c>
      <c r="S76" s="60">
        <f t="shared" si="16"/>
        <v>-4636.437307142801</v>
      </c>
      <c r="T76" s="60">
        <f t="shared" si="17"/>
        <v>-5701.068955739653</v>
      </c>
      <c r="U76" s="60">
        <f t="shared" si="18"/>
        <v>-450.8079154497585</v>
      </c>
      <c r="V76" s="60">
        <f t="shared" si="19"/>
        <v>-129.9884018480049</v>
      </c>
      <c r="W76" s="60">
        <f t="shared" si="20"/>
        <v>-2.178527312322723</v>
      </c>
      <c r="X76" s="60">
        <f t="shared" si="21"/>
        <v>-39.041415660956204</v>
      </c>
      <c r="Y76" s="60">
        <f t="shared" si="22"/>
        <v>-6.707285150032414</v>
      </c>
      <c r="Z76" s="60">
        <f t="shared" si="23"/>
        <v>-0.15268595993085085</v>
      </c>
      <c r="AA76" s="60">
        <f t="shared" si="24"/>
        <v>1.1670008019726608</v>
      </c>
      <c r="AB76" s="60">
        <f t="shared" si="25"/>
        <v>-557531.1576543876</v>
      </c>
    </row>
    <row r="77" spans="1:28" s="24" customFormat="1" ht="12.75">
      <c r="A77" s="21" t="s">
        <v>85</v>
      </c>
      <c r="B77" s="22">
        <f>'DATOS MENSUALES'!F714</f>
        <v>20.267604</v>
      </c>
      <c r="C77" s="22">
        <f>'DATOS MENSUALES'!F715</f>
        <v>5.814192</v>
      </c>
      <c r="D77" s="22">
        <f>'DATOS MENSUALES'!F716</f>
        <v>11.537576999999999</v>
      </c>
      <c r="E77" s="22">
        <f>'DATOS MENSUALES'!F717</f>
        <v>6.000864999999999</v>
      </c>
      <c r="F77" s="22">
        <f>'DATOS MENSUALES'!F718</f>
        <v>2.7234</v>
      </c>
      <c r="G77" s="22">
        <f>'DATOS MENSUALES'!F719</f>
        <v>1.877148</v>
      </c>
      <c r="H77" s="22">
        <f>'DATOS MENSUALES'!F720</f>
        <v>30.261052</v>
      </c>
      <c r="I77" s="22">
        <f>'DATOS MENSUALES'!F721</f>
        <v>13.912332</v>
      </c>
      <c r="J77" s="22">
        <f>'DATOS MENSUALES'!F722</f>
        <v>1.896059</v>
      </c>
      <c r="K77" s="22">
        <f>'DATOS MENSUALES'!F723</f>
        <v>0.80598</v>
      </c>
      <c r="L77" s="22">
        <f>'DATOS MENSUALES'!F724</f>
        <v>0.8919699999999999</v>
      </c>
      <c r="M77" s="22">
        <f>'DATOS MENSUALES'!F725</f>
        <v>0.536576</v>
      </c>
      <c r="N77" s="22">
        <f t="shared" si="12"/>
        <v>96.52475499999997</v>
      </c>
      <c r="O77" s="23"/>
      <c r="P77" s="60">
        <f t="shared" si="13"/>
        <v>3206.771284113217</v>
      </c>
      <c r="Q77" s="60">
        <f t="shared" si="14"/>
        <v>-77.37344980057647</v>
      </c>
      <c r="R77" s="60">
        <f t="shared" si="15"/>
        <v>-289.4668999339556</v>
      </c>
      <c r="S77" s="60">
        <f t="shared" si="16"/>
        <v>-3881.622382393337</v>
      </c>
      <c r="T77" s="60">
        <f t="shared" si="17"/>
        <v>-4814.559399066813</v>
      </c>
      <c r="U77" s="60">
        <f t="shared" si="18"/>
        <v>-2712.728936227263</v>
      </c>
      <c r="V77" s="60">
        <f t="shared" si="19"/>
        <v>7136.892384352975</v>
      </c>
      <c r="W77" s="60">
        <f t="shared" si="20"/>
        <v>78.81066376131085</v>
      </c>
      <c r="X77" s="60">
        <f t="shared" si="21"/>
        <v>-40.18451526794195</v>
      </c>
      <c r="Y77" s="60">
        <f t="shared" si="22"/>
        <v>-8.304192097300847</v>
      </c>
      <c r="Z77" s="60">
        <f t="shared" si="23"/>
        <v>-0.8484657101768309</v>
      </c>
      <c r="AA77" s="60">
        <f t="shared" si="24"/>
        <v>-4.493177947259023</v>
      </c>
      <c r="AB77" s="60">
        <f t="shared" si="25"/>
        <v>-20088.872501441445</v>
      </c>
    </row>
    <row r="78" spans="1:28" s="24" customFormat="1" ht="12.75">
      <c r="A78" s="21" t="s">
        <v>86</v>
      </c>
      <c r="B78" s="22">
        <f>'DATOS MENSUALES'!F726</f>
        <v>0.388533</v>
      </c>
      <c r="C78" s="22">
        <f>'DATOS MENSUALES'!F727</f>
        <v>19.520179</v>
      </c>
      <c r="D78" s="22">
        <f>'DATOS MENSUALES'!F728</f>
        <v>99.7776</v>
      </c>
      <c r="E78" s="22">
        <f>'DATOS MENSUALES'!F729</f>
        <v>101.69866400000001</v>
      </c>
      <c r="F78" s="22">
        <f>'DATOS MENSUALES'!F730</f>
        <v>42.785847000000004</v>
      </c>
      <c r="G78" s="22">
        <f>'DATOS MENSUALES'!F731</f>
        <v>94.3506</v>
      </c>
      <c r="H78" s="22">
        <f>'DATOS MENSUALES'!F732</f>
        <v>9.177569</v>
      </c>
      <c r="I78" s="22">
        <f>'DATOS MENSUALES'!F733</f>
        <v>9.319674</v>
      </c>
      <c r="J78" s="22">
        <f>'DATOS MENSUALES'!F734</f>
        <v>1.932433</v>
      </c>
      <c r="K78" s="22">
        <f>'DATOS MENSUALES'!F735</f>
        <v>1.243956</v>
      </c>
      <c r="L78" s="22">
        <f>'DATOS MENSUALES'!F736</f>
        <v>1.048575</v>
      </c>
      <c r="M78" s="22">
        <f>'DATOS MENSUALES'!F737</f>
        <v>0.9996</v>
      </c>
      <c r="N78" s="22">
        <f t="shared" si="12"/>
        <v>382.24323000000004</v>
      </c>
      <c r="O78" s="23"/>
      <c r="P78" s="60">
        <f t="shared" si="13"/>
        <v>-135.2077787554471</v>
      </c>
      <c r="Q78" s="60">
        <f t="shared" si="14"/>
        <v>842.5161143086011</v>
      </c>
      <c r="R78" s="60">
        <f t="shared" si="15"/>
        <v>543837.5504031446</v>
      </c>
      <c r="S78" s="60">
        <f t="shared" si="16"/>
        <v>511653.57808695536</v>
      </c>
      <c r="T78" s="60">
        <f t="shared" si="17"/>
        <v>12449.672282585652</v>
      </c>
      <c r="U78" s="60">
        <f t="shared" si="18"/>
        <v>484232.93082960404</v>
      </c>
      <c r="V78" s="60">
        <f t="shared" si="19"/>
        <v>-6.13127401161572</v>
      </c>
      <c r="W78" s="60">
        <f t="shared" si="20"/>
        <v>-0.028441951185489138</v>
      </c>
      <c r="X78" s="60">
        <f t="shared" si="21"/>
        <v>-38.91784188234601</v>
      </c>
      <c r="Y78" s="60">
        <f t="shared" si="22"/>
        <v>-3.997412287530507</v>
      </c>
      <c r="Z78" s="60">
        <f t="shared" si="23"/>
        <v>-0.49321303089949814</v>
      </c>
      <c r="AA78" s="60">
        <f t="shared" si="24"/>
        <v>-1.6728896831639493</v>
      </c>
      <c r="AB78" s="60">
        <f t="shared" si="25"/>
        <v>17280398.88215004</v>
      </c>
    </row>
    <row r="79" spans="1:28" s="24" customFormat="1" ht="12.75">
      <c r="A79" s="21" t="s">
        <v>87</v>
      </c>
      <c r="B79" s="22">
        <f>'DATOS MENSUALES'!F738</f>
        <v>5.215529</v>
      </c>
      <c r="C79" s="22">
        <f>'DATOS MENSUALES'!F739</f>
        <v>0.999495</v>
      </c>
      <c r="D79" s="22">
        <f>'DATOS MENSUALES'!F740</f>
        <v>0.8853599999999999</v>
      </c>
      <c r="E79" s="22">
        <f>'DATOS MENSUALES'!F741</f>
        <v>7.377132</v>
      </c>
      <c r="F79" s="22">
        <f>'DATOS MENSUALES'!F742</f>
        <v>7.447976000000001</v>
      </c>
      <c r="G79" s="22">
        <f>'DATOS MENSUALES'!F743</f>
        <v>18.453708</v>
      </c>
      <c r="H79" s="22">
        <f>'DATOS MENSUALES'!F744</f>
        <v>5.152046</v>
      </c>
      <c r="I79" s="22">
        <f>'DATOS MENSUALES'!F745</f>
        <v>3.069984</v>
      </c>
      <c r="J79" s="22">
        <f>'DATOS MENSUALES'!F746</f>
        <v>1.702764</v>
      </c>
      <c r="K79" s="22">
        <f>'DATOS MENSUALES'!F747</f>
        <v>0.804576</v>
      </c>
      <c r="L79" s="22">
        <f>'DATOS MENSUALES'!F748</f>
        <v>0.41011200000000003</v>
      </c>
      <c r="M79" s="22">
        <f>'DATOS MENSUALES'!F749</f>
        <v>2.441923</v>
      </c>
      <c r="N79" s="22">
        <f t="shared" si="12"/>
        <v>53.960604999999994</v>
      </c>
      <c r="O79" s="23"/>
      <c r="P79" s="60">
        <f t="shared" si="13"/>
        <v>-0.028529843448986722</v>
      </c>
      <c r="Q79" s="60">
        <f t="shared" si="14"/>
        <v>-747.5958712908456</v>
      </c>
      <c r="R79" s="60">
        <f t="shared" si="15"/>
        <v>-5148.380398905827</v>
      </c>
      <c r="S79" s="60">
        <f t="shared" si="16"/>
        <v>-2948.554719089843</v>
      </c>
      <c r="T79" s="60">
        <f t="shared" si="17"/>
        <v>-1798.5405601805285</v>
      </c>
      <c r="U79" s="60">
        <f t="shared" si="18"/>
        <v>18.19031390954456</v>
      </c>
      <c r="V79" s="60">
        <f t="shared" si="19"/>
        <v>-200.7977244848165</v>
      </c>
      <c r="W79" s="60">
        <f t="shared" si="20"/>
        <v>-281.647439240714</v>
      </c>
      <c r="X79" s="60">
        <f t="shared" si="21"/>
        <v>-47.37888204948526</v>
      </c>
      <c r="Y79" s="60">
        <f t="shared" si="22"/>
        <v>-8.3214764992805</v>
      </c>
      <c r="Z79" s="60">
        <f t="shared" si="23"/>
        <v>-2.9153570643730213</v>
      </c>
      <c r="AA79" s="60">
        <f t="shared" si="24"/>
        <v>0.016623955480652458</v>
      </c>
      <c r="AB79" s="60">
        <f t="shared" si="25"/>
        <v>-339315.8221270801</v>
      </c>
    </row>
    <row r="80" spans="1:28" s="24" customFormat="1" ht="12.75">
      <c r="A80" s="21" t="s">
        <v>88</v>
      </c>
      <c r="B80" s="22">
        <f>'DATOS MENSUALES'!F750</f>
        <v>9.720124</v>
      </c>
      <c r="C80" s="22">
        <f>'DATOS MENSUALES'!F751</f>
        <v>17.19756</v>
      </c>
      <c r="D80" s="22">
        <f>'DATOS MENSUALES'!F752</f>
        <v>64.720117</v>
      </c>
      <c r="E80" s="22">
        <f>'DATOS MENSUALES'!F753</f>
        <v>47.87646</v>
      </c>
      <c r="F80" s="22">
        <f>'DATOS MENSUALES'!F754</f>
        <v>19.88646</v>
      </c>
      <c r="G80" s="22">
        <f>'DATOS MENSUALES'!F755</f>
        <v>16.712511</v>
      </c>
      <c r="H80" s="22">
        <f>'DATOS MENSUALES'!F756</f>
        <v>21.835176</v>
      </c>
      <c r="I80" s="22">
        <f>'DATOS MENSUALES'!F757</f>
        <v>8.253952</v>
      </c>
      <c r="J80" s="22">
        <f>'DATOS MENSUALES'!F758</f>
        <v>1.8117</v>
      </c>
      <c r="K80" s="22">
        <f>'DATOS MENSUALES'!F759</f>
        <v>0.904176</v>
      </c>
      <c r="L80" s="22">
        <f>'DATOS MENSUALES'!F760</f>
        <v>0.45832500000000004</v>
      </c>
      <c r="M80" s="22">
        <f>'DATOS MENSUALES'!F761</f>
        <v>0.770211</v>
      </c>
      <c r="N80" s="22">
        <f t="shared" si="12"/>
        <v>210.146772</v>
      </c>
      <c r="O80" s="23"/>
      <c r="P80" s="60">
        <f t="shared" si="13"/>
        <v>74.03682131078934</v>
      </c>
      <c r="Q80" s="60">
        <f t="shared" si="14"/>
        <v>361.27583315158716</v>
      </c>
      <c r="R80" s="60">
        <f t="shared" si="15"/>
        <v>100983.06744174958</v>
      </c>
      <c r="S80" s="60">
        <f t="shared" si="16"/>
        <v>17901.96583755568</v>
      </c>
      <c r="T80" s="60">
        <f t="shared" si="17"/>
        <v>0.02133887679683384</v>
      </c>
      <c r="U80" s="60">
        <f t="shared" si="18"/>
        <v>0.7019989891598576</v>
      </c>
      <c r="V80" s="60">
        <f t="shared" si="19"/>
        <v>1269.2994066214858</v>
      </c>
      <c r="W80" s="60">
        <f t="shared" si="20"/>
        <v>-2.576819843094677</v>
      </c>
      <c r="X80" s="60">
        <f t="shared" si="21"/>
        <v>-43.22734369363929</v>
      </c>
      <c r="Y80" s="60">
        <f t="shared" si="22"/>
        <v>-7.153787882230239</v>
      </c>
      <c r="Z80" s="60">
        <f t="shared" si="23"/>
        <v>-2.630031768280539</v>
      </c>
      <c r="AA80" s="60">
        <f t="shared" si="24"/>
        <v>-2.842131278562442</v>
      </c>
      <c r="AB80" s="60">
        <f t="shared" si="25"/>
        <v>645817.0662998423</v>
      </c>
    </row>
    <row r="81" spans="1:28" s="24" customFormat="1" ht="12.75">
      <c r="A81" s="21" t="s">
        <v>89</v>
      </c>
      <c r="B81" s="22">
        <f>'DATOS MENSUALES'!F762</f>
        <v>5.512136</v>
      </c>
      <c r="C81" s="22">
        <f>'DATOS MENSUALES'!F763</f>
        <v>17.85765</v>
      </c>
      <c r="D81" s="22">
        <f>'DATOS MENSUALES'!F764</f>
        <v>19.85705</v>
      </c>
      <c r="E81" s="22">
        <f>'DATOS MENSUALES'!F765</f>
        <v>10.927665</v>
      </c>
      <c r="F81" s="22">
        <f>'DATOS MENSUALES'!F766</f>
        <v>4.4239999999999995</v>
      </c>
      <c r="G81" s="22">
        <f>'DATOS MENSUALES'!F767</f>
        <v>7.195828000000001</v>
      </c>
      <c r="H81" s="22">
        <f>'DATOS MENSUALES'!F768</f>
        <v>5.4132750000000005</v>
      </c>
      <c r="I81" s="22">
        <f>'DATOS MENSUALES'!F769</f>
        <v>4.327154999999999</v>
      </c>
      <c r="J81" s="22">
        <f>'DATOS MENSUALES'!F770</f>
        <v>1.6507960000000002</v>
      </c>
      <c r="K81" s="22">
        <f>'DATOS MENSUALES'!F771</f>
        <v>0.53912</v>
      </c>
      <c r="L81" s="22">
        <f>'DATOS MENSUALES'!F772</f>
        <v>0.89694</v>
      </c>
      <c r="M81" s="22">
        <f>'DATOS MENSUALES'!F773</f>
        <v>1.990637</v>
      </c>
      <c r="N81" s="22">
        <f t="shared" si="12"/>
        <v>80.592252</v>
      </c>
      <c r="O81" s="23"/>
      <c r="P81" s="60">
        <f t="shared" si="13"/>
        <v>-7.181961335277589E-07</v>
      </c>
      <c r="Q81" s="60">
        <f t="shared" si="14"/>
        <v>471.32334501259726</v>
      </c>
      <c r="R81" s="60">
        <f t="shared" si="15"/>
        <v>4.951468659284458</v>
      </c>
      <c r="S81" s="60">
        <f t="shared" si="16"/>
        <v>-1255.8828203568369</v>
      </c>
      <c r="T81" s="60">
        <f t="shared" si="17"/>
        <v>-3501.4847314137096</v>
      </c>
      <c r="U81" s="60">
        <f t="shared" si="18"/>
        <v>-642.2742850204463</v>
      </c>
      <c r="V81" s="60">
        <f t="shared" si="19"/>
        <v>-175.10576882848522</v>
      </c>
      <c r="W81" s="60">
        <f t="shared" si="20"/>
        <v>-148.68892222125635</v>
      </c>
      <c r="X81" s="60">
        <f t="shared" si="21"/>
        <v>-49.449672255198394</v>
      </c>
      <c r="Y81" s="60">
        <f t="shared" si="22"/>
        <v>-12.038821132864818</v>
      </c>
      <c r="Z81" s="60">
        <f t="shared" si="23"/>
        <v>-0.8351728467889212</v>
      </c>
      <c r="AA81" s="60">
        <f t="shared" si="24"/>
        <v>-0.0075373650988691905</v>
      </c>
      <c r="AB81" s="60">
        <f t="shared" si="25"/>
        <v>-80156.7957110085</v>
      </c>
    </row>
    <row r="82" spans="1:28" s="24" customFormat="1" ht="12.75">
      <c r="A82" s="21" t="s">
        <v>90</v>
      </c>
      <c r="B82" s="22">
        <f>'DATOS MENSUALES'!F774</f>
        <v>13.487616</v>
      </c>
      <c r="C82" s="22">
        <f>'DATOS MENSUALES'!F775</f>
        <v>4.698289</v>
      </c>
      <c r="D82" s="22">
        <f>'DATOS MENSUALES'!F776</f>
        <v>3.825432</v>
      </c>
      <c r="E82" s="22">
        <f>'DATOS MENSUALES'!F777</f>
        <v>2.442069</v>
      </c>
      <c r="F82" s="22">
        <f>'DATOS MENSUALES'!F778</f>
        <v>1.474191</v>
      </c>
      <c r="G82" s="22">
        <f>'DATOS MENSUALES'!F779</f>
        <v>4.140664</v>
      </c>
      <c r="H82" s="22">
        <f>'DATOS MENSUALES'!F780</f>
        <v>5.958546999999999</v>
      </c>
      <c r="I82" s="22">
        <f>'DATOS MENSUALES'!F781</f>
        <v>3.2001749999999998</v>
      </c>
      <c r="J82" s="22">
        <f>'DATOS MENSUALES'!F782</f>
        <v>0.7102679999999999</v>
      </c>
      <c r="K82" s="22">
        <f>'DATOS MENSUALES'!F783</f>
        <v>0.182442</v>
      </c>
      <c r="L82" s="22">
        <f>'DATOS MENSUALES'!F784</f>
        <v>0.316234</v>
      </c>
      <c r="M82" s="22">
        <f>'DATOS MENSUALES'!F785</f>
        <v>1.0115599999999998</v>
      </c>
      <c r="N82" s="22">
        <f t="shared" si="12"/>
        <v>41.44748700000001</v>
      </c>
      <c r="O82" s="23"/>
      <c r="P82" s="60">
        <f t="shared" si="13"/>
        <v>505.59959572300903</v>
      </c>
      <c r="Q82" s="60">
        <f t="shared" si="14"/>
        <v>-155.4683752935325</v>
      </c>
      <c r="R82" s="60">
        <f t="shared" si="15"/>
        <v>-2940.920552708377</v>
      </c>
      <c r="S82" s="60">
        <f t="shared" si="16"/>
        <v>-7160.757275669579</v>
      </c>
      <c r="T82" s="60">
        <f t="shared" si="17"/>
        <v>-5964.10841086577</v>
      </c>
      <c r="U82" s="60">
        <f t="shared" si="18"/>
        <v>-1594.6821262877163</v>
      </c>
      <c r="V82" s="60">
        <f t="shared" si="19"/>
        <v>-128.73402850006866</v>
      </c>
      <c r="W82" s="60">
        <f t="shared" si="20"/>
        <v>-265.19671113180266</v>
      </c>
      <c r="X82" s="60">
        <f t="shared" si="21"/>
        <v>-98.03553267014118</v>
      </c>
      <c r="Y82" s="60">
        <f t="shared" si="22"/>
        <v>-18.57957084847166</v>
      </c>
      <c r="Z82" s="60">
        <f t="shared" si="23"/>
        <v>-3.528705148864117</v>
      </c>
      <c r="AA82" s="60">
        <f t="shared" si="24"/>
        <v>-1.622834644364171</v>
      </c>
      <c r="AB82" s="60">
        <f t="shared" si="25"/>
        <v>-556661.66406569</v>
      </c>
    </row>
    <row r="83" spans="1:28" s="24" customFormat="1" ht="12.75">
      <c r="A83" s="21" t="s">
        <v>91</v>
      </c>
      <c r="B83" s="22">
        <f>'DATOS MENSUALES'!F786</f>
        <v>3.890415</v>
      </c>
      <c r="C83" s="22">
        <f>'DATOS MENSUALES'!F787</f>
        <v>4.482200000000001</v>
      </c>
      <c r="D83" s="22">
        <f>'DATOS MENSUALES'!F788</f>
        <v>7.146383</v>
      </c>
      <c r="E83" s="22">
        <f>'DATOS MENSUALES'!F789</f>
        <v>2.698873</v>
      </c>
      <c r="F83" s="22">
        <f>'DATOS MENSUALES'!F790</f>
        <v>3.12543</v>
      </c>
      <c r="G83" s="22">
        <f>'DATOS MENSUALES'!F791</f>
        <v>28.9009</v>
      </c>
      <c r="H83" s="22">
        <f>'DATOS MENSUALES'!F792</f>
        <v>13.059237000000001</v>
      </c>
      <c r="I83" s="22">
        <f>'DATOS MENSUALES'!F793</f>
        <v>3.484075</v>
      </c>
      <c r="J83" s="22">
        <f>'DATOS MENSUALES'!F794</f>
        <v>1.4931839999999998</v>
      </c>
      <c r="K83" s="22">
        <f>'DATOS MENSUALES'!F795</f>
        <v>1.5225520000000001</v>
      </c>
      <c r="L83" s="22">
        <f>'DATOS MENSUALES'!F796</f>
        <v>0.405972</v>
      </c>
      <c r="M83" s="22">
        <f>'DATOS MENSUALES'!F797</f>
        <v>0.8869119999999999</v>
      </c>
      <c r="N83" s="22">
        <f>SUM(B83:M83)</f>
        <v>71.09613300000001</v>
      </c>
      <c r="O83" s="23"/>
      <c r="P83" s="60">
        <f aca="true" t="shared" si="26" ref="P83:AB83">(B83-B$6)^3</f>
        <v>-4.3361399663578934</v>
      </c>
      <c r="Q83" s="60">
        <f t="shared" si="26"/>
        <v>-174.975117097522</v>
      </c>
      <c r="R83" s="60">
        <f t="shared" si="26"/>
        <v>-1333.266966820513</v>
      </c>
      <c r="S83" s="60">
        <f t="shared" si="26"/>
        <v>-6878.336565228527</v>
      </c>
      <c r="T83" s="60">
        <f t="shared" si="26"/>
        <v>-4478.793714918309</v>
      </c>
      <c r="U83" s="60">
        <f t="shared" si="26"/>
        <v>2236.3411746326688</v>
      </c>
      <c r="V83" s="60">
        <f t="shared" si="26"/>
        <v>8.632669343941261</v>
      </c>
      <c r="W83" s="60">
        <f t="shared" si="26"/>
        <v>-231.57137589615587</v>
      </c>
      <c r="X83" s="60">
        <f t="shared" si="26"/>
        <v>-56.09732391486042</v>
      </c>
      <c r="Y83" s="60">
        <f t="shared" si="26"/>
        <v>-2.240185631304223</v>
      </c>
      <c r="Z83" s="60">
        <f t="shared" si="26"/>
        <v>-2.940776979097065</v>
      </c>
      <c r="AA83" s="60">
        <f t="shared" si="26"/>
        <v>-2.195950216339937</v>
      </c>
      <c r="AB83" s="60">
        <f t="shared" si="26"/>
        <v>-145639.04906649757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38127.58632689887</v>
      </c>
      <c r="Q84" s="61">
        <f t="shared" si="27"/>
        <v>37817.41718379348</v>
      </c>
      <c r="R84" s="61">
        <f t="shared" si="27"/>
        <v>1156946.855527528</v>
      </c>
      <c r="S84" s="61">
        <f t="shared" si="27"/>
        <v>1294098.6142156434</v>
      </c>
      <c r="T84" s="61">
        <f t="shared" si="27"/>
        <v>820878.3789430663</v>
      </c>
      <c r="U84" s="61">
        <f t="shared" si="27"/>
        <v>509774.97722067905</v>
      </c>
      <c r="V84" s="61">
        <f t="shared" si="27"/>
        <v>21177.56245610122</v>
      </c>
      <c r="W84" s="61">
        <f t="shared" si="27"/>
        <v>37363.228964519134</v>
      </c>
      <c r="X84" s="61">
        <f t="shared" si="27"/>
        <v>3874.887987537589</v>
      </c>
      <c r="Y84" s="61">
        <f t="shared" si="27"/>
        <v>423.80218996519915</v>
      </c>
      <c r="Z84" s="61">
        <f t="shared" si="27"/>
        <v>85.04476552018535</v>
      </c>
      <c r="AA84" s="61">
        <f t="shared" si="27"/>
        <v>1205.6993577760302</v>
      </c>
      <c r="AB84" s="61">
        <f t="shared" si="27"/>
        <v>24999034.479424424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203 - Río Requejo desde confluencia con arroyo de la Parada hasta confluencia con río Tera en Puebla de Sanabria, y arroyos de la Parada y de Ferrera.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0.355665</v>
      </c>
      <c r="C4" s="1">
        <f t="shared" si="0"/>
        <v>0.99777</v>
      </c>
      <c r="D4" s="1">
        <f t="shared" si="0"/>
        <v>0.8853599999999999</v>
      </c>
      <c r="E4" s="1">
        <f t="shared" si="0"/>
        <v>1.123575</v>
      </c>
      <c r="F4" s="1">
        <f t="shared" si="0"/>
        <v>1.474191</v>
      </c>
      <c r="G4" s="1">
        <f t="shared" si="0"/>
        <v>1.574792</v>
      </c>
      <c r="H4" s="1">
        <f t="shared" si="0"/>
        <v>2.05781</v>
      </c>
      <c r="I4" s="1">
        <f t="shared" si="0"/>
        <v>1.469424</v>
      </c>
      <c r="J4" s="1">
        <f t="shared" si="0"/>
        <v>0.7102679999999999</v>
      </c>
      <c r="K4" s="1">
        <f t="shared" si="0"/>
        <v>0.182442</v>
      </c>
      <c r="L4" s="1">
        <f t="shared" si="0"/>
        <v>0.005853</v>
      </c>
      <c r="M4" s="1">
        <f t="shared" si="0"/>
        <v>0.026494</v>
      </c>
      <c r="N4" s="1">
        <f>MIN(N18:N43)</f>
        <v>39.410345</v>
      </c>
    </row>
    <row r="5" spans="1:14" ht="12.75">
      <c r="A5" s="13" t="s">
        <v>92</v>
      </c>
      <c r="B5" s="1">
        <f aca="true" t="shared" si="1" ref="B5:M5">MAX(B18:B43)</f>
        <v>31.359416000000003</v>
      </c>
      <c r="C5" s="1">
        <f t="shared" si="1"/>
        <v>33.62903</v>
      </c>
      <c r="D5" s="1">
        <f t="shared" si="1"/>
        <v>99.7776</v>
      </c>
      <c r="E5" s="1">
        <f t="shared" si="1"/>
        <v>115.15760499999999</v>
      </c>
      <c r="F5" s="1">
        <f t="shared" si="1"/>
        <v>51.544885</v>
      </c>
      <c r="G5" s="1">
        <f t="shared" si="1"/>
        <v>94.3506</v>
      </c>
      <c r="H5" s="1">
        <f t="shared" si="1"/>
        <v>30.261052</v>
      </c>
      <c r="I5" s="1">
        <f t="shared" si="1"/>
        <v>26.242528</v>
      </c>
      <c r="J5" s="1">
        <f t="shared" si="1"/>
        <v>11.67492</v>
      </c>
      <c r="K5" s="1">
        <f t="shared" si="1"/>
        <v>5.89354</v>
      </c>
      <c r="L5" s="1">
        <f t="shared" si="1"/>
        <v>5.875335</v>
      </c>
      <c r="M5" s="1">
        <f t="shared" si="1"/>
        <v>9.729099999999999</v>
      </c>
      <c r="N5" s="1">
        <f>MAX(N18:N43)</f>
        <v>382.24323000000004</v>
      </c>
    </row>
    <row r="6" spans="1:14" ht="12.75">
      <c r="A6" s="13" t="s">
        <v>14</v>
      </c>
      <c r="B6" s="1">
        <f aca="true" t="shared" si="2" ref="B6:M6">AVERAGE(B18:B43)</f>
        <v>7.498822692307693</v>
      </c>
      <c r="C6" s="1">
        <f t="shared" si="2"/>
        <v>11.163681884615382</v>
      </c>
      <c r="D6" s="1">
        <f t="shared" si="2"/>
        <v>20.89075646153846</v>
      </c>
      <c r="E6" s="1">
        <f t="shared" si="2"/>
        <v>24.260079499999996</v>
      </c>
      <c r="F6" s="1">
        <f t="shared" si="2"/>
        <v>14.468898615384616</v>
      </c>
      <c r="G6" s="1">
        <f t="shared" si="2"/>
        <v>13.56040473076923</v>
      </c>
      <c r="H6" s="1">
        <f t="shared" si="2"/>
        <v>10.569067076923075</v>
      </c>
      <c r="I6" s="1">
        <f t="shared" si="2"/>
        <v>7.6419005</v>
      </c>
      <c r="J6" s="1">
        <f t="shared" si="2"/>
        <v>3.5108244615384616</v>
      </c>
      <c r="K6" s="1">
        <f t="shared" si="2"/>
        <v>1.3947694615384614</v>
      </c>
      <c r="L6" s="1">
        <f t="shared" si="2"/>
        <v>0.9066123076923078</v>
      </c>
      <c r="M6" s="1">
        <f t="shared" si="2"/>
        <v>1.6031265769230774</v>
      </c>
      <c r="N6" s="1">
        <f>SUM(B6:M6)</f>
        <v>117.46894426923078</v>
      </c>
    </row>
    <row r="7" spans="1:14" ht="12.75">
      <c r="A7" s="13" t="s">
        <v>15</v>
      </c>
      <c r="B7" s="1">
        <f aca="true" t="shared" si="3" ref="B7:N7">PERCENTILE(B18:B43,0.1)</f>
        <v>0.955905</v>
      </c>
      <c r="C7" s="1">
        <f t="shared" si="3"/>
        <v>1.8591675</v>
      </c>
      <c r="D7" s="1">
        <f t="shared" si="3"/>
        <v>3.2171545000000004</v>
      </c>
      <c r="E7" s="1">
        <f t="shared" si="3"/>
        <v>2.570471</v>
      </c>
      <c r="F7" s="1">
        <f t="shared" si="3"/>
        <v>2.792979</v>
      </c>
      <c r="G7" s="1">
        <f t="shared" si="3"/>
        <v>3.330204</v>
      </c>
      <c r="H7" s="1">
        <f t="shared" si="3"/>
        <v>3.4826439999999996</v>
      </c>
      <c r="I7" s="1">
        <f t="shared" si="3"/>
        <v>3.290967</v>
      </c>
      <c r="J7" s="1">
        <f t="shared" si="3"/>
        <v>1.1122589999999999</v>
      </c>
      <c r="K7" s="1">
        <f t="shared" si="3"/>
        <v>0.6389125</v>
      </c>
      <c r="L7" s="1">
        <f t="shared" si="3"/>
        <v>0.28905450000000005</v>
      </c>
      <c r="M7" s="1">
        <f t="shared" si="3"/>
        <v>0.36852250000000003</v>
      </c>
      <c r="N7" s="1">
        <f t="shared" si="3"/>
        <v>44.1311285</v>
      </c>
    </row>
    <row r="8" spans="1:14" ht="12.75">
      <c r="A8" s="13" t="s">
        <v>16</v>
      </c>
      <c r="B8" s="1">
        <f aca="true" t="shared" si="4" ref="B8:N8">PERCENTILE(B18:B43,0.25)</f>
        <v>1.37718375</v>
      </c>
      <c r="C8" s="1">
        <f t="shared" si="4"/>
        <v>4.536222250000001</v>
      </c>
      <c r="D8" s="1">
        <f t="shared" si="4"/>
        <v>5.4684425</v>
      </c>
      <c r="E8" s="1">
        <f t="shared" si="4"/>
        <v>5.923549749999999</v>
      </c>
      <c r="F8" s="1">
        <f t="shared" si="4"/>
        <v>3.49477</v>
      </c>
      <c r="G8" s="1">
        <f t="shared" si="4"/>
        <v>4.758421500000001</v>
      </c>
      <c r="H8" s="1">
        <f t="shared" si="4"/>
        <v>5.5368575</v>
      </c>
      <c r="I8" s="1">
        <f t="shared" si="4"/>
        <v>3.9641175</v>
      </c>
      <c r="J8" s="1">
        <f t="shared" si="4"/>
        <v>1.7190794999999999</v>
      </c>
      <c r="K8" s="1">
        <f t="shared" si="4"/>
        <v>0.824227</v>
      </c>
      <c r="L8" s="1">
        <f t="shared" si="4"/>
        <v>0.35597675</v>
      </c>
      <c r="M8" s="1">
        <f t="shared" si="4"/>
        <v>0.53584325</v>
      </c>
      <c r="N8" s="1">
        <f t="shared" si="4"/>
        <v>66.52223674999999</v>
      </c>
    </row>
    <row r="9" spans="1:14" ht="12.75">
      <c r="A9" s="13" t="s">
        <v>17</v>
      </c>
      <c r="B9" s="1">
        <f aca="true" t="shared" si="5" ref="B9:N9">PERCENTILE(B18:B43,0.5)</f>
        <v>4.4932395</v>
      </c>
      <c r="C9" s="1">
        <f t="shared" si="5"/>
        <v>8.319643</v>
      </c>
      <c r="D9" s="1">
        <f t="shared" si="5"/>
        <v>18.89725</v>
      </c>
      <c r="E9" s="1">
        <f t="shared" si="5"/>
        <v>15.646715</v>
      </c>
      <c r="F9" s="1">
        <f t="shared" si="5"/>
        <v>9.929558</v>
      </c>
      <c r="G9" s="1">
        <f t="shared" si="5"/>
        <v>7.3412085000000005</v>
      </c>
      <c r="H9" s="1">
        <f t="shared" si="5"/>
        <v>8.5937095</v>
      </c>
      <c r="I9" s="1">
        <f t="shared" si="5"/>
        <v>6.052505</v>
      </c>
      <c r="J9" s="1">
        <f t="shared" si="5"/>
        <v>1.9810655</v>
      </c>
      <c r="K9" s="1">
        <f t="shared" si="5"/>
        <v>1.062551</v>
      </c>
      <c r="L9" s="1">
        <f t="shared" si="5"/>
        <v>0.592445</v>
      </c>
      <c r="M9" s="1">
        <f t="shared" si="5"/>
        <v>0.943256</v>
      </c>
      <c r="N9" s="1">
        <f t="shared" si="5"/>
        <v>100.22548299999998</v>
      </c>
    </row>
    <row r="10" spans="1:14" ht="12.75">
      <c r="A10" s="13" t="s">
        <v>18</v>
      </c>
      <c r="B10" s="1">
        <f aca="true" t="shared" si="6" ref="B10:N10">PERCENTILE(B18:B43,0.75)</f>
        <v>9.004148999999998</v>
      </c>
      <c r="C10" s="1">
        <f t="shared" si="6"/>
        <v>17.0839725</v>
      </c>
      <c r="D10" s="1">
        <f t="shared" si="6"/>
        <v>23.924281999999998</v>
      </c>
      <c r="E10" s="1">
        <f t="shared" si="6"/>
        <v>30.2749935</v>
      </c>
      <c r="F10" s="1">
        <f t="shared" si="6"/>
        <v>19.5103465</v>
      </c>
      <c r="G10" s="1">
        <f t="shared" si="6"/>
        <v>16.6671845</v>
      </c>
      <c r="H10" s="1">
        <f t="shared" si="6"/>
        <v>13.040685750000002</v>
      </c>
      <c r="I10" s="1">
        <f t="shared" si="6"/>
        <v>9.145951499999999</v>
      </c>
      <c r="J10" s="1">
        <f t="shared" si="6"/>
        <v>4.0960582500000005</v>
      </c>
      <c r="K10" s="1">
        <f t="shared" si="6"/>
        <v>1.6836715</v>
      </c>
      <c r="L10" s="1">
        <f t="shared" si="6"/>
        <v>1.12298625</v>
      </c>
      <c r="M10" s="1">
        <f t="shared" si="6"/>
        <v>1.84637775</v>
      </c>
      <c r="N10" s="1">
        <f t="shared" si="6"/>
        <v>133.87271775</v>
      </c>
    </row>
    <row r="11" spans="1:14" ht="12.75">
      <c r="A11" s="13" t="s">
        <v>19</v>
      </c>
      <c r="B11" s="1">
        <f aca="true" t="shared" si="7" ref="B11:N11">PERCENTILE(B18:B43,0.9)</f>
        <v>21.085482</v>
      </c>
      <c r="C11" s="1">
        <f t="shared" si="7"/>
        <v>20.8279595</v>
      </c>
      <c r="D11" s="1">
        <f t="shared" si="7"/>
        <v>40.44918</v>
      </c>
      <c r="E11" s="1">
        <f t="shared" si="7"/>
        <v>46.969406</v>
      </c>
      <c r="F11" s="1">
        <f t="shared" si="7"/>
        <v>33.702740000000006</v>
      </c>
      <c r="G11" s="1">
        <f t="shared" si="7"/>
        <v>25.636124</v>
      </c>
      <c r="H11" s="1">
        <f t="shared" si="7"/>
        <v>20.915219999999998</v>
      </c>
      <c r="I11" s="1">
        <f t="shared" si="7"/>
        <v>14.292619499999999</v>
      </c>
      <c r="J11" s="1">
        <f t="shared" si="7"/>
        <v>8.318316</v>
      </c>
      <c r="K11" s="1">
        <f t="shared" si="7"/>
        <v>2.1812895</v>
      </c>
      <c r="L11" s="1">
        <f t="shared" si="7"/>
        <v>1.312368</v>
      </c>
      <c r="M11" s="1">
        <f t="shared" si="7"/>
        <v>3.0719209999999997</v>
      </c>
      <c r="N11" s="1">
        <f t="shared" si="7"/>
        <v>207.9170355</v>
      </c>
    </row>
    <row r="12" spans="1:14" ht="12.75">
      <c r="A12" s="13" t="s">
        <v>23</v>
      </c>
      <c r="B12" s="1">
        <f aca="true" t="shared" si="8" ref="B12:N12">STDEV(B18:B43)</f>
        <v>8.786158127083795</v>
      </c>
      <c r="C12" s="1">
        <f t="shared" si="8"/>
        <v>9.093513164637121</v>
      </c>
      <c r="D12" s="1">
        <f t="shared" si="8"/>
        <v>22.218696604541073</v>
      </c>
      <c r="E12" s="1">
        <f t="shared" si="8"/>
        <v>28.241849814828917</v>
      </c>
      <c r="F12" s="1">
        <f t="shared" si="8"/>
        <v>13.519545388993107</v>
      </c>
      <c r="G12" s="1">
        <f t="shared" si="8"/>
        <v>18.696566934011358</v>
      </c>
      <c r="H12" s="1">
        <f t="shared" si="8"/>
        <v>7.306758454470749</v>
      </c>
      <c r="I12" s="1">
        <f t="shared" si="8"/>
        <v>5.321472850486754</v>
      </c>
      <c r="J12" s="1">
        <f t="shared" si="8"/>
        <v>3.1816084838993772</v>
      </c>
      <c r="K12" s="1">
        <f t="shared" si="8"/>
        <v>1.0839229603575058</v>
      </c>
      <c r="L12" s="1">
        <f t="shared" si="8"/>
        <v>1.1029019266773912</v>
      </c>
      <c r="M12" s="1">
        <f t="shared" si="8"/>
        <v>2.0448852315717896</v>
      </c>
      <c r="N12" s="1">
        <f t="shared" si="8"/>
        <v>79.24387287696965</v>
      </c>
    </row>
    <row r="13" spans="1:14" ht="12.75">
      <c r="A13" s="13" t="s">
        <v>125</v>
      </c>
      <c r="B13" s="1">
        <f aca="true" t="shared" si="9" ref="B13:L13">ROUND(B12/B6,2)</f>
        <v>1.17</v>
      </c>
      <c r="C13" s="1">
        <f t="shared" si="9"/>
        <v>0.81</v>
      </c>
      <c r="D13" s="1">
        <f t="shared" si="9"/>
        <v>1.06</v>
      </c>
      <c r="E13" s="1">
        <f t="shared" si="9"/>
        <v>1.16</v>
      </c>
      <c r="F13" s="1">
        <f t="shared" si="9"/>
        <v>0.93</v>
      </c>
      <c r="G13" s="1">
        <f t="shared" si="9"/>
        <v>1.38</v>
      </c>
      <c r="H13" s="1">
        <f t="shared" si="9"/>
        <v>0.69</v>
      </c>
      <c r="I13" s="1">
        <f t="shared" si="9"/>
        <v>0.7</v>
      </c>
      <c r="J13" s="1">
        <f t="shared" si="9"/>
        <v>0.91</v>
      </c>
      <c r="K13" s="1">
        <f t="shared" si="9"/>
        <v>0.78</v>
      </c>
      <c r="L13" s="1">
        <f t="shared" si="9"/>
        <v>1.22</v>
      </c>
      <c r="M13" s="1">
        <f>ROUND(M12/M6,2)</f>
        <v>1.28</v>
      </c>
      <c r="N13" s="1">
        <f>ROUND(N12/N6,2)</f>
        <v>0.67</v>
      </c>
    </row>
    <row r="14" spans="1:14" ht="12.75">
      <c r="A14" s="13" t="s">
        <v>124</v>
      </c>
      <c r="B14" s="53">
        <f>26*P44/(25*24*B12^3)</f>
        <v>1.6799322957759397</v>
      </c>
      <c r="C14" s="53">
        <f aca="true" t="shared" si="10" ref="C14:N14">26*Q44/(25*24*C12^3)</f>
        <v>1.0920028204829757</v>
      </c>
      <c r="D14" s="53">
        <f t="shared" si="10"/>
        <v>2.1706752008225174</v>
      </c>
      <c r="E14" s="53">
        <f t="shared" si="10"/>
        <v>2.2209679826822692</v>
      </c>
      <c r="F14" s="53">
        <f t="shared" si="10"/>
        <v>1.3390859683839962</v>
      </c>
      <c r="G14" s="53">
        <f t="shared" si="10"/>
        <v>3.5455254416739885</v>
      </c>
      <c r="H14" s="53">
        <f t="shared" si="10"/>
        <v>1.3025865152845428</v>
      </c>
      <c r="I14" s="53">
        <f t="shared" si="10"/>
        <v>1.9141290444908838</v>
      </c>
      <c r="J14" s="53">
        <f t="shared" si="10"/>
        <v>1.6843424177929458</v>
      </c>
      <c r="K14" s="53">
        <f t="shared" si="10"/>
        <v>3.0317495258180425</v>
      </c>
      <c r="L14" s="53">
        <f t="shared" si="10"/>
        <v>3.892797842512877</v>
      </c>
      <c r="M14" s="53">
        <f t="shared" si="10"/>
        <v>2.9804092215416134</v>
      </c>
      <c r="N14" s="53">
        <f t="shared" si="10"/>
        <v>1.7925484096459954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-0.2748583645690969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1.176417</v>
      </c>
      <c r="C18" s="1">
        <f>'DATOS MENSUALES'!F487</f>
        <v>6.831994</v>
      </c>
      <c r="D18" s="1">
        <f>'DATOS MENSUALES'!F488</f>
        <v>4.330998</v>
      </c>
      <c r="E18" s="1">
        <f>'DATOS MENSUALES'!F489</f>
        <v>1.123575</v>
      </c>
      <c r="F18" s="1">
        <f>'DATOS MENSUALES'!F490</f>
        <v>3.183708</v>
      </c>
      <c r="G18" s="1">
        <f>'DATOS MENSUALES'!F491</f>
        <v>7.4865889999999995</v>
      </c>
      <c r="H18" s="1">
        <f>'DATOS MENSUALES'!F492</f>
        <v>11.385894</v>
      </c>
      <c r="I18" s="1">
        <f>'DATOS MENSUALES'!F493</f>
        <v>8.624784</v>
      </c>
      <c r="J18" s="1">
        <f>'DATOS MENSUALES'!F494</f>
        <v>3.664848</v>
      </c>
      <c r="K18" s="1">
        <f>'DATOS MENSUALES'!F495</f>
        <v>1.039435</v>
      </c>
      <c r="L18" s="1">
        <f>'DATOS MENSUALES'!F496</f>
        <v>0.715225</v>
      </c>
      <c r="M18" s="1">
        <f>'DATOS MENSUALES'!F497</f>
        <v>0.42808500000000005</v>
      </c>
      <c r="N18" s="1">
        <f aca="true" t="shared" si="11" ref="N18:N41">SUM(B18:M18)</f>
        <v>49.991552</v>
      </c>
      <c r="O18" s="10"/>
      <c r="P18" s="60">
        <f>(B18-B$6)^3</f>
        <v>-252.72434511547485</v>
      </c>
      <c r="Q18" s="60">
        <f aca="true" t="shared" si="12" ref="Q18:AB18">(C18-C$6)^3</f>
        <v>-81.27771195232336</v>
      </c>
      <c r="R18" s="60">
        <f t="shared" si="12"/>
        <v>-4541.109705012816</v>
      </c>
      <c r="S18" s="60">
        <f t="shared" si="12"/>
        <v>-12384.920895071562</v>
      </c>
      <c r="T18" s="60">
        <f t="shared" si="12"/>
        <v>-1437.2314006633055</v>
      </c>
      <c r="U18" s="60">
        <f t="shared" si="12"/>
        <v>-224.0705788453957</v>
      </c>
      <c r="V18" s="60">
        <f t="shared" si="12"/>
        <v>0.5449920055891256</v>
      </c>
      <c r="W18" s="60">
        <f t="shared" si="12"/>
        <v>0.9495244090174835</v>
      </c>
      <c r="X18" s="60">
        <f t="shared" si="12"/>
        <v>0.0036539389704499194</v>
      </c>
      <c r="Y18" s="60">
        <f t="shared" si="12"/>
        <v>-0.04486544571928268</v>
      </c>
      <c r="Z18" s="60">
        <f t="shared" si="12"/>
        <v>-0.00701034512802161</v>
      </c>
      <c r="AA18" s="60">
        <f t="shared" si="12"/>
        <v>-1.6224065875118008</v>
      </c>
      <c r="AB18" s="60">
        <f t="shared" si="12"/>
        <v>-307237.959068165</v>
      </c>
    </row>
    <row r="19" spans="1:28" ht="12.75">
      <c r="A19" s="12" t="s">
        <v>67</v>
      </c>
      <c r="B19" s="1">
        <f>'DATOS MENSUALES'!F498</f>
        <v>6.964656</v>
      </c>
      <c r="C19" s="1">
        <f>'DATOS MENSUALES'!F499</f>
        <v>1.177502</v>
      </c>
      <c r="D19" s="1">
        <f>'DATOS MENSUALES'!F500</f>
        <v>22.497410000000002</v>
      </c>
      <c r="E19" s="1">
        <f>'DATOS MENSUALES'!F501</f>
        <v>22.04186</v>
      </c>
      <c r="F19" s="1">
        <f>'DATOS MENSUALES'!F502</f>
        <v>13.076532</v>
      </c>
      <c r="G19" s="1">
        <f>'DATOS MENSUALES'!F503</f>
        <v>5.275638</v>
      </c>
      <c r="H19" s="1">
        <f>'DATOS MENSUALES'!F504</f>
        <v>3.4630199999999998</v>
      </c>
      <c r="I19" s="1">
        <f>'DATOS MENSUALES'!F505</f>
        <v>3.843105</v>
      </c>
      <c r="J19" s="1">
        <f>'DATOS MENSUALES'!F506</f>
        <v>1.8764349999999999</v>
      </c>
      <c r="K19" s="1">
        <f>'DATOS MENSUALES'!F507</f>
        <v>2.0809290000000003</v>
      </c>
      <c r="L19" s="1">
        <f>'DATOS MENSUALES'!F508</f>
        <v>1.27985</v>
      </c>
      <c r="M19" s="1">
        <f>'DATOS MENSUALES'!F509</f>
        <v>2.9043099999999997</v>
      </c>
      <c r="N19" s="1">
        <f t="shared" si="11"/>
        <v>86.48124699999998</v>
      </c>
      <c r="O19" s="10"/>
      <c r="P19" s="60">
        <f aca="true" t="shared" si="13" ref="P19:P43">(B19-B$6)^3</f>
        <v>-0.1524159484534025</v>
      </c>
      <c r="Q19" s="60">
        <f aca="true" t="shared" si="14" ref="Q19:Q43">(C19-C$6)^3</f>
        <v>-995.8596926127108</v>
      </c>
      <c r="R19" s="60">
        <f aca="true" t="shared" si="15" ref="R19:R43">(D19-D$6)^3</f>
        <v>4.147311963889452</v>
      </c>
      <c r="S19" s="60">
        <f aca="true" t="shared" si="16" ref="S19:S43">(E19-E$6)^3</f>
        <v>-10.914744059155908</v>
      </c>
      <c r="T19" s="60">
        <f aca="true" t="shared" si="17" ref="T19:T43">(F19-F$6)^3</f>
        <v>-2.699359981630086</v>
      </c>
      <c r="U19" s="60">
        <f aca="true" t="shared" si="18" ref="U19:U43">(G19-G$6)^3</f>
        <v>-568.6445148201962</v>
      </c>
      <c r="V19" s="60">
        <f aca="true" t="shared" si="19" ref="V19:V43">(H19-H$6)^3</f>
        <v>-358.82627854426823</v>
      </c>
      <c r="W19" s="60">
        <f aca="true" t="shared" si="20" ref="W19:W43">(I19-I$6)^3</f>
        <v>-54.819837597603346</v>
      </c>
      <c r="X19" s="60">
        <f aca="true" t="shared" si="21" ref="X19:X43">(J19-J$6)^3</f>
        <v>-4.365828383110011</v>
      </c>
      <c r="Y19" s="60">
        <f aca="true" t="shared" si="22" ref="Y19:Y43">(K19-K$6)^3</f>
        <v>0.3230541428708873</v>
      </c>
      <c r="Z19" s="60">
        <f aca="true" t="shared" si="23" ref="Z19:Z43">(L19-L$6)^3</f>
        <v>0.05199438991351122</v>
      </c>
      <c r="AA19" s="60">
        <f aca="true" t="shared" si="24" ref="AA19:AA43">(M19-M$6)^3</f>
        <v>2.2030054185690666</v>
      </c>
      <c r="AB19" s="60">
        <f aca="true" t="shared" si="25" ref="AB19:AB43">(N19-N$6)^3</f>
        <v>-29755.54530154842</v>
      </c>
    </row>
    <row r="20" spans="1:28" ht="12.75">
      <c r="A20" s="12" t="s">
        <v>68</v>
      </c>
      <c r="B20" s="1">
        <f>'DATOS MENSUALES'!F510</f>
        <v>5.096064</v>
      </c>
      <c r="C20" s="1">
        <f>'DATOS MENSUALES'!F511</f>
        <v>18.083268</v>
      </c>
      <c r="D20" s="1">
        <f>'DATOS MENSUALES'!F512</f>
        <v>21.872308</v>
      </c>
      <c r="E20" s="1">
        <f>'DATOS MENSUALES'!F513</f>
        <v>4.01704</v>
      </c>
      <c r="F20" s="1">
        <f>'DATOS MENSUALES'!F514</f>
        <v>16.692708</v>
      </c>
      <c r="G20" s="1">
        <f>'DATOS MENSUALES'!F515</f>
        <v>4.067136</v>
      </c>
      <c r="H20" s="1">
        <f>'DATOS MENSUALES'!F516</f>
        <v>16.499783</v>
      </c>
      <c r="I20" s="1">
        <f>'DATOS MENSUALES'!F517</f>
        <v>26.242528</v>
      </c>
      <c r="J20" s="1">
        <f>'DATOS MENSUALES'!F518</f>
        <v>4.239795</v>
      </c>
      <c r="K20" s="1">
        <f>'DATOS MENSUALES'!F519</f>
        <v>1.886744</v>
      </c>
      <c r="L20" s="1">
        <f>'DATOS MENSUALES'!F520</f>
        <v>1.14779</v>
      </c>
      <c r="M20" s="1">
        <f>'DATOS MENSUALES'!F521</f>
        <v>0.5355989999999999</v>
      </c>
      <c r="N20" s="1">
        <f t="shared" si="11"/>
        <v>120.38076300000002</v>
      </c>
      <c r="O20" s="10"/>
      <c r="P20" s="60">
        <f t="shared" si="13"/>
        <v>-13.87172501883102</v>
      </c>
      <c r="Q20" s="60">
        <f t="shared" si="14"/>
        <v>331.3144332233889</v>
      </c>
      <c r="R20" s="60">
        <f t="shared" si="15"/>
        <v>0.9456693737288654</v>
      </c>
      <c r="S20" s="60">
        <f t="shared" si="16"/>
        <v>-8295.205847819052</v>
      </c>
      <c r="T20" s="60">
        <f t="shared" si="17"/>
        <v>10.99746721469317</v>
      </c>
      <c r="U20" s="60">
        <f t="shared" si="18"/>
        <v>-855.553799885361</v>
      </c>
      <c r="V20" s="60">
        <f t="shared" si="19"/>
        <v>208.60339220878106</v>
      </c>
      <c r="W20" s="60">
        <f t="shared" si="20"/>
        <v>6435.507291671847</v>
      </c>
      <c r="X20" s="60">
        <f t="shared" si="21"/>
        <v>0.38737351968986683</v>
      </c>
      <c r="Y20" s="60">
        <f t="shared" si="22"/>
        <v>0.1190769989913211</v>
      </c>
      <c r="Z20" s="60">
        <f t="shared" si="23"/>
        <v>0.01402850547478392</v>
      </c>
      <c r="AA20" s="60">
        <f t="shared" si="24"/>
        <v>-1.2165705756756255</v>
      </c>
      <c r="AB20" s="60">
        <f t="shared" si="25"/>
        <v>24.688403465030454</v>
      </c>
    </row>
    <row r="21" spans="1:28" ht="12.75">
      <c r="A21" s="12" t="s">
        <v>69</v>
      </c>
      <c r="B21" s="1">
        <f>'DATOS MENSUALES'!F522</f>
        <v>0.355665</v>
      </c>
      <c r="C21" s="1">
        <f>'DATOS MENSUALES'!F523</f>
        <v>13.057607999999998</v>
      </c>
      <c r="D21" s="1">
        <f>'DATOS MENSUALES'!F524</f>
        <v>24.399905999999998</v>
      </c>
      <c r="E21" s="1">
        <f>'DATOS MENSUALES'!F525</f>
        <v>15.584968</v>
      </c>
      <c r="F21" s="1">
        <f>'DATOS MENSUALES'!F526</f>
        <v>9.577304</v>
      </c>
      <c r="G21" s="1">
        <f>'DATOS MENSUALES'!F527</f>
        <v>16.62164</v>
      </c>
      <c r="H21" s="1">
        <f>'DATOS MENSUALES'!F528</f>
        <v>9.472104</v>
      </c>
      <c r="I21" s="1">
        <f>'DATOS MENSUALES'!F529</f>
        <v>5.4630860000000006</v>
      </c>
      <c r="J21" s="1">
        <f>'DATOS MENSUALES'!F530</f>
        <v>6.66</v>
      </c>
      <c r="K21" s="1">
        <f>'DATOS MENSUALES'!F531</f>
        <v>2.52954</v>
      </c>
      <c r="L21" s="1">
        <f>'DATOS MENSUALES'!F532</f>
        <v>0.8845160000000001</v>
      </c>
      <c r="M21" s="1">
        <f>'DATOS MENSUALES'!F533</f>
        <v>0.465308</v>
      </c>
      <c r="N21" s="1">
        <f t="shared" si="11"/>
        <v>105.07164499999999</v>
      </c>
      <c r="O21" s="10"/>
      <c r="P21" s="60">
        <f t="shared" si="13"/>
        <v>-364.47749128305674</v>
      </c>
      <c r="Q21" s="60">
        <f t="shared" si="14"/>
        <v>6.793429890360819</v>
      </c>
      <c r="R21" s="60">
        <f t="shared" si="15"/>
        <v>43.21212530197414</v>
      </c>
      <c r="S21" s="60">
        <f t="shared" si="16"/>
        <v>-652.8677202051124</v>
      </c>
      <c r="T21" s="60">
        <f t="shared" si="17"/>
        <v>-117.04459811452016</v>
      </c>
      <c r="U21" s="60">
        <f t="shared" si="18"/>
        <v>28.68732971046344</v>
      </c>
      <c r="V21" s="60">
        <f t="shared" si="19"/>
        <v>-1.320006376797376</v>
      </c>
      <c r="W21" s="60">
        <f t="shared" si="20"/>
        <v>-10.343339279116917</v>
      </c>
      <c r="X21" s="60">
        <f t="shared" si="21"/>
        <v>31.231339264106463</v>
      </c>
      <c r="Y21" s="60">
        <f t="shared" si="22"/>
        <v>1.4612487599988595</v>
      </c>
      <c r="Z21" s="60">
        <f t="shared" si="23"/>
        <v>-1.0788451823826668E-05</v>
      </c>
      <c r="AA21" s="60">
        <f t="shared" si="24"/>
        <v>-1.47305533176187</v>
      </c>
      <c r="AB21" s="60">
        <f t="shared" si="25"/>
        <v>-1905.3784782258947</v>
      </c>
    </row>
    <row r="22" spans="1:28" ht="12.75">
      <c r="A22" s="12" t="s">
        <v>70</v>
      </c>
      <c r="B22" s="1">
        <f>'DATOS MENSUALES'!F534</f>
        <v>7.112489</v>
      </c>
      <c r="C22" s="1">
        <f>'DATOS MENSUALES'!F535</f>
        <v>33.041047</v>
      </c>
      <c r="D22" s="1">
        <f>'DATOS MENSUALES'!F536</f>
        <v>21.74939</v>
      </c>
      <c r="E22" s="1">
        <f>'DATOS MENSUALES'!F537</f>
        <v>29.534886</v>
      </c>
      <c r="F22" s="1">
        <f>'DATOS MENSUALES'!F538</f>
        <v>51.544885</v>
      </c>
      <c r="G22" s="1">
        <f>'DATOS MENSUALES'!F539</f>
        <v>22.371347999999998</v>
      </c>
      <c r="H22" s="1">
        <f>'DATOS MENSUALES'!F540</f>
        <v>19.995264</v>
      </c>
      <c r="I22" s="1">
        <f>'DATOS MENSUALES'!F541</f>
        <v>8.0235</v>
      </c>
      <c r="J22" s="1">
        <f>'DATOS MENSUALES'!F542</f>
        <v>9.976632</v>
      </c>
      <c r="K22" s="1">
        <f>'DATOS MENSUALES'!F543</f>
        <v>1.3902</v>
      </c>
      <c r="L22" s="1">
        <f>'DATOS MENSUALES'!F544</f>
        <v>0.31222000000000005</v>
      </c>
      <c r="M22" s="1">
        <f>'DATOS MENSUALES'!F545</f>
        <v>0.6354380000000001</v>
      </c>
      <c r="N22" s="1">
        <f t="shared" si="11"/>
        <v>205.68729899999997</v>
      </c>
      <c r="O22" s="10"/>
      <c r="P22" s="60">
        <f t="shared" si="13"/>
        <v>-0.0576617414383318</v>
      </c>
      <c r="Q22" s="60">
        <f t="shared" si="14"/>
        <v>10470.924897978839</v>
      </c>
      <c r="R22" s="60">
        <f t="shared" si="15"/>
        <v>0.6330289100071947</v>
      </c>
      <c r="S22" s="60">
        <f t="shared" si="16"/>
        <v>146.7640196922042</v>
      </c>
      <c r="T22" s="60">
        <f t="shared" si="17"/>
        <v>50965.717426657306</v>
      </c>
      <c r="U22" s="60">
        <f t="shared" si="18"/>
        <v>684.0175031539392</v>
      </c>
      <c r="V22" s="60">
        <f t="shared" si="19"/>
        <v>837.5476514091828</v>
      </c>
      <c r="W22" s="60">
        <f t="shared" si="20"/>
        <v>0.05556782406844624</v>
      </c>
      <c r="X22" s="60">
        <f t="shared" si="21"/>
        <v>270.31386345106614</v>
      </c>
      <c r="Y22" s="60">
        <f t="shared" si="22"/>
        <v>-9.541025982876213E-08</v>
      </c>
      <c r="Z22" s="60">
        <f t="shared" si="23"/>
        <v>-0.2100001191504375</v>
      </c>
      <c r="AA22" s="60">
        <f t="shared" si="24"/>
        <v>-0.9061640809206082</v>
      </c>
      <c r="AB22" s="60">
        <f t="shared" si="25"/>
        <v>686557.4147162695</v>
      </c>
    </row>
    <row r="23" spans="1:28" ht="12.75">
      <c r="A23" s="12" t="s">
        <v>71</v>
      </c>
      <c r="B23" s="1">
        <f>'DATOS MENSUALES'!F546</f>
        <v>0.772232</v>
      </c>
      <c r="C23" s="1">
        <f>'DATOS MENSUALES'!F547</f>
        <v>3.951525</v>
      </c>
      <c r="D23" s="1">
        <f>'DATOS MENSUALES'!F548</f>
        <v>17.93745</v>
      </c>
      <c r="E23" s="1">
        <f>'DATOS MENSUALES'!F549</f>
        <v>14.596775</v>
      </c>
      <c r="F23" s="1">
        <f>'DATOS MENSUALES'!F550</f>
        <v>28.354143999999998</v>
      </c>
      <c r="G23" s="1">
        <f>'DATOS MENSUALES'!F551</f>
        <v>11.639033000000001</v>
      </c>
      <c r="H23" s="1">
        <f>'DATOS MENSUALES'!F552</f>
        <v>12.985032</v>
      </c>
      <c r="I23" s="1">
        <f>'DATOS MENSUALES'!F553</f>
        <v>5.061771</v>
      </c>
      <c r="J23" s="1">
        <f>'DATOS MENSUALES'!F554</f>
        <v>1.768026</v>
      </c>
      <c r="K23" s="1">
        <f>'DATOS MENSUALES'!F555</f>
        <v>0.7980480000000001</v>
      </c>
      <c r="L23" s="1">
        <f>'DATOS MENSUALES'!F556</f>
        <v>0.469665</v>
      </c>
      <c r="M23" s="1">
        <f>'DATOS MENSUALES'!F557</f>
        <v>5.592510000000001</v>
      </c>
      <c r="N23" s="1">
        <f t="shared" si="11"/>
        <v>103.926211</v>
      </c>
      <c r="O23" s="10"/>
      <c r="P23" s="60">
        <f t="shared" si="13"/>
        <v>-304.3581993392624</v>
      </c>
      <c r="Q23" s="60">
        <f t="shared" si="14"/>
        <v>-375.141832752669</v>
      </c>
      <c r="R23" s="60">
        <f t="shared" si="15"/>
        <v>-25.758795235051828</v>
      </c>
      <c r="S23" s="60">
        <f t="shared" si="16"/>
        <v>-902.3540966901762</v>
      </c>
      <c r="T23" s="60">
        <f t="shared" si="17"/>
        <v>2677.075857107308</v>
      </c>
      <c r="U23" s="60">
        <f t="shared" si="18"/>
        <v>-7.093069085781114</v>
      </c>
      <c r="V23" s="60">
        <f t="shared" si="19"/>
        <v>14.101713067024951</v>
      </c>
      <c r="W23" s="60">
        <f t="shared" si="20"/>
        <v>-17.176098141203905</v>
      </c>
      <c r="X23" s="60">
        <f t="shared" si="21"/>
        <v>-5.293482768217421</v>
      </c>
      <c r="Y23" s="60">
        <f t="shared" si="22"/>
        <v>-0.21247849108713543</v>
      </c>
      <c r="Z23" s="60">
        <f t="shared" si="23"/>
        <v>-0.08342326884789505</v>
      </c>
      <c r="AA23" s="60">
        <f t="shared" si="24"/>
        <v>63.49175565154659</v>
      </c>
      <c r="AB23" s="60">
        <f t="shared" si="25"/>
        <v>-2483.813451346648</v>
      </c>
    </row>
    <row r="24" spans="1:28" ht="12.75">
      <c r="A24" s="12" t="s">
        <v>72</v>
      </c>
      <c r="B24" s="1">
        <f>'DATOS MENSUALES'!F558</f>
        <v>1.208482</v>
      </c>
      <c r="C24" s="1">
        <f>'DATOS MENSUALES'!F559</f>
        <v>6.450597</v>
      </c>
      <c r="D24" s="1">
        <f>'DATOS MENSUALES'!F560</f>
        <v>6.93674</v>
      </c>
      <c r="E24" s="1">
        <f>'DATOS MENSUALES'!F561</f>
        <v>15.708461999999999</v>
      </c>
      <c r="F24" s="1">
        <f>'DATOS MENSUALES'!F562</f>
        <v>21.599116000000002</v>
      </c>
      <c r="G24" s="1">
        <f>'DATOS MENSUALES'!F563</f>
        <v>6.05814</v>
      </c>
      <c r="H24" s="1">
        <f>'DATOS MENSUALES'!F564</f>
        <v>13.24691</v>
      </c>
      <c r="I24" s="1">
        <f>'DATOS MENSUALES'!F565</f>
        <v>4.371744</v>
      </c>
      <c r="J24" s="1">
        <f>'DATOS MENSUALES'!F566</f>
        <v>0.7544200000000001</v>
      </c>
      <c r="K24" s="1">
        <f>'DATOS MENSUALES'!F567</f>
        <v>1.737378</v>
      </c>
      <c r="L24" s="1">
        <f>'DATOS MENSUALES'!F568</f>
        <v>0.36479300000000003</v>
      </c>
      <c r="M24" s="1">
        <f>'DATOS MENSUALES'!F569</f>
        <v>2.050867</v>
      </c>
      <c r="N24" s="1">
        <f t="shared" si="11"/>
        <v>80.48764900000002</v>
      </c>
      <c r="O24" s="10"/>
      <c r="P24" s="60">
        <f t="shared" si="13"/>
        <v>-248.89862874389632</v>
      </c>
      <c r="Q24" s="60">
        <f t="shared" si="14"/>
        <v>-104.69255166407561</v>
      </c>
      <c r="R24" s="60">
        <f t="shared" si="15"/>
        <v>-2717.0503905570704</v>
      </c>
      <c r="S24" s="60">
        <f t="shared" si="16"/>
        <v>-625.3811719937365</v>
      </c>
      <c r="T24" s="60">
        <f t="shared" si="17"/>
        <v>362.5002514906795</v>
      </c>
      <c r="U24" s="60">
        <f t="shared" si="18"/>
        <v>-422.25728873154617</v>
      </c>
      <c r="V24" s="60">
        <f t="shared" si="19"/>
        <v>19.202390432052336</v>
      </c>
      <c r="W24" s="60">
        <f t="shared" si="20"/>
        <v>-34.97080355682282</v>
      </c>
      <c r="X24" s="60">
        <f t="shared" si="21"/>
        <v>-20.942514875149143</v>
      </c>
      <c r="Y24" s="60">
        <f t="shared" si="22"/>
        <v>0.04021559945055434</v>
      </c>
      <c r="Z24" s="60">
        <f t="shared" si="23"/>
        <v>-0.15906089839729834</v>
      </c>
      <c r="AA24" s="60">
        <f t="shared" si="24"/>
        <v>0.08975918816116239</v>
      </c>
      <c r="AB24" s="60">
        <f t="shared" si="25"/>
        <v>-50576.218499418355</v>
      </c>
    </row>
    <row r="25" spans="1:28" ht="12.75">
      <c r="A25" s="12" t="s">
        <v>73</v>
      </c>
      <c r="B25" s="1">
        <f>'DATOS MENSUALES'!F570</f>
        <v>29.23431</v>
      </c>
      <c r="C25" s="1">
        <f>'DATOS MENSUALES'!F571</f>
        <v>5.722304</v>
      </c>
      <c r="D25" s="1">
        <f>'DATOS MENSUALES'!F572</f>
        <v>32.322519</v>
      </c>
      <c r="E25" s="1">
        <f>'DATOS MENSUALES'!F573</f>
        <v>46.062352</v>
      </c>
      <c r="F25" s="1">
        <f>'DATOS MENSUALES'!F574</f>
        <v>33.730384</v>
      </c>
      <c r="G25" s="1">
        <f>'DATOS MENSUALES'!F575</f>
        <v>2.68656</v>
      </c>
      <c r="H25" s="1">
        <f>'DATOS MENSUALES'!F576</f>
        <v>7.660185</v>
      </c>
      <c r="I25" s="1">
        <f>'DATOS MENSUALES'!F577</f>
        <v>14.78512</v>
      </c>
      <c r="J25" s="1">
        <f>'DATOS MENSUALES'!F578</f>
        <v>11.496590999999999</v>
      </c>
      <c r="K25" s="1">
        <f>'DATOS MENSUALES'!F579</f>
        <v>5.89354</v>
      </c>
      <c r="L25" s="1">
        <f>'DATOS MENSUALES'!F580</f>
        <v>0.353038</v>
      </c>
      <c r="M25" s="1">
        <f>'DATOS MENSUALES'!F581</f>
        <v>0.500402</v>
      </c>
      <c r="N25" s="1">
        <f t="shared" si="11"/>
        <v>190.447305</v>
      </c>
      <c r="O25" s="10"/>
      <c r="P25" s="60">
        <f t="shared" si="13"/>
        <v>10268.526883268973</v>
      </c>
      <c r="Q25" s="60">
        <f t="shared" si="14"/>
        <v>-161.11154468567466</v>
      </c>
      <c r="R25" s="60">
        <f t="shared" si="15"/>
        <v>1493.9621135119573</v>
      </c>
      <c r="S25" s="60">
        <f t="shared" si="16"/>
        <v>10363.472286454096</v>
      </c>
      <c r="T25" s="60">
        <f t="shared" si="17"/>
        <v>7146.103903061649</v>
      </c>
      <c r="U25" s="60">
        <f t="shared" si="18"/>
        <v>-1285.7288295034555</v>
      </c>
      <c r="V25" s="60">
        <f t="shared" si="19"/>
        <v>-24.61378185571474</v>
      </c>
      <c r="W25" s="60">
        <f t="shared" si="20"/>
        <v>364.48695252213145</v>
      </c>
      <c r="X25" s="60">
        <f t="shared" si="21"/>
        <v>509.27203469529456</v>
      </c>
      <c r="Y25" s="60">
        <f t="shared" si="22"/>
        <v>91.05033061595167</v>
      </c>
      <c r="Z25" s="60">
        <f t="shared" si="23"/>
        <v>-0.16963980975950538</v>
      </c>
      <c r="AA25" s="60">
        <f t="shared" si="24"/>
        <v>-1.3409147314102277</v>
      </c>
      <c r="AB25" s="60">
        <f t="shared" si="25"/>
        <v>388671.15554117085</v>
      </c>
    </row>
    <row r="26" spans="1:28" ht="12.75">
      <c r="A26" s="12" t="s">
        <v>74</v>
      </c>
      <c r="B26" s="1">
        <f>'DATOS MENSUALES'!F582</f>
        <v>2.041728</v>
      </c>
      <c r="C26" s="1">
        <f>'DATOS MENSUALES'!F583</f>
        <v>3.112666</v>
      </c>
      <c r="D26" s="1">
        <f>'DATOS MENSUALES'!F584</f>
        <v>2.899925</v>
      </c>
      <c r="E26" s="1">
        <f>'DATOS MENSUALES'!F585</f>
        <v>1.3631639999999998</v>
      </c>
      <c r="F26" s="1">
        <f>'DATOS MENSUALES'!F586</f>
        <v>2.862558</v>
      </c>
      <c r="G26" s="1">
        <f>'DATOS MENSUALES'!F587</f>
        <v>5.39649</v>
      </c>
      <c r="H26" s="1">
        <f>'DATOS MENSUALES'!F588</f>
        <v>12.609597</v>
      </c>
      <c r="I26" s="1">
        <f>'DATOS MENSUALES'!F589</f>
        <v>5.59825</v>
      </c>
      <c r="J26" s="1">
        <f>'DATOS MENSUALES'!F590</f>
        <v>3.03888</v>
      </c>
      <c r="K26" s="1">
        <f>'DATOS MENSUALES'!F591</f>
        <v>0.45474</v>
      </c>
      <c r="L26" s="1">
        <f>'DATOS MENSUALES'!F592</f>
        <v>0.005853</v>
      </c>
      <c r="M26" s="1">
        <f>'DATOS MENSUALES'!F593</f>
        <v>0.026494</v>
      </c>
      <c r="N26" s="1">
        <f t="shared" si="11"/>
        <v>39.410345</v>
      </c>
      <c r="O26" s="10"/>
      <c r="P26" s="60">
        <f t="shared" si="13"/>
        <v>-162.51163862359033</v>
      </c>
      <c r="Q26" s="60">
        <f t="shared" si="14"/>
        <v>-521.8576455127336</v>
      </c>
      <c r="R26" s="60">
        <f t="shared" si="15"/>
        <v>-5823.092719197922</v>
      </c>
      <c r="S26" s="60">
        <f t="shared" si="16"/>
        <v>-12004.13702565708</v>
      </c>
      <c r="T26" s="60">
        <f t="shared" si="17"/>
        <v>-1563.4569789518162</v>
      </c>
      <c r="U26" s="60">
        <f t="shared" si="18"/>
        <v>-544.1208653101806</v>
      </c>
      <c r="V26" s="60">
        <f t="shared" si="19"/>
        <v>8.496281702388641</v>
      </c>
      <c r="W26" s="60">
        <f t="shared" si="20"/>
        <v>-8.535321367086643</v>
      </c>
      <c r="X26" s="60">
        <f t="shared" si="21"/>
        <v>-0.10511693312566404</v>
      </c>
      <c r="Y26" s="60">
        <f t="shared" si="22"/>
        <v>-0.8306620990938891</v>
      </c>
      <c r="Z26" s="60">
        <f t="shared" si="23"/>
        <v>-0.7308466748101489</v>
      </c>
      <c r="AA26" s="60">
        <f t="shared" si="24"/>
        <v>-3.919146406318257</v>
      </c>
      <c r="AB26" s="60">
        <f t="shared" si="25"/>
        <v>-475622.3575898214</v>
      </c>
    </row>
    <row r="27" spans="1:28" ht="12.75">
      <c r="A27" s="12" t="s">
        <v>75</v>
      </c>
      <c r="B27" s="1">
        <f>'DATOS MENSUALES'!F594</f>
        <v>21.90336</v>
      </c>
      <c r="C27" s="1">
        <f>'DATOS MENSUALES'!F595</f>
        <v>22.13574</v>
      </c>
      <c r="D27" s="1">
        <f>'DATOS MENSUALES'!F596</f>
        <v>21.948472</v>
      </c>
      <c r="E27" s="1">
        <f>'DATOS MENSUALES'!F597</f>
        <v>24.61494</v>
      </c>
      <c r="F27" s="1">
        <f>'DATOS MENSUALES'!F598</f>
        <v>13.115179999999999</v>
      </c>
      <c r="G27" s="1">
        <f>'DATOS MENSUALES'!F599</f>
        <v>7.594686</v>
      </c>
      <c r="H27" s="1">
        <f>'DATOS MENSUALES'!F600</f>
        <v>5.907605</v>
      </c>
      <c r="I27" s="1">
        <f>'DATOS MENSUALES'!F601</f>
        <v>1.469424</v>
      </c>
      <c r="J27" s="1">
        <f>'DATOS MENSUALES'!F602</f>
        <v>0.717852</v>
      </c>
      <c r="K27" s="1">
        <f>'DATOS MENSUALES'!F603</f>
        <v>1.021797</v>
      </c>
      <c r="L27" s="1">
        <f>'DATOS MENSUALES'!F604</f>
        <v>5.875335</v>
      </c>
      <c r="M27" s="1">
        <f>'DATOS MENSUALES'!F605</f>
        <v>9.729099999999999</v>
      </c>
      <c r="N27" s="1">
        <f t="shared" si="11"/>
        <v>136.033491</v>
      </c>
      <c r="O27" s="10"/>
      <c r="P27" s="60">
        <f t="shared" si="13"/>
        <v>2988.8074578279998</v>
      </c>
      <c r="Q27" s="60">
        <f t="shared" si="14"/>
        <v>1320.882838783243</v>
      </c>
      <c r="R27" s="60">
        <f t="shared" si="15"/>
        <v>1.1833321207952687</v>
      </c>
      <c r="S27" s="60">
        <f t="shared" si="16"/>
        <v>0.04468615425995323</v>
      </c>
      <c r="T27" s="60">
        <f t="shared" si="17"/>
        <v>-2.4807625848433132</v>
      </c>
      <c r="U27" s="60">
        <f t="shared" si="18"/>
        <v>-212.3187363331047</v>
      </c>
      <c r="V27" s="60">
        <f t="shared" si="19"/>
        <v>-101.2899755206292</v>
      </c>
      <c r="W27" s="60">
        <f t="shared" si="20"/>
        <v>-235.1680594305357</v>
      </c>
      <c r="X27" s="60">
        <f t="shared" si="21"/>
        <v>-21.787126793213872</v>
      </c>
      <c r="Y27" s="60">
        <f t="shared" si="22"/>
        <v>-0.05188362365274539</v>
      </c>
      <c r="Z27" s="60">
        <f t="shared" si="23"/>
        <v>122.668845375073</v>
      </c>
      <c r="AA27" s="60">
        <f t="shared" si="24"/>
        <v>536.5697596209513</v>
      </c>
      <c r="AB27" s="60">
        <f t="shared" si="25"/>
        <v>6398.129853302224</v>
      </c>
    </row>
    <row r="28" spans="1:28" ht="12.75">
      <c r="A28" s="12" t="s">
        <v>76</v>
      </c>
      <c r="B28" s="1">
        <f>'DATOS MENSUALES'!F606</f>
        <v>8.317547999999999</v>
      </c>
      <c r="C28" s="1">
        <f>'DATOS MENSUALES'!F607</f>
        <v>9.941696</v>
      </c>
      <c r="D28" s="1">
        <f>'DATOS MENSUALES'!F608</f>
        <v>5.26995</v>
      </c>
      <c r="E28" s="1">
        <f>'DATOS MENSUALES'!F609</f>
        <v>30.521696</v>
      </c>
      <c r="F28" s="1">
        <f>'DATOS MENSUALES'!F610</f>
        <v>10.281812</v>
      </c>
      <c r="G28" s="1">
        <f>'DATOS MENSUALES'!F611</f>
        <v>37.93699</v>
      </c>
      <c r="H28" s="1">
        <f>'DATOS MENSUALES'!F612</f>
        <v>6.919505999999999</v>
      </c>
      <c r="I28" s="1">
        <f>'DATOS MENSUALES'!F613</f>
        <v>3.381759</v>
      </c>
      <c r="J28" s="1">
        <f>'DATOS MENSUALES'!F614</f>
        <v>2.15325</v>
      </c>
      <c r="K28" s="1">
        <f>'DATOS MENSUALES'!F615</f>
        <v>1.9293</v>
      </c>
      <c r="L28" s="1">
        <f>'DATOS MENSUALES'!F616</f>
        <v>1.653244</v>
      </c>
      <c r="M28" s="1">
        <f>'DATOS MENSUALES'!F617</f>
        <v>0.752832</v>
      </c>
      <c r="N28" s="1">
        <f t="shared" si="11"/>
        <v>119.05958299999999</v>
      </c>
      <c r="O28" s="10"/>
      <c r="P28" s="60">
        <f t="shared" si="13"/>
        <v>0.5488006857133271</v>
      </c>
      <c r="Q28" s="60">
        <f t="shared" si="14"/>
        <v>-1.824729813896414</v>
      </c>
      <c r="R28" s="60">
        <f t="shared" si="15"/>
        <v>-3811.626650581093</v>
      </c>
      <c r="S28" s="60">
        <f t="shared" si="16"/>
        <v>245.50446534392114</v>
      </c>
      <c r="T28" s="60">
        <f t="shared" si="17"/>
        <v>-73.40672265210394</v>
      </c>
      <c r="U28" s="60">
        <f t="shared" si="18"/>
        <v>14485.003536702547</v>
      </c>
      <c r="V28" s="60">
        <f t="shared" si="19"/>
        <v>-48.609584451393914</v>
      </c>
      <c r="W28" s="60">
        <f t="shared" si="20"/>
        <v>-77.31647991208716</v>
      </c>
      <c r="X28" s="60">
        <f t="shared" si="21"/>
        <v>-2.5020211615208594</v>
      </c>
      <c r="Y28" s="60">
        <f t="shared" si="22"/>
        <v>0.15272761374258356</v>
      </c>
      <c r="Z28" s="60">
        <f t="shared" si="23"/>
        <v>0.41621646992170425</v>
      </c>
      <c r="AA28" s="60">
        <f t="shared" si="24"/>
        <v>-0.6147637167840195</v>
      </c>
      <c r="AB28" s="60">
        <f t="shared" si="25"/>
        <v>4.024525272083808</v>
      </c>
    </row>
    <row r="29" spans="1:28" ht="12.75">
      <c r="A29" s="12" t="s">
        <v>77</v>
      </c>
      <c r="B29" s="1">
        <f>'DATOS MENSUALES'!F618</f>
        <v>3.542231</v>
      </c>
      <c r="C29" s="1">
        <f>'DATOS MENSUALES'!F619</f>
        <v>11.50586</v>
      </c>
      <c r="D29" s="1">
        <f>'DATOS MENSUALES'!F620</f>
        <v>3.534384</v>
      </c>
      <c r="E29" s="1">
        <f>'DATOS MENSUALES'!F621</f>
        <v>8.144333</v>
      </c>
      <c r="F29" s="1">
        <f>'DATOS MENSUALES'!F622</f>
        <v>3.420552</v>
      </c>
      <c r="G29" s="1">
        <f>'DATOS MENSUALES'!F623</f>
        <v>1.574792</v>
      </c>
      <c r="H29" s="1">
        <f>'DATOS MENSUALES'!F624</f>
        <v>8.00985</v>
      </c>
      <c r="I29" s="1">
        <f>'DATOS MENSUALES'!F625</f>
        <v>3.6334109999999997</v>
      </c>
      <c r="J29" s="1">
        <f>'DATOS MENSUALES'!F626</f>
        <v>2.029698</v>
      </c>
      <c r="K29" s="1">
        <f>'DATOS MENSUALES'!F627</f>
        <v>0.891275</v>
      </c>
      <c r="L29" s="1">
        <f>'DATOS MENSUALES'!F628</f>
        <v>0.231504</v>
      </c>
      <c r="M29" s="1">
        <f>'DATOS MENSUALES'!F629</f>
        <v>0.29688000000000003</v>
      </c>
      <c r="N29" s="1">
        <f t="shared" si="11"/>
        <v>46.81477</v>
      </c>
      <c r="O29" s="10"/>
      <c r="P29" s="60">
        <f t="shared" si="13"/>
        <v>-61.93893081143266</v>
      </c>
      <c r="Q29" s="60">
        <f t="shared" si="14"/>
        <v>0.040064219819132676</v>
      </c>
      <c r="R29" s="60">
        <f t="shared" si="15"/>
        <v>-5228.497251829405</v>
      </c>
      <c r="S29" s="60">
        <f t="shared" si="16"/>
        <v>-4185.537930793644</v>
      </c>
      <c r="T29" s="60">
        <f t="shared" si="17"/>
        <v>-1348.6270684319952</v>
      </c>
      <c r="U29" s="60">
        <f t="shared" si="18"/>
        <v>-1721.792148480809</v>
      </c>
      <c r="V29" s="60">
        <f t="shared" si="19"/>
        <v>-16.761827813087695</v>
      </c>
      <c r="W29" s="60">
        <f t="shared" si="20"/>
        <v>-64.40836147117497</v>
      </c>
      <c r="X29" s="60">
        <f t="shared" si="21"/>
        <v>-3.2491998394761783</v>
      </c>
      <c r="Y29" s="60">
        <f t="shared" si="22"/>
        <v>-0.12763920571779513</v>
      </c>
      <c r="Z29" s="60">
        <f t="shared" si="23"/>
        <v>-0.3076949418325702</v>
      </c>
      <c r="AA29" s="60">
        <f t="shared" si="24"/>
        <v>-2.228822565660403</v>
      </c>
      <c r="AB29" s="60">
        <f t="shared" si="25"/>
        <v>-352706.509942279</v>
      </c>
    </row>
    <row r="30" spans="1:28" ht="12.75">
      <c r="A30" s="12" t="s">
        <v>78</v>
      </c>
      <c r="B30" s="1">
        <f>'DATOS MENSUALES'!F630</f>
        <v>1.5965040000000001</v>
      </c>
      <c r="C30" s="1">
        <f>'DATOS MENSUALES'!F631</f>
        <v>2.540833</v>
      </c>
      <c r="D30" s="1">
        <f>'DATOS MENSUALES'!F632</f>
        <v>21.422073</v>
      </c>
      <c r="E30" s="1">
        <f>'DATOS MENSUALES'!F633</f>
        <v>5.897778</v>
      </c>
      <c r="F30" s="1">
        <f>'DATOS MENSUALES'!F634</f>
        <v>3.717424</v>
      </c>
      <c r="G30" s="1">
        <f>'DATOS MENSUALES'!F635</f>
        <v>4.754376000000001</v>
      </c>
      <c r="H30" s="1">
        <f>'DATOS MENSUALES'!F636</f>
        <v>4.673690000000001</v>
      </c>
      <c r="I30" s="1">
        <f>'DATOS MENSUALES'!F637</f>
        <v>11.812235000000001</v>
      </c>
      <c r="J30" s="1">
        <f>'DATOS MENSUALES'!F638</f>
        <v>6.295712</v>
      </c>
      <c r="K30" s="1">
        <f>'DATOS MENSUALES'!F639</f>
        <v>1.2782</v>
      </c>
      <c r="L30" s="1">
        <f>'DATOS MENSUALES'!F640</f>
        <v>0.26588900000000004</v>
      </c>
      <c r="M30" s="1">
        <f>'DATOS MENSUALES'!F641</f>
        <v>1.1273900000000001</v>
      </c>
      <c r="N30" s="1">
        <f t="shared" si="11"/>
        <v>65.382104</v>
      </c>
      <c r="O30" s="10"/>
      <c r="P30" s="60">
        <f t="shared" si="13"/>
        <v>-205.62123621127046</v>
      </c>
      <c r="Q30" s="60">
        <f t="shared" si="14"/>
        <v>-641.13919189264</v>
      </c>
      <c r="R30" s="60">
        <f t="shared" si="15"/>
        <v>0.14998920514836095</v>
      </c>
      <c r="S30" s="60">
        <f t="shared" si="16"/>
        <v>-6191.292782908764</v>
      </c>
      <c r="T30" s="60">
        <f t="shared" si="17"/>
        <v>-1242.8081758516803</v>
      </c>
      <c r="U30" s="60">
        <f t="shared" si="18"/>
        <v>-682.8735544751249</v>
      </c>
      <c r="V30" s="60">
        <f t="shared" si="19"/>
        <v>-204.89660631837282</v>
      </c>
      <c r="W30" s="60">
        <f t="shared" si="20"/>
        <v>72.5291641609345</v>
      </c>
      <c r="X30" s="60">
        <f t="shared" si="21"/>
        <v>21.598469899680794</v>
      </c>
      <c r="Y30" s="60">
        <f t="shared" si="22"/>
        <v>-0.0015839970597357038</v>
      </c>
      <c r="Z30" s="60">
        <f t="shared" si="23"/>
        <v>-0.26303380536483767</v>
      </c>
      <c r="AA30" s="60">
        <f t="shared" si="24"/>
        <v>-0.1076712190318626</v>
      </c>
      <c r="AB30" s="60">
        <f t="shared" si="25"/>
        <v>-141313.62535113088</v>
      </c>
    </row>
    <row r="31" spans="1:28" ht="12.75">
      <c r="A31" s="12" t="s">
        <v>79</v>
      </c>
      <c r="B31" s="1">
        <f>'DATOS MENSUALES'!F642</f>
        <v>31.359416000000003</v>
      </c>
      <c r="C31" s="1">
        <f>'DATOS MENSUALES'!F643</f>
        <v>16.74321</v>
      </c>
      <c r="D31" s="1">
        <f>'DATOS MENSUALES'!F644</f>
        <v>6.0639199999999995</v>
      </c>
      <c r="E31" s="1">
        <f>'DATOS MENSUALES'!F645</f>
        <v>33.573012</v>
      </c>
      <c r="F31" s="1">
        <f>'DATOS MENSUALES'!F646</f>
        <v>18.382006</v>
      </c>
      <c r="G31" s="1">
        <f>'DATOS MENSUALES'!F647</f>
        <v>4.770557999999999</v>
      </c>
      <c r="H31" s="1">
        <f>'DATOS MENSUALES'!F648</f>
        <v>3.502268</v>
      </c>
      <c r="I31" s="1">
        <f>'DATOS MENSUALES'!F649</f>
        <v>6.86615</v>
      </c>
      <c r="J31" s="1">
        <f>'DATOS MENSUALES'!F650</f>
        <v>3.100186</v>
      </c>
      <c r="K31" s="1">
        <f>'DATOS MENSUALES'!F651</f>
        <v>1.0856670000000002</v>
      </c>
      <c r="L31" s="1">
        <f>'DATOS MENSUALES'!F652</f>
        <v>1.32055</v>
      </c>
      <c r="M31" s="1">
        <f>'DATOS MENSUALES'!F653</f>
        <v>0.6234550000000001</v>
      </c>
      <c r="N31" s="1">
        <f t="shared" si="11"/>
        <v>127.39039799999999</v>
      </c>
      <c r="O31" s="10"/>
      <c r="P31" s="60">
        <f t="shared" si="13"/>
        <v>13584.501790693104</v>
      </c>
      <c r="Q31" s="60">
        <f t="shared" si="14"/>
        <v>173.69703736306087</v>
      </c>
      <c r="R31" s="60">
        <f t="shared" si="15"/>
        <v>-3259.4587716213105</v>
      </c>
      <c r="S31" s="60">
        <f t="shared" si="16"/>
        <v>807.7172642005748</v>
      </c>
      <c r="T31" s="60">
        <f t="shared" si="17"/>
        <v>59.91910231321301</v>
      </c>
      <c r="U31" s="60">
        <f t="shared" si="18"/>
        <v>-679.115912991947</v>
      </c>
      <c r="V31" s="60">
        <f t="shared" si="19"/>
        <v>-352.91346682320045</v>
      </c>
      <c r="W31" s="60">
        <f t="shared" si="20"/>
        <v>-0.4668379921670506</v>
      </c>
      <c r="X31" s="60">
        <f t="shared" si="21"/>
        <v>-0.06924347780286172</v>
      </c>
      <c r="Y31" s="60">
        <f t="shared" si="22"/>
        <v>-0.02953298812352321</v>
      </c>
      <c r="Z31" s="60">
        <f t="shared" si="23"/>
        <v>0.07092591095381834</v>
      </c>
      <c r="AA31" s="60">
        <f t="shared" si="24"/>
        <v>-0.9402460645087952</v>
      </c>
      <c r="AB31" s="60">
        <f t="shared" si="25"/>
        <v>976.6207201305698</v>
      </c>
    </row>
    <row r="32" spans="1:28" ht="12.75">
      <c r="A32" s="12" t="s">
        <v>80</v>
      </c>
      <c r="B32" s="1">
        <f>'DATOS MENSUALES'!F654</f>
        <v>1.304077</v>
      </c>
      <c r="C32" s="1">
        <f>'DATOS MENSUALES'!F655</f>
        <v>9.807292</v>
      </c>
      <c r="D32" s="1">
        <f>'DATOS MENSUALES'!F656</f>
        <v>9.162618</v>
      </c>
      <c r="E32" s="1">
        <f>'DATOS MENSUALES'!F657</f>
        <v>20.675234000000003</v>
      </c>
      <c r="F32" s="1">
        <f>'DATOS MENSUALES'!F658</f>
        <v>9.1575</v>
      </c>
      <c r="G32" s="1">
        <f>'DATOS MENSUALES'!F659</f>
        <v>8.150838</v>
      </c>
      <c r="H32" s="1">
        <f>'DATOS MENSUALES'!F660</f>
        <v>3.296044</v>
      </c>
      <c r="I32" s="1">
        <f>'DATOS MENSUALES'!F661</f>
        <v>4.40352</v>
      </c>
      <c r="J32" s="1">
        <f>'DATOS MENSUALES'!F662</f>
        <v>1.470098</v>
      </c>
      <c r="K32" s="1">
        <f>'DATOS MENSUALES'!F663</f>
        <v>0.878968</v>
      </c>
      <c r="L32" s="1">
        <f>'DATOS MENSUALES'!F664</f>
        <v>0.343686</v>
      </c>
      <c r="M32" s="1">
        <f>'DATOS MENSUALES'!F665</f>
        <v>1.2927600000000001</v>
      </c>
      <c r="N32" s="1">
        <f t="shared" si="11"/>
        <v>69.942635</v>
      </c>
      <c r="O32" s="10"/>
      <c r="P32" s="60">
        <f t="shared" si="13"/>
        <v>-237.72258659600104</v>
      </c>
      <c r="Q32" s="60">
        <f t="shared" si="14"/>
        <v>-2.495477319070447</v>
      </c>
      <c r="R32" s="60">
        <f t="shared" si="15"/>
        <v>-1613.1964355121963</v>
      </c>
      <c r="S32" s="60">
        <f t="shared" si="16"/>
        <v>-46.069269875433086</v>
      </c>
      <c r="T32" s="60">
        <f t="shared" si="17"/>
        <v>-149.83962866154545</v>
      </c>
      <c r="U32" s="60">
        <f t="shared" si="18"/>
        <v>-158.30238114513108</v>
      </c>
      <c r="V32" s="60">
        <f t="shared" si="19"/>
        <v>-384.7201174960115</v>
      </c>
      <c r="W32" s="60">
        <f t="shared" si="20"/>
        <v>-33.96124689957644</v>
      </c>
      <c r="X32" s="60">
        <f t="shared" si="21"/>
        <v>-8.498736957206543</v>
      </c>
      <c r="Y32" s="60">
        <f t="shared" si="22"/>
        <v>-0.1372295708406499</v>
      </c>
      <c r="Z32" s="60">
        <f t="shared" si="23"/>
        <v>-0.17838348164057868</v>
      </c>
      <c r="AA32" s="60">
        <f t="shared" si="24"/>
        <v>-0.029896809148318968</v>
      </c>
      <c r="AB32" s="60">
        <f t="shared" si="25"/>
        <v>-107350.05451963129</v>
      </c>
    </row>
    <row r="33" spans="1:28" ht="12.75">
      <c r="A33" s="12" t="s">
        <v>81</v>
      </c>
      <c r="B33" s="1">
        <f>'DATOS MENSUALES'!F666</f>
        <v>1.7157</v>
      </c>
      <c r="C33" s="1">
        <f>'DATOS MENSUALES'!F667</f>
        <v>15.07985</v>
      </c>
      <c r="D33" s="1">
        <f>'DATOS MENSUALES'!F668</f>
        <v>48.55418</v>
      </c>
      <c r="E33" s="1">
        <f>'DATOS MENSUALES'!F669</f>
        <v>115.15760499999999</v>
      </c>
      <c r="F33" s="1">
        <f>'DATOS MENSUALES'!F670</f>
        <v>33.675096</v>
      </c>
      <c r="G33" s="1">
        <f>'DATOS MENSUALES'!F671</f>
        <v>16.682366000000002</v>
      </c>
      <c r="H33" s="1">
        <f>'DATOS MENSUALES'!F672</f>
        <v>9.6558</v>
      </c>
      <c r="I33" s="1">
        <f>'DATOS MENSUALES'!F673</f>
        <v>14.672906999999999</v>
      </c>
      <c r="J33" s="1">
        <f>'DATOS MENSUALES'!F674</f>
        <v>2.249375</v>
      </c>
      <c r="K33" s="1">
        <f>'DATOS MENSUALES'!F675</f>
        <v>0.738705</v>
      </c>
      <c r="L33" s="1">
        <f>'DATOS MENSUALES'!F676</f>
        <v>0.375318</v>
      </c>
      <c r="M33" s="1">
        <f>'DATOS MENSUALES'!F677</f>
        <v>0.30896</v>
      </c>
      <c r="N33" s="1">
        <f t="shared" si="11"/>
        <v>258.865862</v>
      </c>
      <c r="O33" s="10"/>
      <c r="P33" s="60">
        <f t="shared" si="13"/>
        <v>-193.41369357746063</v>
      </c>
      <c r="Q33" s="60">
        <f t="shared" si="14"/>
        <v>60.05981380454867</v>
      </c>
      <c r="R33" s="60">
        <f t="shared" si="15"/>
        <v>21169.849865844575</v>
      </c>
      <c r="S33" s="60">
        <f t="shared" si="16"/>
        <v>751028.0916997329</v>
      </c>
      <c r="T33" s="60">
        <f t="shared" si="17"/>
        <v>7084.744024108257</v>
      </c>
      <c r="U33" s="60">
        <f t="shared" si="18"/>
        <v>30.428639349104923</v>
      </c>
      <c r="V33" s="60">
        <f t="shared" si="19"/>
        <v>-0.7617165735232204</v>
      </c>
      <c r="W33" s="60">
        <f t="shared" si="20"/>
        <v>347.57817477363045</v>
      </c>
      <c r="X33" s="60">
        <f t="shared" si="21"/>
        <v>-2.0072874400090948</v>
      </c>
      <c r="Y33" s="60">
        <f t="shared" si="22"/>
        <v>-0.2823836445397245</v>
      </c>
      <c r="Z33" s="60">
        <f t="shared" si="23"/>
        <v>-0.1499703788800937</v>
      </c>
      <c r="AA33" s="60">
        <f t="shared" si="24"/>
        <v>-2.167557058912169</v>
      </c>
      <c r="AB33" s="60">
        <f t="shared" si="25"/>
        <v>2826961.067726905</v>
      </c>
    </row>
    <row r="34" spans="1:28" s="24" customFormat="1" ht="12.75">
      <c r="A34" s="21" t="s">
        <v>82</v>
      </c>
      <c r="B34" s="22">
        <f>'DATOS MENSUALES'!F678</f>
        <v>1.139578</v>
      </c>
      <c r="C34" s="22">
        <f>'DATOS MENSUALES'!F679</f>
        <v>5.876372</v>
      </c>
      <c r="D34" s="22">
        <f>'DATOS MENSUALES'!F680</f>
        <v>32.34418</v>
      </c>
      <c r="E34" s="22">
        <f>'DATOS MENSUALES'!F681</f>
        <v>31.875899999999994</v>
      </c>
      <c r="F34" s="22">
        <f>'DATOS MENSUALES'!F682</f>
        <v>10.8072</v>
      </c>
      <c r="G34" s="22">
        <f>'DATOS MENSUALES'!F683</f>
        <v>3.973848</v>
      </c>
      <c r="H34" s="22">
        <f>'DATOS MENSUALES'!F684</f>
        <v>2.05781</v>
      </c>
      <c r="I34" s="22">
        <f>'DATOS MENSUALES'!F685</f>
        <v>6.50676</v>
      </c>
      <c r="J34" s="22">
        <f>'DATOS MENSUALES'!F686</f>
        <v>11.67492</v>
      </c>
      <c r="K34" s="22">
        <f>'DATOS MENSUALES'!F687</f>
        <v>2.28165</v>
      </c>
      <c r="L34" s="22">
        <f>'DATOS MENSUALES'!F688</f>
        <v>1.01953</v>
      </c>
      <c r="M34" s="22">
        <f>'DATOS MENSUALES'!F689</f>
        <v>1.12035</v>
      </c>
      <c r="N34" s="22">
        <f t="shared" si="11"/>
        <v>110.678098</v>
      </c>
      <c r="O34" s="23"/>
      <c r="P34" s="60">
        <f t="shared" si="13"/>
        <v>-257.16781120242047</v>
      </c>
      <c r="Q34" s="60">
        <f t="shared" si="14"/>
        <v>-147.81016245348715</v>
      </c>
      <c r="R34" s="60">
        <f t="shared" si="15"/>
        <v>1502.4705309967349</v>
      </c>
      <c r="S34" s="60">
        <f t="shared" si="16"/>
        <v>441.7230867711061</v>
      </c>
      <c r="T34" s="60">
        <f t="shared" si="17"/>
        <v>-49.096189602170064</v>
      </c>
      <c r="U34" s="60">
        <f t="shared" si="18"/>
        <v>-881.0244072724322</v>
      </c>
      <c r="V34" s="60">
        <f t="shared" si="19"/>
        <v>-616.5682042550051</v>
      </c>
      <c r="W34" s="60">
        <f t="shared" si="20"/>
        <v>-1.4626784290558261</v>
      </c>
      <c r="X34" s="60">
        <f t="shared" si="21"/>
        <v>544.1570183397458</v>
      </c>
      <c r="Y34" s="60">
        <f t="shared" si="22"/>
        <v>0.6975821750681224</v>
      </c>
      <c r="Z34" s="60">
        <f t="shared" si="23"/>
        <v>0.001439746335247724</v>
      </c>
      <c r="AA34" s="60">
        <f t="shared" si="24"/>
        <v>-0.11252229288126613</v>
      </c>
      <c r="AB34" s="60">
        <f t="shared" si="25"/>
        <v>-313.16390303274875</v>
      </c>
    </row>
    <row r="35" spans="1:28" s="24" customFormat="1" ht="12.75">
      <c r="A35" s="21" t="s">
        <v>83</v>
      </c>
      <c r="B35" s="22">
        <f>'DATOS MENSUALES'!F690</f>
        <v>9.233016</v>
      </c>
      <c r="C35" s="22">
        <f>'DATOS MENSUALES'!F691</f>
        <v>33.62903</v>
      </c>
      <c r="D35" s="22">
        <f>'DATOS MENSUALES'!F692</f>
        <v>30.802028</v>
      </c>
      <c r="E35" s="22">
        <f>'DATOS MENSUALES'!F693</f>
        <v>26.204880000000003</v>
      </c>
      <c r="F35" s="22">
        <f>'DATOS MENSUALES'!F694</f>
        <v>9.401136</v>
      </c>
      <c r="G35" s="22">
        <f>'DATOS MENSUALES'!F695</f>
        <v>5.742051</v>
      </c>
      <c r="H35" s="22">
        <f>'DATOS MENSUALES'!F696</f>
        <v>26.65628</v>
      </c>
      <c r="I35" s="22">
        <f>'DATOS MENSUALES'!F697</f>
        <v>10.033436</v>
      </c>
      <c r="J35" s="22">
        <f>'DATOS MENSUALES'!F698</f>
        <v>4.988664</v>
      </c>
      <c r="K35" s="22">
        <f>'DATOS MENSUALES'!F699</f>
        <v>1.39996</v>
      </c>
      <c r="L35" s="22">
        <f>'DATOS MENSUALES'!F700</f>
        <v>1.2216</v>
      </c>
      <c r="M35" s="22">
        <f>'DATOS MENSUALES'!F701</f>
        <v>1.4136000000000002</v>
      </c>
      <c r="N35" s="22">
        <f t="shared" si="11"/>
        <v>160.72568099999998</v>
      </c>
      <c r="O35" s="23"/>
      <c r="P35" s="60">
        <f t="shared" si="13"/>
        <v>5.215458785585919</v>
      </c>
      <c r="Q35" s="60">
        <f t="shared" si="14"/>
        <v>11338.07845946678</v>
      </c>
      <c r="R35" s="60">
        <f t="shared" si="15"/>
        <v>973.6169451989736</v>
      </c>
      <c r="S35" s="60">
        <f t="shared" si="16"/>
        <v>7.355719716764093</v>
      </c>
      <c r="T35" s="60">
        <f t="shared" si="17"/>
        <v>-130.15138388498562</v>
      </c>
      <c r="U35" s="60">
        <f t="shared" si="18"/>
        <v>-477.90981163336295</v>
      </c>
      <c r="V35" s="60">
        <f t="shared" si="19"/>
        <v>4163.345280782443</v>
      </c>
      <c r="W35" s="60">
        <f t="shared" si="20"/>
        <v>13.67824869741133</v>
      </c>
      <c r="X35" s="60">
        <f t="shared" si="21"/>
        <v>3.227615889171926</v>
      </c>
      <c r="Y35" s="60">
        <f t="shared" si="22"/>
        <v>1.3984187567609403E-07</v>
      </c>
      <c r="Z35" s="60">
        <f t="shared" si="23"/>
        <v>0.03125221145083834</v>
      </c>
      <c r="AA35" s="60">
        <f t="shared" si="24"/>
        <v>-0.006807855928424788</v>
      </c>
      <c r="AB35" s="60">
        <f t="shared" si="25"/>
        <v>80939.63844166866</v>
      </c>
    </row>
    <row r="36" spans="1:28" s="24" customFormat="1" ht="12.75">
      <c r="A36" s="21" t="s">
        <v>84</v>
      </c>
      <c r="B36" s="22">
        <f>'DATOS MENSUALES'!F702</f>
        <v>2.4139600000000003</v>
      </c>
      <c r="C36" s="22">
        <f>'DATOS MENSUALES'!F703</f>
        <v>0.99777</v>
      </c>
      <c r="D36" s="22">
        <f>'DATOS MENSUALES'!F704</f>
        <v>1.361698</v>
      </c>
      <c r="E36" s="22">
        <f>'DATOS MENSUALES'!F705</f>
        <v>5.041879</v>
      </c>
      <c r="F36" s="22">
        <f>'DATOS MENSUALES'!F706</f>
        <v>1.744815</v>
      </c>
      <c r="G36" s="22">
        <f>'DATOS MENSUALES'!F707</f>
        <v>8.156085000000001</v>
      </c>
      <c r="H36" s="22">
        <f>'DATOS MENSUALES'!F708</f>
        <v>5.9422</v>
      </c>
      <c r="I36" s="22">
        <f>'DATOS MENSUALES'!F709</f>
        <v>8.328576</v>
      </c>
      <c r="J36" s="22">
        <f>'DATOS MENSUALES'!F710</f>
        <v>1.92885</v>
      </c>
      <c r="K36" s="22">
        <f>'DATOS MENSUALES'!F711</f>
        <v>0.945128</v>
      </c>
      <c r="L36" s="22">
        <f>'DATOS MENSUALES'!F712</f>
        <v>1.304186</v>
      </c>
      <c r="M36" s="22">
        <f>'DATOS MENSUALES'!F713</f>
        <v>3.239532</v>
      </c>
      <c r="N36" s="22">
        <f t="shared" si="11"/>
        <v>41.404678999999994</v>
      </c>
      <c r="O36" s="23"/>
      <c r="P36" s="60">
        <f t="shared" si="13"/>
        <v>-131.47333822492337</v>
      </c>
      <c r="Q36" s="60">
        <f t="shared" si="14"/>
        <v>-1050.603935003857</v>
      </c>
      <c r="R36" s="60">
        <f t="shared" si="15"/>
        <v>-7448.072861596731</v>
      </c>
      <c r="S36" s="60">
        <f t="shared" si="16"/>
        <v>-7098.035383461393</v>
      </c>
      <c r="T36" s="60">
        <f t="shared" si="17"/>
        <v>-2060.0584517273373</v>
      </c>
      <c r="U36" s="60">
        <f t="shared" si="18"/>
        <v>-157.84219242149615</v>
      </c>
      <c r="V36" s="60">
        <f t="shared" si="19"/>
        <v>-99.05150282635181</v>
      </c>
      <c r="W36" s="60">
        <f t="shared" si="20"/>
        <v>0.32378345816814497</v>
      </c>
      <c r="X36" s="60">
        <f t="shared" si="21"/>
        <v>-3.959117623933541</v>
      </c>
      <c r="Y36" s="60">
        <f t="shared" si="22"/>
        <v>-0.0909073613807936</v>
      </c>
      <c r="Z36" s="60">
        <f t="shared" si="23"/>
        <v>0.06284242238691537</v>
      </c>
      <c r="AA36" s="60">
        <f t="shared" si="24"/>
        <v>4.382003602515225</v>
      </c>
      <c r="AB36" s="60">
        <f t="shared" si="25"/>
        <v>-440090.53049630934</v>
      </c>
    </row>
    <row r="37" spans="1:28" s="24" customFormat="1" ht="12.75">
      <c r="A37" s="21" t="s">
        <v>85</v>
      </c>
      <c r="B37" s="22">
        <f>'DATOS MENSUALES'!F714</f>
        <v>20.267604</v>
      </c>
      <c r="C37" s="22">
        <f>'DATOS MENSUALES'!F715</f>
        <v>5.814192</v>
      </c>
      <c r="D37" s="22">
        <f>'DATOS MENSUALES'!F716</f>
        <v>11.537576999999999</v>
      </c>
      <c r="E37" s="22">
        <f>'DATOS MENSUALES'!F717</f>
        <v>6.000864999999999</v>
      </c>
      <c r="F37" s="22">
        <f>'DATOS MENSUALES'!F718</f>
        <v>2.7234</v>
      </c>
      <c r="G37" s="22">
        <f>'DATOS MENSUALES'!F719</f>
        <v>1.877148</v>
      </c>
      <c r="H37" s="22">
        <f>'DATOS MENSUALES'!F720</f>
        <v>30.261052</v>
      </c>
      <c r="I37" s="22">
        <f>'DATOS MENSUALES'!F721</f>
        <v>13.912332</v>
      </c>
      <c r="J37" s="22">
        <f>'DATOS MENSUALES'!F722</f>
        <v>1.896059</v>
      </c>
      <c r="K37" s="22">
        <f>'DATOS MENSUALES'!F723</f>
        <v>0.80598</v>
      </c>
      <c r="L37" s="22">
        <f>'DATOS MENSUALES'!F724</f>
        <v>0.8919699999999999</v>
      </c>
      <c r="M37" s="22">
        <f>'DATOS MENSUALES'!F725</f>
        <v>0.536576</v>
      </c>
      <c r="N37" s="22">
        <f t="shared" si="11"/>
        <v>96.52475499999997</v>
      </c>
      <c r="O37" s="23"/>
      <c r="P37" s="60">
        <f t="shared" si="13"/>
        <v>2081.844782830151</v>
      </c>
      <c r="Q37" s="60">
        <f t="shared" si="14"/>
        <v>-153.08657684357274</v>
      </c>
      <c r="R37" s="60">
        <f t="shared" si="15"/>
        <v>-818.2345280179468</v>
      </c>
      <c r="S37" s="60">
        <f t="shared" si="16"/>
        <v>-6087.602287659935</v>
      </c>
      <c r="T37" s="60">
        <f t="shared" si="17"/>
        <v>-1620.3706719202432</v>
      </c>
      <c r="U37" s="60">
        <f t="shared" si="18"/>
        <v>-1594.7468767622058</v>
      </c>
      <c r="V37" s="60">
        <f t="shared" si="19"/>
        <v>7636.045082546041</v>
      </c>
      <c r="W37" s="60">
        <f t="shared" si="20"/>
        <v>246.54277705140646</v>
      </c>
      <c r="X37" s="60">
        <f t="shared" si="21"/>
        <v>-4.210448454265726</v>
      </c>
      <c r="Y37" s="60">
        <f t="shared" si="22"/>
        <v>-0.2041174266746474</v>
      </c>
      <c r="Z37" s="60">
        <f t="shared" si="23"/>
        <v>-3.139269398213606E-06</v>
      </c>
      <c r="AA37" s="60">
        <f t="shared" si="24"/>
        <v>-1.2132334197624643</v>
      </c>
      <c r="AB37" s="60">
        <f t="shared" si="25"/>
        <v>-9187.358464124134</v>
      </c>
    </row>
    <row r="38" spans="1:28" s="24" customFormat="1" ht="12.75">
      <c r="A38" s="21" t="s">
        <v>86</v>
      </c>
      <c r="B38" s="22">
        <f>'DATOS MENSUALES'!F726</f>
        <v>0.388533</v>
      </c>
      <c r="C38" s="22">
        <f>'DATOS MENSUALES'!F727</f>
        <v>19.520179</v>
      </c>
      <c r="D38" s="22">
        <f>'DATOS MENSUALES'!F728</f>
        <v>99.7776</v>
      </c>
      <c r="E38" s="22">
        <f>'DATOS MENSUALES'!F729</f>
        <v>101.69866400000001</v>
      </c>
      <c r="F38" s="22">
        <f>'DATOS MENSUALES'!F730</f>
        <v>42.785847000000004</v>
      </c>
      <c r="G38" s="22">
        <f>'DATOS MENSUALES'!F731</f>
        <v>94.3506</v>
      </c>
      <c r="H38" s="22">
        <f>'DATOS MENSUALES'!F732</f>
        <v>9.177569</v>
      </c>
      <c r="I38" s="22">
        <f>'DATOS MENSUALES'!F733</f>
        <v>9.319674</v>
      </c>
      <c r="J38" s="22">
        <f>'DATOS MENSUALES'!F734</f>
        <v>1.932433</v>
      </c>
      <c r="K38" s="22">
        <f>'DATOS MENSUALES'!F735</f>
        <v>1.243956</v>
      </c>
      <c r="L38" s="22">
        <f>'DATOS MENSUALES'!F736</f>
        <v>1.048575</v>
      </c>
      <c r="M38" s="22">
        <f>'DATOS MENSUALES'!F737</f>
        <v>0.9996</v>
      </c>
      <c r="N38" s="22">
        <f t="shared" si="11"/>
        <v>382.24323000000004</v>
      </c>
      <c r="O38" s="23"/>
      <c r="P38" s="60">
        <f t="shared" si="13"/>
        <v>-359.4693664535959</v>
      </c>
      <c r="Q38" s="60">
        <f t="shared" si="14"/>
        <v>583.5429180798047</v>
      </c>
      <c r="R38" s="60">
        <f t="shared" si="15"/>
        <v>490923.4047609114</v>
      </c>
      <c r="S38" s="60">
        <f t="shared" si="16"/>
        <v>464378.6211860208</v>
      </c>
      <c r="T38" s="60">
        <f t="shared" si="17"/>
        <v>22705.932767465452</v>
      </c>
      <c r="U38" s="60">
        <f t="shared" si="18"/>
        <v>527322.1006291672</v>
      </c>
      <c r="V38" s="60">
        <f t="shared" si="19"/>
        <v>-2.694311665088982</v>
      </c>
      <c r="W38" s="60">
        <f t="shared" si="20"/>
        <v>4.722804752965898</v>
      </c>
      <c r="X38" s="60">
        <f t="shared" si="21"/>
        <v>-3.9322775938488763</v>
      </c>
      <c r="Y38" s="60">
        <f t="shared" si="22"/>
        <v>-0.0034302069659831935</v>
      </c>
      <c r="Z38" s="60">
        <f t="shared" si="23"/>
        <v>0.0028610317759590136</v>
      </c>
      <c r="AA38" s="60">
        <f t="shared" si="24"/>
        <v>-0.21983113307669058</v>
      </c>
      <c r="AB38" s="60">
        <f t="shared" si="25"/>
        <v>18562113.13764078</v>
      </c>
    </row>
    <row r="39" spans="1:28" s="24" customFormat="1" ht="12.75">
      <c r="A39" s="21" t="s">
        <v>87</v>
      </c>
      <c r="B39" s="22">
        <f>'DATOS MENSUALES'!F738</f>
        <v>5.215529</v>
      </c>
      <c r="C39" s="22">
        <f>'DATOS MENSUALES'!F739</f>
        <v>0.999495</v>
      </c>
      <c r="D39" s="22">
        <f>'DATOS MENSUALES'!F740</f>
        <v>0.8853599999999999</v>
      </c>
      <c r="E39" s="22">
        <f>'DATOS MENSUALES'!F741</f>
        <v>7.377132</v>
      </c>
      <c r="F39" s="22">
        <f>'DATOS MENSUALES'!F742</f>
        <v>7.447976000000001</v>
      </c>
      <c r="G39" s="22">
        <f>'DATOS MENSUALES'!F743</f>
        <v>18.453708</v>
      </c>
      <c r="H39" s="22">
        <f>'DATOS MENSUALES'!F744</f>
        <v>5.152046</v>
      </c>
      <c r="I39" s="22">
        <f>'DATOS MENSUALES'!F745</f>
        <v>3.069984</v>
      </c>
      <c r="J39" s="22">
        <f>'DATOS MENSUALES'!F746</f>
        <v>1.702764</v>
      </c>
      <c r="K39" s="22">
        <f>'DATOS MENSUALES'!F747</f>
        <v>0.804576</v>
      </c>
      <c r="L39" s="22">
        <f>'DATOS MENSUALES'!F748</f>
        <v>0.41011200000000003</v>
      </c>
      <c r="M39" s="22">
        <f>'DATOS MENSUALES'!F749</f>
        <v>2.441923</v>
      </c>
      <c r="N39" s="22">
        <f t="shared" si="11"/>
        <v>53.960604999999994</v>
      </c>
      <c r="O39" s="23"/>
      <c r="P39" s="60">
        <f t="shared" si="13"/>
        <v>-11.90379202912593</v>
      </c>
      <c r="Q39" s="60">
        <f t="shared" si="14"/>
        <v>-1050.069211417542</v>
      </c>
      <c r="R39" s="60">
        <f t="shared" si="15"/>
        <v>-8006.477501311135</v>
      </c>
      <c r="S39" s="60">
        <f t="shared" si="16"/>
        <v>-4812.212644405581</v>
      </c>
      <c r="T39" s="60">
        <f t="shared" si="17"/>
        <v>-346.0848264930605</v>
      </c>
      <c r="U39" s="60">
        <f t="shared" si="18"/>
        <v>117.16729342155337</v>
      </c>
      <c r="V39" s="60">
        <f t="shared" si="19"/>
        <v>-158.95770215689276</v>
      </c>
      <c r="W39" s="60">
        <f t="shared" si="20"/>
        <v>-95.56412109603882</v>
      </c>
      <c r="X39" s="60">
        <f t="shared" si="21"/>
        <v>-5.910699053467568</v>
      </c>
      <c r="Y39" s="60">
        <f t="shared" si="22"/>
        <v>-0.20558109813829537</v>
      </c>
      <c r="Z39" s="60">
        <f t="shared" si="23"/>
        <v>-0.12239355967491032</v>
      </c>
      <c r="AA39" s="60">
        <f t="shared" si="24"/>
        <v>0.5901599170912042</v>
      </c>
      <c r="AB39" s="60">
        <f t="shared" si="25"/>
        <v>-256148.76630366725</v>
      </c>
    </row>
    <row r="40" spans="1:28" s="24" customFormat="1" ht="12.75">
      <c r="A40" s="21" t="s">
        <v>88</v>
      </c>
      <c r="B40" s="22">
        <f>'DATOS MENSUALES'!F750</f>
        <v>9.720124</v>
      </c>
      <c r="C40" s="22">
        <f>'DATOS MENSUALES'!F751</f>
        <v>17.19756</v>
      </c>
      <c r="D40" s="22">
        <f>'DATOS MENSUALES'!F752</f>
        <v>64.720117</v>
      </c>
      <c r="E40" s="22">
        <f>'DATOS MENSUALES'!F753</f>
        <v>47.87646</v>
      </c>
      <c r="F40" s="22">
        <f>'DATOS MENSUALES'!F754</f>
        <v>19.88646</v>
      </c>
      <c r="G40" s="22">
        <f>'DATOS MENSUALES'!F755</f>
        <v>16.712511</v>
      </c>
      <c r="H40" s="22">
        <f>'DATOS MENSUALES'!F756</f>
        <v>21.835176</v>
      </c>
      <c r="I40" s="22">
        <f>'DATOS MENSUALES'!F757</f>
        <v>8.253952</v>
      </c>
      <c r="J40" s="22">
        <f>'DATOS MENSUALES'!F758</f>
        <v>1.8117</v>
      </c>
      <c r="K40" s="22">
        <f>'DATOS MENSUALES'!F759</f>
        <v>0.904176</v>
      </c>
      <c r="L40" s="22">
        <f>'DATOS MENSUALES'!F760</f>
        <v>0.45832500000000004</v>
      </c>
      <c r="M40" s="22">
        <f>'DATOS MENSUALES'!F761</f>
        <v>0.770211</v>
      </c>
      <c r="N40" s="22">
        <f t="shared" si="11"/>
        <v>210.146772</v>
      </c>
      <c r="O40" s="23"/>
      <c r="P40" s="60">
        <f t="shared" si="13"/>
        <v>10.960299374751331</v>
      </c>
      <c r="Q40" s="60">
        <f t="shared" si="14"/>
        <v>219.67953442499254</v>
      </c>
      <c r="R40" s="60">
        <f t="shared" si="15"/>
        <v>84196.76459174464</v>
      </c>
      <c r="S40" s="60">
        <f t="shared" si="16"/>
        <v>13171.64485134648</v>
      </c>
      <c r="T40" s="60">
        <f t="shared" si="17"/>
        <v>159.00527145824364</v>
      </c>
      <c r="U40" s="60">
        <f t="shared" si="18"/>
        <v>31.31861530236829</v>
      </c>
      <c r="V40" s="60">
        <f t="shared" si="19"/>
        <v>1429.953243948335</v>
      </c>
      <c r="W40" s="60">
        <f t="shared" si="20"/>
        <v>0.2292787999176673</v>
      </c>
      <c r="X40" s="60">
        <f t="shared" si="21"/>
        <v>-4.90541299036205</v>
      </c>
      <c r="Y40" s="60">
        <f t="shared" si="22"/>
        <v>-0.1180769882841674</v>
      </c>
      <c r="Z40" s="60">
        <f t="shared" si="23"/>
        <v>-0.09008849437438117</v>
      </c>
      <c r="AA40" s="60">
        <f t="shared" si="24"/>
        <v>-0.5778338140771425</v>
      </c>
      <c r="AB40" s="60">
        <f t="shared" si="25"/>
        <v>796026.5214873338</v>
      </c>
    </row>
    <row r="41" spans="1:28" s="24" customFormat="1" ht="12.75">
      <c r="A41" s="21" t="s">
        <v>89</v>
      </c>
      <c r="B41" s="22">
        <f>'DATOS MENSUALES'!F762</f>
        <v>5.512136</v>
      </c>
      <c r="C41" s="22">
        <f>'DATOS MENSUALES'!F763</f>
        <v>17.85765</v>
      </c>
      <c r="D41" s="22">
        <f>'DATOS MENSUALES'!F764</f>
        <v>19.85705</v>
      </c>
      <c r="E41" s="22">
        <f>'DATOS MENSUALES'!F765</f>
        <v>10.927665</v>
      </c>
      <c r="F41" s="22">
        <f>'DATOS MENSUALES'!F766</f>
        <v>4.4239999999999995</v>
      </c>
      <c r="G41" s="22">
        <f>'DATOS MENSUALES'!F767</f>
        <v>7.195828000000001</v>
      </c>
      <c r="H41" s="22">
        <f>'DATOS MENSUALES'!F768</f>
        <v>5.4132750000000005</v>
      </c>
      <c r="I41" s="22">
        <f>'DATOS MENSUALES'!F769</f>
        <v>4.327154999999999</v>
      </c>
      <c r="J41" s="22">
        <f>'DATOS MENSUALES'!F770</f>
        <v>1.6507960000000002</v>
      </c>
      <c r="K41" s="22">
        <f>'DATOS MENSUALES'!F771</f>
        <v>0.53912</v>
      </c>
      <c r="L41" s="22">
        <f>'DATOS MENSUALES'!F772</f>
        <v>0.89694</v>
      </c>
      <c r="M41" s="22">
        <f>'DATOS MENSUALES'!F773</f>
        <v>1.990637</v>
      </c>
      <c r="N41" s="22">
        <f t="shared" si="11"/>
        <v>80.592252</v>
      </c>
      <c r="O41" s="23"/>
      <c r="P41" s="60">
        <f t="shared" si="13"/>
        <v>-7.84130141295651</v>
      </c>
      <c r="Q41" s="60">
        <f t="shared" si="14"/>
        <v>299.951417190388</v>
      </c>
      <c r="R41" s="60">
        <f t="shared" si="15"/>
        <v>-1.1045660560358388</v>
      </c>
      <c r="S41" s="60">
        <f t="shared" si="16"/>
        <v>-2369.8803596953367</v>
      </c>
      <c r="T41" s="60">
        <f t="shared" si="17"/>
        <v>-1013.5301516957636</v>
      </c>
      <c r="U41" s="60">
        <f t="shared" si="18"/>
        <v>-257.81523654117876</v>
      </c>
      <c r="V41" s="60">
        <f t="shared" si="19"/>
        <v>-137.05225459388623</v>
      </c>
      <c r="W41" s="60">
        <f t="shared" si="20"/>
        <v>-36.420891245836174</v>
      </c>
      <c r="X41" s="60">
        <f t="shared" si="21"/>
        <v>-6.4351514011355375</v>
      </c>
      <c r="Y41" s="60">
        <f t="shared" si="22"/>
        <v>-0.6264517750551478</v>
      </c>
      <c r="Z41" s="60">
        <f t="shared" si="23"/>
        <v>-9.048785868111556E-07</v>
      </c>
      <c r="AA41" s="60">
        <f t="shared" si="24"/>
        <v>0.05819024227172825</v>
      </c>
      <c r="AB41" s="60">
        <f t="shared" si="25"/>
        <v>-50148.26100726972</v>
      </c>
    </row>
    <row r="42" spans="1:28" s="24" customFormat="1" ht="12.75">
      <c r="A42" s="21" t="s">
        <v>90</v>
      </c>
      <c r="B42" s="22">
        <f>'DATOS MENSUALES'!F774</f>
        <v>13.487616</v>
      </c>
      <c r="C42" s="22">
        <f>'DATOS MENSUALES'!F775</f>
        <v>4.698289</v>
      </c>
      <c r="D42" s="22">
        <f>'DATOS MENSUALES'!F776</f>
        <v>3.825432</v>
      </c>
      <c r="E42" s="22">
        <f>'DATOS MENSUALES'!F777</f>
        <v>2.442069</v>
      </c>
      <c r="F42" s="22">
        <f>'DATOS MENSUALES'!F778</f>
        <v>1.474191</v>
      </c>
      <c r="G42" s="22">
        <f>'DATOS MENSUALES'!F779</f>
        <v>4.140664</v>
      </c>
      <c r="H42" s="22">
        <f>'DATOS MENSUALES'!F780</f>
        <v>5.958546999999999</v>
      </c>
      <c r="I42" s="22">
        <f>'DATOS MENSUALES'!F781</f>
        <v>3.2001749999999998</v>
      </c>
      <c r="J42" s="22">
        <f>'DATOS MENSUALES'!F782</f>
        <v>0.7102679999999999</v>
      </c>
      <c r="K42" s="22">
        <f>'DATOS MENSUALES'!F783</f>
        <v>0.182442</v>
      </c>
      <c r="L42" s="22">
        <f>'DATOS MENSUALES'!F784</f>
        <v>0.316234</v>
      </c>
      <c r="M42" s="22">
        <f>'DATOS MENSUALES'!F785</f>
        <v>1.0115599999999998</v>
      </c>
      <c r="N42" s="22">
        <f>SUM(B42:M42)</f>
        <v>41.44748700000001</v>
      </c>
      <c r="O42" s="23"/>
      <c r="P42" s="60">
        <f t="shared" si="13"/>
        <v>214.7919364424658</v>
      </c>
      <c r="Q42" s="60">
        <f t="shared" si="14"/>
        <v>-270.2618609001909</v>
      </c>
      <c r="R42" s="60">
        <f t="shared" si="15"/>
        <v>-4969.854218460997</v>
      </c>
      <c r="S42" s="60">
        <f t="shared" si="16"/>
        <v>-10385.931150230617</v>
      </c>
      <c r="T42" s="60">
        <f t="shared" si="17"/>
        <v>-2194.317853215826</v>
      </c>
      <c r="U42" s="60">
        <f t="shared" si="18"/>
        <v>-835.8278700451273</v>
      </c>
      <c r="V42" s="60">
        <f t="shared" si="19"/>
        <v>-98.00534292120982</v>
      </c>
      <c r="W42" s="60">
        <f t="shared" si="20"/>
        <v>-87.63047111384277</v>
      </c>
      <c r="X42" s="60">
        <f t="shared" si="21"/>
        <v>-21.965090576612262</v>
      </c>
      <c r="Y42" s="60">
        <f t="shared" si="22"/>
        <v>-1.781803585913706</v>
      </c>
      <c r="Z42" s="60">
        <f t="shared" si="23"/>
        <v>-0.205774320093796</v>
      </c>
      <c r="AA42" s="60">
        <f t="shared" si="24"/>
        <v>-0.2070193239943684</v>
      </c>
      <c r="AB42" s="60">
        <f t="shared" si="25"/>
        <v>-439347.9165455938</v>
      </c>
    </row>
    <row r="43" spans="1:28" s="24" customFormat="1" ht="12.75">
      <c r="A43" s="21" t="s">
        <v>91</v>
      </c>
      <c r="B43" s="22">
        <f>'DATOS MENSUALES'!F786</f>
        <v>3.890415</v>
      </c>
      <c r="C43" s="22">
        <f>'DATOS MENSUALES'!F787</f>
        <v>4.482200000000001</v>
      </c>
      <c r="D43" s="22">
        <f>'DATOS MENSUALES'!F788</f>
        <v>7.146383</v>
      </c>
      <c r="E43" s="22">
        <f>'DATOS MENSUALES'!F789</f>
        <v>2.698873</v>
      </c>
      <c r="F43" s="22">
        <f>'DATOS MENSUALES'!F790</f>
        <v>3.12543</v>
      </c>
      <c r="G43" s="22">
        <f>'DATOS MENSUALES'!F791</f>
        <v>28.9009</v>
      </c>
      <c r="H43" s="22">
        <f>'DATOS MENSUALES'!F792</f>
        <v>13.059237000000001</v>
      </c>
      <c r="I43" s="22">
        <f>'DATOS MENSUALES'!F793</f>
        <v>3.484075</v>
      </c>
      <c r="J43" s="22">
        <f>'DATOS MENSUALES'!F794</f>
        <v>1.4931839999999998</v>
      </c>
      <c r="K43" s="22">
        <f>'DATOS MENSUALES'!F795</f>
        <v>1.5225520000000001</v>
      </c>
      <c r="L43" s="22">
        <f>'DATOS MENSUALES'!F796</f>
        <v>0.405972</v>
      </c>
      <c r="M43" s="22">
        <f>'DATOS MENSUALES'!F797</f>
        <v>0.8869119999999999</v>
      </c>
      <c r="N43" s="22">
        <f>SUM(B43:M43)</f>
        <v>71.09613300000001</v>
      </c>
      <c r="O43" s="23"/>
      <c r="P43" s="60">
        <f t="shared" si="13"/>
        <v>-46.98365511558825</v>
      </c>
      <c r="Q43" s="60">
        <f t="shared" si="14"/>
        <v>-298.27605175491794</v>
      </c>
      <c r="R43" s="60">
        <f t="shared" si="15"/>
        <v>-2596.419378428041</v>
      </c>
      <c r="S43" s="60">
        <f t="shared" si="16"/>
        <v>-10023.494975367892</v>
      </c>
      <c r="T43" s="60">
        <f t="shared" si="17"/>
        <v>-1459.6126593759707</v>
      </c>
      <c r="U43" s="60">
        <f t="shared" si="18"/>
        <v>3610.090949017042</v>
      </c>
      <c r="V43" s="60">
        <f t="shared" si="19"/>
        <v>15.441409835900343</v>
      </c>
      <c r="W43" s="60">
        <f t="shared" si="20"/>
        <v>-71.87846191917711</v>
      </c>
      <c r="X43" s="60">
        <f t="shared" si="21"/>
        <v>-8.213558143223887</v>
      </c>
      <c r="Y43" s="60">
        <f t="shared" si="22"/>
        <v>0.0020864814793538533</v>
      </c>
      <c r="Z43" s="60">
        <f t="shared" si="23"/>
        <v>-0.1254808460226644</v>
      </c>
      <c r="AA43" s="60">
        <f t="shared" si="24"/>
        <v>-0.3673918073520251</v>
      </c>
      <c r="AB43" s="60">
        <f t="shared" si="25"/>
        <v>-99721.83813092022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26294.60959245996</v>
      </c>
      <c r="Q44" s="61">
        <f aca="true" t="shared" si="26" ref="Q44:AB44">SUM(Q18:Q43)</f>
        <v>18949.456667845865</v>
      </c>
      <c r="R44" s="61">
        <f t="shared" si="26"/>
        <v>549450.3864916662</v>
      </c>
      <c r="S44" s="61">
        <f t="shared" si="26"/>
        <v>1154515.1009795389</v>
      </c>
      <c r="T44" s="61">
        <f t="shared" si="26"/>
        <v>76361.17918706802</v>
      </c>
      <c r="U44" s="61">
        <f t="shared" si="26"/>
        <v>534741.7764215404</v>
      </c>
      <c r="V44" s="61">
        <f t="shared" si="26"/>
        <v>11726.238757746307</v>
      </c>
      <c r="W44" s="61">
        <f t="shared" si="26"/>
        <v>6656.480558670173</v>
      </c>
      <c r="X44" s="61">
        <f t="shared" si="26"/>
        <v>1251.8390545320449</v>
      </c>
      <c r="Y44" s="61">
        <f t="shared" si="26"/>
        <v>89.09769492373773</v>
      </c>
      <c r="Z44" s="61">
        <f t="shared" si="26"/>
        <v>120.51759028670884</v>
      </c>
      <c r="AA44" s="61">
        <f t="shared" si="26"/>
        <v>588.1127788463899</v>
      </c>
      <c r="AB44" s="61">
        <f t="shared" si="26"/>
        <v>20584763.102003817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203 - Río Requejo desde confluencia con arroyo de la Parada hasta confluencia con río Tera en Puebla de Sanabria, y arroyos de la Parada y de Ferrera.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5.521091318181818</v>
      </c>
      <c r="C5" s="43">
        <f>'ANUAL (Acum. S.LARGA)'!C6</f>
        <v>10.075379590909087</v>
      </c>
      <c r="D5" s="43">
        <f>'ANUAL (Acum. S.LARGA)'!D6</f>
        <v>18.152624545454554</v>
      </c>
      <c r="E5" s="43">
        <f>'ANUAL (Acum. S.LARGA)'!E6</f>
        <v>21.71671087878788</v>
      </c>
      <c r="F5" s="43">
        <f>'ANUAL (Acum. S.LARGA)'!F6</f>
        <v>19.609091469696974</v>
      </c>
      <c r="G5" s="43">
        <f>'ANUAL (Acum. S.LARGA)'!G6</f>
        <v>15.823762606060606</v>
      </c>
      <c r="H5" s="43">
        <f>'ANUAL (Acum. S.LARGA)'!H6</f>
        <v>11.007846363636364</v>
      </c>
      <c r="I5" s="43">
        <f>'ANUAL (Acum. S.LARGA)'!I6</f>
        <v>9.62492221212121</v>
      </c>
      <c r="J5" s="43">
        <f>'ANUAL (Acum. S.LARGA)'!J6</f>
        <v>5.32126143939394</v>
      </c>
      <c r="K5" s="43">
        <f>'ANUAL (Acum. S.LARGA)'!K6</f>
        <v>2.831014666666667</v>
      </c>
      <c r="L5" s="43">
        <f>'ANUAL (Acum. S.LARGA)'!L6</f>
        <v>1.8386679393939396</v>
      </c>
      <c r="M5" s="43">
        <f>'ANUAL (Acum. S.LARGA)'!M6</f>
        <v>2.186704909090908</v>
      </c>
      <c r="N5" s="43">
        <f>'ANUAL (Acum. S.LARGA)'!N6</f>
        <v>123.70907793939394</v>
      </c>
    </row>
    <row r="6" spans="1:14" ht="12.75">
      <c r="A6" s="13" t="s">
        <v>109</v>
      </c>
      <c r="B6" s="43">
        <f>'ANUAL (Acum. S.CORTA)'!B6</f>
        <v>7.498822692307693</v>
      </c>
      <c r="C6" s="43">
        <f>'ANUAL (Acum. S.CORTA)'!C6</f>
        <v>11.163681884615382</v>
      </c>
      <c r="D6" s="43">
        <f>'ANUAL (Acum. S.CORTA)'!D6</f>
        <v>20.89075646153846</v>
      </c>
      <c r="E6" s="43">
        <f>'ANUAL (Acum. S.CORTA)'!E6</f>
        <v>24.260079499999996</v>
      </c>
      <c r="F6" s="43">
        <f>'ANUAL (Acum. S.CORTA)'!F6</f>
        <v>14.468898615384616</v>
      </c>
      <c r="G6" s="43">
        <f>'ANUAL (Acum. S.CORTA)'!G6</f>
        <v>13.56040473076923</v>
      </c>
      <c r="H6" s="43">
        <f>'ANUAL (Acum. S.CORTA)'!H6</f>
        <v>10.569067076923075</v>
      </c>
      <c r="I6" s="43">
        <f>'ANUAL (Acum. S.CORTA)'!I6</f>
        <v>7.6419005</v>
      </c>
      <c r="J6" s="43">
        <f>'ANUAL (Acum. S.CORTA)'!J6</f>
        <v>3.5108244615384616</v>
      </c>
      <c r="K6" s="43">
        <f>'ANUAL (Acum. S.CORTA)'!K6</f>
        <v>1.3947694615384614</v>
      </c>
      <c r="L6" s="43">
        <f>'ANUAL (Acum. S.CORTA)'!L6</f>
        <v>0.9066123076923078</v>
      </c>
      <c r="M6" s="43">
        <f>'ANUAL (Acum. S.CORTA)'!M6</f>
        <v>1.6031265769230774</v>
      </c>
      <c r="N6" s="43">
        <f>'ANUAL (Acum. S.CORTA)'!N6</f>
        <v>117.46894426923078</v>
      </c>
    </row>
    <row r="7" spans="1:14" ht="12.75">
      <c r="A7" s="13" t="s">
        <v>114</v>
      </c>
      <c r="B7" s="44">
        <f>(B5-B6)/B5*100</f>
        <v>-35.82138494273579</v>
      </c>
      <c r="C7" s="44">
        <f aca="true" t="shared" si="0" ref="C7:N7">(C5-C6)/C5*100</f>
        <v>-10.801600911277424</v>
      </c>
      <c r="D7" s="44">
        <f t="shared" si="0"/>
        <v>-15.083945074870936</v>
      </c>
      <c r="E7" s="44">
        <f t="shared" si="0"/>
        <v>-11.711573798665757</v>
      </c>
      <c r="F7" s="44">
        <f t="shared" si="0"/>
        <v>26.21331468750496</v>
      </c>
      <c r="G7" s="44">
        <f t="shared" si="0"/>
        <v>14.303537860360057</v>
      </c>
      <c r="H7" s="44">
        <f t="shared" si="0"/>
        <v>3.9860593273064375</v>
      </c>
      <c r="I7" s="44">
        <f t="shared" si="0"/>
        <v>20.60298949350341</v>
      </c>
      <c r="J7" s="44">
        <f t="shared" si="0"/>
        <v>34.02270304654823</v>
      </c>
      <c r="K7" s="44">
        <f t="shared" si="0"/>
        <v>50.732524350334415</v>
      </c>
      <c r="L7" s="44">
        <f t="shared" si="0"/>
        <v>50.69189556918337</v>
      </c>
      <c r="M7" s="44">
        <f t="shared" si="0"/>
        <v>26.68756674673791</v>
      </c>
      <c r="N7" s="44">
        <f t="shared" si="0"/>
        <v>5.044200291606936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5.189825839090909</v>
      </c>
      <c r="C10" s="43">
        <f aca="true" t="shared" si="1" ref="C10:M10">0.94*C5</f>
        <v>9.47085681545454</v>
      </c>
      <c r="D10" s="43">
        <f t="shared" si="1"/>
        <v>17.06346707272728</v>
      </c>
      <c r="E10" s="43">
        <f t="shared" si="1"/>
        <v>20.413708226060606</v>
      </c>
      <c r="F10" s="43">
        <f t="shared" si="1"/>
        <v>18.432545981515155</v>
      </c>
      <c r="G10" s="43">
        <f t="shared" si="1"/>
        <v>14.87433684969697</v>
      </c>
      <c r="H10" s="43">
        <f t="shared" si="1"/>
        <v>10.347375581818183</v>
      </c>
      <c r="I10" s="43">
        <f t="shared" si="1"/>
        <v>9.047426879393937</v>
      </c>
      <c r="J10" s="43">
        <f t="shared" si="1"/>
        <v>5.001985753030303</v>
      </c>
      <c r="K10" s="43">
        <f t="shared" si="1"/>
        <v>2.6611537866666666</v>
      </c>
      <c r="L10" s="43">
        <f t="shared" si="1"/>
        <v>1.728347863030303</v>
      </c>
      <c r="M10" s="43">
        <f t="shared" si="1"/>
        <v>2.0555026145454534</v>
      </c>
      <c r="N10" s="43">
        <f>SUM(B10:M10)</f>
        <v>116.2865332630303</v>
      </c>
    </row>
    <row r="11" spans="1:14" ht="12.75">
      <c r="A11" s="13" t="s">
        <v>109</v>
      </c>
      <c r="B11" s="43">
        <f>0.94*B6</f>
        <v>7.04889333076923</v>
      </c>
      <c r="C11" s="43">
        <f aca="true" t="shared" si="2" ref="C11:M11">0.94*C6</f>
        <v>10.493860971538458</v>
      </c>
      <c r="D11" s="43">
        <f t="shared" si="2"/>
        <v>19.63731107384615</v>
      </c>
      <c r="E11" s="43">
        <f t="shared" si="2"/>
        <v>22.804474729999995</v>
      </c>
      <c r="F11" s="43">
        <f t="shared" si="2"/>
        <v>13.600764698461537</v>
      </c>
      <c r="G11" s="43">
        <f t="shared" si="2"/>
        <v>12.746780446923076</v>
      </c>
      <c r="H11" s="43">
        <f t="shared" si="2"/>
        <v>9.93492305230769</v>
      </c>
      <c r="I11" s="43">
        <f t="shared" si="2"/>
        <v>7.183386469999999</v>
      </c>
      <c r="J11" s="43">
        <f t="shared" si="2"/>
        <v>3.3001749938461535</v>
      </c>
      <c r="K11" s="43">
        <f t="shared" si="2"/>
        <v>1.3110832938461536</v>
      </c>
      <c r="L11" s="43">
        <f t="shared" si="2"/>
        <v>0.8522155692307694</v>
      </c>
      <c r="M11" s="43">
        <f t="shared" si="2"/>
        <v>1.5069389823076926</v>
      </c>
      <c r="N11" s="43">
        <f>SUM(B11:M11)</f>
        <v>110.4208076130769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0.355665</v>
      </c>
      <c r="C14" s="43">
        <f>'ANUAL (Acum. S.LARGA)'!C4</f>
        <v>0.99777</v>
      </c>
      <c r="D14" s="43">
        <f>'ANUAL (Acum. S.LARGA)'!D4</f>
        <v>0.8853599999999999</v>
      </c>
      <c r="E14" s="43">
        <f>'ANUAL (Acum. S.LARGA)'!E4</f>
        <v>1.123575</v>
      </c>
      <c r="F14" s="43">
        <f>'ANUAL (Acum. S.LARGA)'!F4</f>
        <v>1.474191</v>
      </c>
      <c r="G14" s="43">
        <f>'ANUAL (Acum. S.LARGA)'!G4</f>
        <v>1.391348</v>
      </c>
      <c r="H14" s="43">
        <f>'ANUAL (Acum. S.LARGA)'!H4</f>
        <v>1.919148</v>
      </c>
      <c r="I14" s="43">
        <f>'ANUAL (Acum. S.LARGA)'!I4</f>
        <v>1.469424</v>
      </c>
      <c r="J14" s="43">
        <f>'ANUAL (Acum. S.LARGA)'!J4</f>
        <v>0.7102679999999999</v>
      </c>
      <c r="K14" s="43">
        <f>'ANUAL (Acum. S.LARGA)'!K4</f>
        <v>0.182442</v>
      </c>
      <c r="L14" s="43">
        <f>'ANUAL (Acum. S.LARGA)'!L4</f>
        <v>0.005853</v>
      </c>
      <c r="M14" s="43">
        <f>'ANUAL (Acum. S.LARGA)'!M4</f>
        <v>0.026494</v>
      </c>
      <c r="N14" s="43">
        <f>'ANUAL (Acum. S.LARGA)'!N4</f>
        <v>39.410345</v>
      </c>
    </row>
    <row r="15" spans="1:14" ht="12.75">
      <c r="A15" s="13" t="s">
        <v>109</v>
      </c>
      <c r="B15" s="43">
        <f>'ANUAL (Acum. S.CORTA)'!B4</f>
        <v>0.355665</v>
      </c>
      <c r="C15" s="43">
        <f>'ANUAL (Acum. S.CORTA)'!C4</f>
        <v>0.99777</v>
      </c>
      <c r="D15" s="43">
        <f>'ANUAL (Acum. S.CORTA)'!D4</f>
        <v>0.8853599999999999</v>
      </c>
      <c r="E15" s="43">
        <f>'ANUAL (Acum. S.CORTA)'!E4</f>
        <v>1.123575</v>
      </c>
      <c r="F15" s="43">
        <f>'ANUAL (Acum. S.CORTA)'!F4</f>
        <v>1.474191</v>
      </c>
      <c r="G15" s="43">
        <f>'ANUAL (Acum. S.CORTA)'!G4</f>
        <v>1.574792</v>
      </c>
      <c r="H15" s="43">
        <f>'ANUAL (Acum. S.CORTA)'!H4</f>
        <v>2.05781</v>
      </c>
      <c r="I15" s="43">
        <f>'ANUAL (Acum. S.CORTA)'!I4</f>
        <v>1.469424</v>
      </c>
      <c r="J15" s="43">
        <f>'ANUAL (Acum. S.CORTA)'!J4</f>
        <v>0.7102679999999999</v>
      </c>
      <c r="K15" s="43">
        <f>'ANUAL (Acum. S.CORTA)'!K4</f>
        <v>0.182442</v>
      </c>
      <c r="L15" s="43">
        <f>'ANUAL (Acum. S.CORTA)'!L4</f>
        <v>0.005853</v>
      </c>
      <c r="M15" s="43">
        <f>'ANUAL (Acum. S.CORTA)'!M4</f>
        <v>0.026494</v>
      </c>
      <c r="N15" s="43">
        <f>'ANUAL (Acum. S.CORTA)'!N4</f>
        <v>39.410345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31.359416000000003</v>
      </c>
      <c r="C18" s="43">
        <f>'ANUAL (Acum. S.LARGA)'!C5</f>
        <v>33.62903</v>
      </c>
      <c r="D18" s="43">
        <f>'ANUAL (Acum. S.LARGA)'!D5</f>
        <v>99.7776</v>
      </c>
      <c r="E18" s="43">
        <f>'ANUAL (Acum. S.LARGA)'!E5</f>
        <v>115.15760499999999</v>
      </c>
      <c r="F18" s="43">
        <f>'ANUAL (Acum. S.LARGA)'!F5</f>
        <v>86.748651</v>
      </c>
      <c r="G18" s="43">
        <f>'ANUAL (Acum. S.LARGA)'!G5</f>
        <v>94.3506</v>
      </c>
      <c r="H18" s="43">
        <f>'ANUAL (Acum. S.LARGA)'!H5</f>
        <v>30.261052</v>
      </c>
      <c r="I18" s="43">
        <f>'ANUAL (Acum. S.LARGA)'!I5</f>
        <v>38.1876</v>
      </c>
      <c r="J18" s="43">
        <f>'ANUAL (Acum. S.LARGA)'!J5</f>
        <v>15.73875</v>
      </c>
      <c r="K18" s="43">
        <f>'ANUAL (Acum. S.LARGA)'!K5</f>
        <v>9.001806</v>
      </c>
      <c r="L18" s="43">
        <f>'ANUAL (Acum. S.LARGA)'!L5</f>
        <v>5.875335</v>
      </c>
      <c r="M18" s="43">
        <f>'ANUAL (Acum. S.LARGA)'!M5</f>
        <v>10.534758</v>
      </c>
      <c r="N18" s="43">
        <f>'ANUAL (Acum. S.LARGA)'!N5</f>
        <v>382.24323000000004</v>
      </c>
    </row>
    <row r="19" spans="1:14" ht="12.75">
      <c r="A19" s="13" t="s">
        <v>109</v>
      </c>
      <c r="B19" s="43">
        <f>'ANUAL (Acum. S.CORTA)'!B5</f>
        <v>31.359416000000003</v>
      </c>
      <c r="C19" s="43">
        <f>'ANUAL (Acum. S.CORTA)'!C5</f>
        <v>33.62903</v>
      </c>
      <c r="D19" s="43">
        <f>'ANUAL (Acum. S.CORTA)'!D5</f>
        <v>99.7776</v>
      </c>
      <c r="E19" s="43">
        <f>'ANUAL (Acum. S.CORTA)'!E5</f>
        <v>115.15760499999999</v>
      </c>
      <c r="F19" s="43">
        <f>'ANUAL (Acum. S.CORTA)'!F5</f>
        <v>51.544885</v>
      </c>
      <c r="G19" s="43">
        <f>'ANUAL (Acum. S.CORTA)'!G5</f>
        <v>94.3506</v>
      </c>
      <c r="H19" s="43">
        <f>'ANUAL (Acum. S.CORTA)'!H5</f>
        <v>30.261052</v>
      </c>
      <c r="I19" s="43">
        <f>'ANUAL (Acum. S.CORTA)'!I5</f>
        <v>26.242528</v>
      </c>
      <c r="J19" s="43">
        <f>'ANUAL (Acum. S.CORTA)'!J5</f>
        <v>11.67492</v>
      </c>
      <c r="K19" s="43">
        <f>'ANUAL (Acum. S.CORTA)'!K5</f>
        <v>5.89354</v>
      </c>
      <c r="L19" s="43">
        <f>'ANUAL (Acum. S.CORTA)'!L5</f>
        <v>5.875335</v>
      </c>
      <c r="M19" s="43">
        <f>'ANUAL (Acum. S.CORTA)'!M5</f>
        <v>9.729099999999999</v>
      </c>
      <c r="N19" s="43">
        <f>'ANUAL (Acum. S.CORTA)'!N5</f>
        <v>382.24323000000004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3.289838</v>
      </c>
      <c r="C22" s="43">
        <f>'ANUAL (Acum. S.LARGA)'!C9</f>
        <v>6.937456</v>
      </c>
      <c r="D22" s="43">
        <f>'ANUAL (Acum. S.LARGA)'!D9</f>
        <v>11.256156</v>
      </c>
      <c r="E22" s="43">
        <f>'ANUAL (Acum. S.LARGA)'!E9</f>
        <v>18.768988500000003</v>
      </c>
      <c r="F22" s="43">
        <f>'ANUAL (Acum. S.LARGA)'!F9</f>
        <v>13.095856</v>
      </c>
      <c r="G22" s="43">
        <f>'ANUAL (Acum. S.LARGA)'!G9</f>
        <v>12.1786645</v>
      </c>
      <c r="H22" s="43">
        <f>'ANUAL (Acum. S.LARGA)'!H9</f>
        <v>9.571603999999999</v>
      </c>
      <c r="I22" s="43">
        <f>'ANUAL (Acum. S.LARGA)'!I9</f>
        <v>8.138726</v>
      </c>
      <c r="J22" s="43">
        <f>'ANUAL (Acum. S.LARGA)'!J9</f>
        <v>4.1541835</v>
      </c>
      <c r="K22" s="43">
        <f>'ANUAL (Acum. S.LARGA)'!K9</f>
        <v>2.1915750000000003</v>
      </c>
      <c r="L22" s="43">
        <f>'ANUAL (Acum. S.LARGA)'!L9</f>
        <v>1.4659714999999998</v>
      </c>
      <c r="M22" s="43">
        <f>'ANUAL (Acum. S.LARGA)'!M9</f>
        <v>1.8078995</v>
      </c>
      <c r="N22" s="43">
        <f>'ANUAL (Acum. S.LARGA)'!N9</f>
        <v>111.8856935</v>
      </c>
    </row>
    <row r="23" spans="1:14" ht="12.75">
      <c r="A23" s="13" t="s">
        <v>109</v>
      </c>
      <c r="B23" s="43">
        <f>'ANUAL (Acum. S.CORTA)'!B9</f>
        <v>4.4932395</v>
      </c>
      <c r="C23" s="43">
        <f>'ANUAL (Acum. S.CORTA)'!C9</f>
        <v>8.319643</v>
      </c>
      <c r="D23" s="43">
        <f>'ANUAL (Acum. S.CORTA)'!D9</f>
        <v>18.89725</v>
      </c>
      <c r="E23" s="43">
        <f>'ANUAL (Acum. S.CORTA)'!E9</f>
        <v>15.646715</v>
      </c>
      <c r="F23" s="43">
        <f>'ANUAL (Acum. S.CORTA)'!F9</f>
        <v>9.929558</v>
      </c>
      <c r="G23" s="43">
        <f>'ANUAL (Acum. S.CORTA)'!G9</f>
        <v>7.3412085000000005</v>
      </c>
      <c r="H23" s="43">
        <f>'ANUAL (Acum. S.CORTA)'!H9</f>
        <v>8.5937095</v>
      </c>
      <c r="I23" s="43">
        <f>'ANUAL (Acum. S.CORTA)'!I9</f>
        <v>6.052505</v>
      </c>
      <c r="J23" s="43">
        <f>'ANUAL (Acum. S.CORTA)'!J9</f>
        <v>1.9810655</v>
      </c>
      <c r="K23" s="43">
        <f>'ANUAL (Acum. S.CORTA)'!K9</f>
        <v>1.062551</v>
      </c>
      <c r="L23" s="43">
        <f>'ANUAL (Acum. S.CORTA)'!L9</f>
        <v>0.592445</v>
      </c>
      <c r="M23" s="43">
        <f>'ANUAL (Acum. S.CORTA)'!M9</f>
        <v>0.943256</v>
      </c>
      <c r="N23" s="43">
        <f>'ANUAL (Acum. S.CORTA)'!N9</f>
        <v>100.22548299999998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6.208991799980031</v>
      </c>
      <c r="C26" s="43">
        <f>'ANUAL (Acum. S.LARGA)'!C12</f>
        <v>8.11690862548169</v>
      </c>
      <c r="D26" s="43">
        <f>'ANUAL (Acum. S.LARGA)'!D12</f>
        <v>19.540800170383637</v>
      </c>
      <c r="E26" s="43">
        <f>'ANUAL (Acum. S.LARGA)'!E12</f>
        <v>20.15460251038696</v>
      </c>
      <c r="F26" s="43">
        <f>'ANUAL (Acum. S.LARGA)'!F12</f>
        <v>19.0149171796556</v>
      </c>
      <c r="G26" s="43">
        <f>'ANUAL (Acum. S.LARGA)'!G12</f>
        <v>14.151454161097593</v>
      </c>
      <c r="H26" s="43">
        <f>'ANUAL (Acum. S.LARGA)'!H12</f>
        <v>6.9427447209389115</v>
      </c>
      <c r="I26" s="43">
        <f>'ANUAL (Acum. S.LARGA)'!I12</f>
        <v>6.738310843312918</v>
      </c>
      <c r="J26" s="43">
        <f>'ANUAL (Acum. S.LARGA)'!J12</f>
        <v>3.852014012331803</v>
      </c>
      <c r="K26" s="43">
        <f>'ANUAL (Acum. S.LARGA)'!K12</f>
        <v>1.9080878290832042</v>
      </c>
      <c r="L26" s="43">
        <f>'ANUAL (Acum. S.LARGA)'!L12</f>
        <v>1.2710382197225152</v>
      </c>
      <c r="M26" s="43">
        <f>'ANUAL (Acum. S.LARGA)'!M12</f>
        <v>2.0022237905445652</v>
      </c>
      <c r="N26" s="43">
        <f>'ANUAL (Acum. S.LARGA)'!N12</f>
        <v>65.86217961558947</v>
      </c>
    </row>
    <row r="27" spans="1:14" ht="12.75">
      <c r="A27" s="13" t="s">
        <v>109</v>
      </c>
      <c r="B27" s="43">
        <f>'ANUAL (Acum. S.CORTA)'!B12</f>
        <v>8.786158127083795</v>
      </c>
      <c r="C27" s="43">
        <f>'ANUAL (Acum. S.CORTA)'!C12</f>
        <v>9.093513164637121</v>
      </c>
      <c r="D27" s="43">
        <f>'ANUAL (Acum. S.CORTA)'!D12</f>
        <v>22.218696604541073</v>
      </c>
      <c r="E27" s="43">
        <f>'ANUAL (Acum. S.CORTA)'!E12</f>
        <v>28.241849814828917</v>
      </c>
      <c r="F27" s="43">
        <f>'ANUAL (Acum. S.CORTA)'!F12</f>
        <v>13.519545388993107</v>
      </c>
      <c r="G27" s="43">
        <f>'ANUAL (Acum. S.CORTA)'!G12</f>
        <v>18.696566934011358</v>
      </c>
      <c r="H27" s="43">
        <f>'ANUAL (Acum. S.CORTA)'!H12</f>
        <v>7.306758454470749</v>
      </c>
      <c r="I27" s="43">
        <f>'ANUAL (Acum. S.CORTA)'!I12</f>
        <v>5.321472850486754</v>
      </c>
      <c r="J27" s="43">
        <f>'ANUAL (Acum. S.CORTA)'!J12</f>
        <v>3.1816084838993772</v>
      </c>
      <c r="K27" s="43">
        <f>'ANUAL (Acum. S.CORTA)'!K12</f>
        <v>1.0839229603575058</v>
      </c>
      <c r="L27" s="43">
        <f>'ANUAL (Acum. S.CORTA)'!L12</f>
        <v>1.1029019266773912</v>
      </c>
      <c r="M27" s="43">
        <f>'ANUAL (Acum. S.CORTA)'!M12</f>
        <v>2.0448852315717896</v>
      </c>
      <c r="N27" s="43">
        <f>'ANUAL (Acum. S.CORTA)'!N12</f>
        <v>79.24387287696965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1.12</v>
      </c>
      <c r="C30" s="43">
        <f>'ANUAL (Acum. S.LARGA)'!C13</f>
        <v>0.81</v>
      </c>
      <c r="D30" s="43">
        <f>'ANUAL (Acum. S.LARGA)'!D13</f>
        <v>1.08</v>
      </c>
      <c r="E30" s="43">
        <f>'ANUAL (Acum. S.LARGA)'!E13</f>
        <v>0.93</v>
      </c>
      <c r="F30" s="43">
        <f>'ANUAL (Acum. S.LARGA)'!F13</f>
        <v>0.97</v>
      </c>
      <c r="G30" s="43">
        <f>'ANUAL (Acum. S.LARGA)'!G13</f>
        <v>0.89</v>
      </c>
      <c r="H30" s="43">
        <f>'ANUAL (Acum. S.LARGA)'!H13</f>
        <v>0.63</v>
      </c>
      <c r="I30" s="43">
        <f>'ANUAL (Acum. S.LARGA)'!I13</f>
        <v>0.7</v>
      </c>
      <c r="J30" s="43">
        <f>'ANUAL (Acum. S.LARGA)'!J13</f>
        <v>0.72</v>
      </c>
      <c r="K30" s="43">
        <f>'ANUAL (Acum. S.LARGA)'!K13</f>
        <v>0.67</v>
      </c>
      <c r="L30" s="43">
        <f>'ANUAL (Acum. S.LARGA)'!L13</f>
        <v>0.69</v>
      </c>
      <c r="M30" s="43">
        <f>'ANUAL (Acum. S.LARGA)'!M13</f>
        <v>0.92</v>
      </c>
      <c r="N30" s="43">
        <f>'ANUAL (Acum. S.LARGA)'!N13</f>
        <v>0.53</v>
      </c>
    </row>
    <row r="31" spans="1:14" ht="12.75">
      <c r="A31" s="13" t="s">
        <v>109</v>
      </c>
      <c r="B31" s="43">
        <f>'ANUAL (Acum. S.CORTA)'!B13</f>
        <v>1.17</v>
      </c>
      <c r="C31" s="43">
        <f>'ANUAL (Acum. S.CORTA)'!C13</f>
        <v>0.81</v>
      </c>
      <c r="D31" s="43">
        <f>'ANUAL (Acum. S.CORTA)'!D13</f>
        <v>1.06</v>
      </c>
      <c r="E31" s="43">
        <f>'ANUAL (Acum. S.CORTA)'!E13</f>
        <v>1.16</v>
      </c>
      <c r="F31" s="43">
        <f>'ANUAL (Acum. S.CORTA)'!F13</f>
        <v>0.93</v>
      </c>
      <c r="G31" s="43">
        <f>'ANUAL (Acum. S.CORTA)'!G13</f>
        <v>1.38</v>
      </c>
      <c r="H31" s="43">
        <f>'ANUAL (Acum. S.CORTA)'!H13</f>
        <v>0.69</v>
      </c>
      <c r="I31" s="43">
        <f>'ANUAL (Acum. S.CORTA)'!I13</f>
        <v>0.7</v>
      </c>
      <c r="J31" s="43">
        <f>'ANUAL (Acum. S.CORTA)'!J13</f>
        <v>0.91</v>
      </c>
      <c r="K31" s="43">
        <f>'ANUAL (Acum. S.CORTA)'!K13</f>
        <v>0.78</v>
      </c>
      <c r="L31" s="43">
        <f>'ANUAL (Acum. S.CORTA)'!L13</f>
        <v>1.22</v>
      </c>
      <c r="M31" s="43">
        <f>'ANUAL (Acum. S.CORTA)'!M13</f>
        <v>1.28</v>
      </c>
      <c r="N31" s="43">
        <f>'ANUAL (Acum. S.CORTA)'!N13</f>
        <v>0.67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2.52712462185324</v>
      </c>
      <c r="C34" s="43">
        <f>'ANUAL (Acum. S.LARGA)'!C14</f>
        <v>1.1219422382364272</v>
      </c>
      <c r="D34" s="43">
        <f>'ANUAL (Acum. S.LARGA)'!D14</f>
        <v>2.4600106333554663</v>
      </c>
      <c r="E34" s="43">
        <f>'ANUAL (Acum. S.LARGA)'!E14</f>
        <v>2.507813666915133</v>
      </c>
      <c r="F34" s="43">
        <f>'ANUAL (Acum. S.LARGA)'!F14</f>
        <v>1.8942884331407583</v>
      </c>
      <c r="G34" s="43">
        <f>'ANUAL (Acum. S.LARGA)'!G14</f>
        <v>2.853815628368829</v>
      </c>
      <c r="H34" s="43">
        <f>'ANUAL (Acum. S.LARGA)'!H14</f>
        <v>1.003998318489591</v>
      </c>
      <c r="I34" s="43">
        <f>'ANUAL (Acum. S.LARGA)'!I14</f>
        <v>1.9375007616971986</v>
      </c>
      <c r="J34" s="43">
        <f>'ANUAL (Acum. S.LARGA)'!J14</f>
        <v>1.07558858091825</v>
      </c>
      <c r="K34" s="43">
        <f>'ANUAL (Acum. S.LARGA)'!K14</f>
        <v>0.9678737634187339</v>
      </c>
      <c r="L34" s="43">
        <f>'ANUAL (Acum. S.LARGA)'!L14</f>
        <v>0.6570862259113134</v>
      </c>
      <c r="M34" s="43">
        <f>'ANUAL (Acum. S.LARGA)'!M14</f>
        <v>2.383152215930215</v>
      </c>
      <c r="N34" s="43">
        <f>'ANUAL (Acum. S.LARGA)'!N14</f>
        <v>1.3882431637948731</v>
      </c>
    </row>
    <row r="35" spans="1:14" ht="12.75">
      <c r="A35" s="13" t="s">
        <v>109</v>
      </c>
      <c r="B35" s="43">
        <f>'ANUAL (Acum. S.CORTA)'!B14</f>
        <v>1.6799322957759397</v>
      </c>
      <c r="C35" s="43">
        <f>'ANUAL (Acum. S.CORTA)'!C14</f>
        <v>1.0920028204829757</v>
      </c>
      <c r="D35" s="43">
        <f>'ANUAL (Acum. S.CORTA)'!D14</f>
        <v>2.1706752008225174</v>
      </c>
      <c r="E35" s="43">
        <f>'ANUAL (Acum. S.CORTA)'!E14</f>
        <v>2.2209679826822692</v>
      </c>
      <c r="F35" s="43">
        <f>'ANUAL (Acum. S.CORTA)'!F14</f>
        <v>1.3390859683839962</v>
      </c>
      <c r="G35" s="43">
        <f>'ANUAL (Acum. S.CORTA)'!G14</f>
        <v>3.5455254416739885</v>
      </c>
      <c r="H35" s="43">
        <f>'ANUAL (Acum. S.CORTA)'!H14</f>
        <v>1.3025865152845428</v>
      </c>
      <c r="I35" s="43">
        <f>'ANUAL (Acum. S.CORTA)'!I14</f>
        <v>1.9141290444908838</v>
      </c>
      <c r="J35" s="43">
        <f>'ANUAL (Acum. S.CORTA)'!J14</f>
        <v>1.6843424177929458</v>
      </c>
      <c r="K35" s="43">
        <f>'ANUAL (Acum. S.CORTA)'!K14</f>
        <v>3.0317495258180425</v>
      </c>
      <c r="L35" s="43">
        <f>'ANUAL (Acum. S.CORTA)'!L14</f>
        <v>3.892797842512877</v>
      </c>
      <c r="M35" s="43">
        <f>'ANUAL (Acum. S.CORTA)'!M14</f>
        <v>2.9804092215416134</v>
      </c>
      <c r="N35" s="43">
        <f>'ANUAL (Acum. S.CORTA)'!N14</f>
        <v>1.7925484096459954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0.52683720177721</v>
      </c>
      <c r="C38" s="52">
        <f>'ANUAL (Acum. S.LARGA)'!N15</f>
        <v>-0.09105783983513079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0.5515861757027862</v>
      </c>
      <c r="C39" s="52">
        <f>'ANUAL (Acum. S.CORTA)'!N15</f>
        <v>-0.2748583645690969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203 - Río Requejo desde confluencia con arroyo de la Parada hasta confluencia con río Tera en Puebla de Sanabria, y arroyos de la Parada y de Ferrera.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0.132459</v>
      </c>
      <c r="C4" s="1">
        <f t="shared" si="0"/>
        <v>0.354482</v>
      </c>
      <c r="D4" s="1">
        <f t="shared" si="0"/>
        <v>0.363072</v>
      </c>
      <c r="E4" s="1">
        <f t="shared" si="0"/>
        <v>0.288015</v>
      </c>
      <c r="F4" s="1">
        <f>MIN(F18:F83)</f>
        <v>0.545478</v>
      </c>
      <c r="G4" s="1">
        <f t="shared" si="0"/>
        <v>0.447848</v>
      </c>
      <c r="H4" s="1">
        <f t="shared" si="0"/>
        <v>0.47268</v>
      </c>
      <c r="I4" s="1">
        <f t="shared" si="0"/>
        <v>0.490314</v>
      </c>
      <c r="J4" s="1">
        <f t="shared" si="0"/>
        <v>0.221822</v>
      </c>
      <c r="K4" s="1">
        <f t="shared" si="0"/>
        <v>0.075816</v>
      </c>
      <c r="L4" s="1">
        <f t="shared" si="0"/>
        <v>0.002316</v>
      </c>
      <c r="M4" s="1">
        <f t="shared" si="0"/>
        <v>0.010764</v>
      </c>
      <c r="N4" s="1">
        <f t="shared" si="0"/>
        <v>14.103334</v>
      </c>
    </row>
    <row r="5" spans="1:14" ht="12.75">
      <c r="A5" s="13" t="s">
        <v>92</v>
      </c>
      <c r="B5" s="1">
        <f aca="true" t="shared" si="1" ref="B5:N5">MAX(B18:B83)</f>
        <v>11.727738</v>
      </c>
      <c r="C5" s="1">
        <f t="shared" si="1"/>
        <v>13.046072</v>
      </c>
      <c r="D5" s="1">
        <f t="shared" si="1"/>
        <v>53.20882</v>
      </c>
      <c r="E5" s="1">
        <f t="shared" si="1"/>
        <v>56.39147</v>
      </c>
      <c r="F5" s="1">
        <f>MAX(F18:F83)</f>
        <v>44.536228</v>
      </c>
      <c r="G5" s="1">
        <f t="shared" si="1"/>
        <v>41.7216</v>
      </c>
      <c r="H5" s="1">
        <f t="shared" si="1"/>
        <v>13.588619</v>
      </c>
      <c r="I5" s="1">
        <f t="shared" si="1"/>
        <v>14.40384</v>
      </c>
      <c r="J5" s="1">
        <f t="shared" si="1"/>
        <v>6.837468</v>
      </c>
      <c r="K5" s="1">
        <f t="shared" si="1"/>
        <v>3.542284</v>
      </c>
      <c r="L5" s="1">
        <f t="shared" si="1"/>
        <v>2.481675</v>
      </c>
      <c r="M5" s="1">
        <f t="shared" si="1"/>
        <v>4.044096</v>
      </c>
      <c r="N5" s="1">
        <f t="shared" si="1"/>
        <v>173.160956</v>
      </c>
    </row>
    <row r="6" spans="1:14" ht="12.75">
      <c r="A6" s="13" t="s">
        <v>14</v>
      </c>
      <c r="B6" s="1">
        <f aca="true" t="shared" si="2" ref="B6:M6">AVERAGE(B18:B83)</f>
        <v>1.9786455757575758</v>
      </c>
      <c r="C6" s="1">
        <f t="shared" si="2"/>
        <v>3.5966955454545446</v>
      </c>
      <c r="D6" s="1">
        <f t="shared" si="2"/>
        <v>8.526846015151515</v>
      </c>
      <c r="E6" s="1">
        <f t="shared" si="2"/>
        <v>10.213694545454548</v>
      </c>
      <c r="F6" s="1">
        <f>AVERAGE(F18:F83)</f>
        <v>9.339297727272726</v>
      </c>
      <c r="G6" s="1">
        <f t="shared" si="2"/>
        <v>6.376780484848487</v>
      </c>
      <c r="H6" s="1">
        <f t="shared" si="2"/>
        <v>4.119092515151515</v>
      </c>
      <c r="I6" s="1">
        <f t="shared" si="2"/>
        <v>3.6111394090909092</v>
      </c>
      <c r="J6" s="1">
        <f t="shared" si="2"/>
        <v>1.9779384848484842</v>
      </c>
      <c r="K6" s="1">
        <f t="shared" si="2"/>
        <v>1.1472570909090907</v>
      </c>
      <c r="L6" s="1">
        <f t="shared" si="2"/>
        <v>0.7633942575757575</v>
      </c>
      <c r="M6" s="1">
        <f t="shared" si="2"/>
        <v>0.8199900909090907</v>
      </c>
      <c r="N6" s="1">
        <f>SUM(B6:M6)</f>
        <v>52.47077174242425</v>
      </c>
    </row>
    <row r="7" spans="1:14" ht="12.75">
      <c r="A7" s="13" t="s">
        <v>15</v>
      </c>
      <c r="B7" s="1">
        <f aca="true" t="shared" si="3" ref="B7:M7">PERCENTILE(B18:B83,0.1)</f>
        <v>0.40750949999999997</v>
      </c>
      <c r="C7" s="1">
        <f t="shared" si="3"/>
        <v>0.776968</v>
      </c>
      <c r="D7" s="1">
        <f t="shared" si="3"/>
        <v>1.308456</v>
      </c>
      <c r="E7" s="1">
        <f t="shared" si="3"/>
        <v>1.266896</v>
      </c>
      <c r="F7" s="1">
        <f>PERCENTILE(F18:F83,0.1)</f>
        <v>1.2093975</v>
      </c>
      <c r="G7" s="1">
        <f t="shared" si="3"/>
        <v>1.0680055</v>
      </c>
      <c r="H7" s="1">
        <f t="shared" si="3"/>
        <v>1.259565</v>
      </c>
      <c r="I7" s="1">
        <f t="shared" si="3"/>
        <v>1.203564</v>
      </c>
      <c r="J7" s="1">
        <f t="shared" si="3"/>
        <v>0.5862970000000001</v>
      </c>
      <c r="K7" s="1">
        <f t="shared" si="3"/>
        <v>0.341412</v>
      </c>
      <c r="L7" s="1">
        <f t="shared" si="3"/>
        <v>0.1489365</v>
      </c>
      <c r="M7" s="1">
        <f t="shared" si="3"/>
        <v>0.1724395</v>
      </c>
      <c r="N7" s="1">
        <f>PERCENTILE(N18:N83,0.1)</f>
        <v>20.331481499999995</v>
      </c>
    </row>
    <row r="8" spans="1:14" ht="12.75">
      <c r="A8" s="13" t="s">
        <v>16</v>
      </c>
      <c r="B8" s="1">
        <f aca="true" t="shared" si="4" ref="B8:M8">PERCENTILE(B18:B83,0.25)</f>
        <v>0.59800475</v>
      </c>
      <c r="C8" s="1">
        <f t="shared" si="4"/>
        <v>1.1713387499999999</v>
      </c>
      <c r="D8" s="1">
        <f t="shared" si="4"/>
        <v>1.98259475</v>
      </c>
      <c r="E8" s="1">
        <f t="shared" si="4"/>
        <v>3.74069625</v>
      </c>
      <c r="F8" s="1">
        <f>PERCENTILE(F18:F83,0.25)</f>
        <v>2.74989375</v>
      </c>
      <c r="G8" s="1">
        <f t="shared" si="4"/>
        <v>2.2903059999999997</v>
      </c>
      <c r="H8" s="1">
        <f t="shared" si="4"/>
        <v>1.8856375</v>
      </c>
      <c r="I8" s="1">
        <f t="shared" si="4"/>
        <v>1.56193775</v>
      </c>
      <c r="J8" s="1">
        <f t="shared" si="4"/>
        <v>0.7474124999999999</v>
      </c>
      <c r="K8" s="1">
        <f t="shared" si="4"/>
        <v>0.4682595</v>
      </c>
      <c r="L8" s="1">
        <f t="shared" si="4"/>
        <v>0.3045</v>
      </c>
      <c r="M8" s="1">
        <f t="shared" si="4"/>
        <v>0.30029225</v>
      </c>
      <c r="N8" s="1">
        <f>PERCENTILE(N18:N83,0.25)</f>
        <v>30.824262</v>
      </c>
    </row>
    <row r="9" spans="1:14" ht="12.75">
      <c r="A9" s="13" t="s">
        <v>17</v>
      </c>
      <c r="B9" s="1">
        <f aca="true" t="shared" si="5" ref="B9:M9">PERCENTILE(B18:B83,0.5)</f>
        <v>1.1503489999999998</v>
      </c>
      <c r="C9" s="1">
        <f t="shared" si="5"/>
        <v>2.4405400000000004</v>
      </c>
      <c r="D9" s="1">
        <f t="shared" si="5"/>
        <v>4.400265</v>
      </c>
      <c r="E9" s="1">
        <f t="shared" si="5"/>
        <v>8.120665</v>
      </c>
      <c r="F9" s="1">
        <f>PERCENTILE(F18:F83,0.5)</f>
        <v>5.8228065</v>
      </c>
      <c r="G9" s="1">
        <f t="shared" si="5"/>
        <v>4.671837</v>
      </c>
      <c r="H9" s="1">
        <f t="shared" si="5"/>
        <v>3.132164</v>
      </c>
      <c r="I9" s="1">
        <f t="shared" si="5"/>
        <v>2.982379</v>
      </c>
      <c r="J9" s="1">
        <f t="shared" si="5"/>
        <v>1.474923</v>
      </c>
      <c r="K9" s="1">
        <f t="shared" si="5"/>
        <v>0.919406</v>
      </c>
      <c r="L9" s="1">
        <f t="shared" si="5"/>
        <v>0.6286175</v>
      </c>
      <c r="M9" s="1">
        <f t="shared" si="5"/>
        <v>0.665641</v>
      </c>
      <c r="N9" s="1">
        <f>PERCENTILE(N18:N83,0.5)</f>
        <v>46.619434500000004</v>
      </c>
    </row>
    <row r="10" spans="1:14" ht="12.75">
      <c r="A10" s="13" t="s">
        <v>18</v>
      </c>
      <c r="B10" s="1">
        <f aca="true" t="shared" si="6" ref="B10:M10">PERCENTILE(B18:B83,0.75)</f>
        <v>2.37362425</v>
      </c>
      <c r="C10" s="1">
        <f t="shared" si="6"/>
        <v>4.513554</v>
      </c>
      <c r="D10" s="1">
        <f t="shared" si="6"/>
        <v>10.926006</v>
      </c>
      <c r="E10" s="1">
        <f t="shared" si="6"/>
        <v>14.0065345</v>
      </c>
      <c r="F10" s="1">
        <f>PERCENTILE(F18:F83,0.75)</f>
        <v>12.1952835</v>
      </c>
      <c r="G10" s="1">
        <f t="shared" si="6"/>
        <v>8.7701665</v>
      </c>
      <c r="H10" s="1">
        <f t="shared" si="6"/>
        <v>6.1076145</v>
      </c>
      <c r="I10" s="1">
        <f t="shared" si="6"/>
        <v>4.6833659999999995</v>
      </c>
      <c r="J10" s="1">
        <f t="shared" si="6"/>
        <v>2.559269</v>
      </c>
      <c r="K10" s="1">
        <f t="shared" si="6"/>
        <v>1.58744175</v>
      </c>
      <c r="L10" s="1">
        <f t="shared" si="6"/>
        <v>1.15412</v>
      </c>
      <c r="M10" s="1">
        <f t="shared" si="6"/>
        <v>1.061919</v>
      </c>
      <c r="N10" s="1">
        <f>PERCENTILE(N18:N83,0.75)</f>
        <v>67.78660700000002</v>
      </c>
    </row>
    <row r="11" spans="1:14" ht="12.75">
      <c r="A11" s="13" t="s">
        <v>19</v>
      </c>
      <c r="B11" s="1">
        <f aca="true" t="shared" si="7" ref="B11:M11">PERCENTILE(B18:B83,0.9)</f>
        <v>4.144142</v>
      </c>
      <c r="C11" s="1">
        <f t="shared" si="7"/>
        <v>8.027307</v>
      </c>
      <c r="D11" s="1">
        <f t="shared" si="7"/>
        <v>16.062493500000002</v>
      </c>
      <c r="E11" s="1">
        <f t="shared" si="7"/>
        <v>20.2748995</v>
      </c>
      <c r="F11" s="1">
        <f>PERCENTILE(F18:F83,0.9)</f>
        <v>21.400847499999998</v>
      </c>
      <c r="G11" s="1">
        <f t="shared" si="7"/>
        <v>13.02219</v>
      </c>
      <c r="H11" s="1">
        <f t="shared" si="7"/>
        <v>8.1490115</v>
      </c>
      <c r="I11" s="1">
        <f t="shared" si="7"/>
        <v>6.3375995</v>
      </c>
      <c r="J11" s="1">
        <f t="shared" si="7"/>
        <v>4.1677029999999995</v>
      </c>
      <c r="K11" s="1">
        <f t="shared" si="7"/>
        <v>2.154353</v>
      </c>
      <c r="L11" s="1">
        <f t="shared" si="7"/>
        <v>1.464468</v>
      </c>
      <c r="M11" s="1">
        <f t="shared" si="7"/>
        <v>1.440933</v>
      </c>
      <c r="N11" s="1">
        <f>PERCENTILE(N18:N83,0.9)</f>
        <v>87.52261949999999</v>
      </c>
    </row>
    <row r="12" spans="1:14" ht="12.75">
      <c r="A12" s="13" t="s">
        <v>23</v>
      </c>
      <c r="B12" s="1">
        <f aca="true" t="shared" si="8" ref="B12:M12">STDEV(B18:B83)</f>
        <v>2.329461810815537</v>
      </c>
      <c r="C12" s="1">
        <f t="shared" si="8"/>
        <v>3.138048335676806</v>
      </c>
      <c r="D12" s="1">
        <f t="shared" si="8"/>
        <v>10.139677353292193</v>
      </c>
      <c r="E12" s="1">
        <f t="shared" si="8"/>
        <v>9.857051774454916</v>
      </c>
      <c r="F12" s="1">
        <f>STDEV(F18:F83)</f>
        <v>9.446236795678518</v>
      </c>
      <c r="G12" s="1">
        <f t="shared" si="8"/>
        <v>6.38662141793253</v>
      </c>
      <c r="H12" s="1">
        <f t="shared" si="8"/>
        <v>2.9635895561003096</v>
      </c>
      <c r="I12" s="1">
        <f t="shared" si="8"/>
        <v>2.7310027574016176</v>
      </c>
      <c r="J12" s="1">
        <f t="shared" si="8"/>
        <v>1.585896201122045</v>
      </c>
      <c r="K12" s="1">
        <f t="shared" si="8"/>
        <v>0.794205559109067</v>
      </c>
      <c r="L12" s="1">
        <f t="shared" si="8"/>
        <v>0.5395179089988313</v>
      </c>
      <c r="M12" s="1">
        <f t="shared" si="8"/>
        <v>0.73285565570075</v>
      </c>
      <c r="N12" s="1">
        <f>STDEV(N18:N83)</f>
        <v>30.942433978583225</v>
      </c>
    </row>
    <row r="13" spans="1:14" ht="12.75">
      <c r="A13" s="13" t="s">
        <v>125</v>
      </c>
      <c r="B13" s="1">
        <f>ROUND(B12/B6,2)</f>
        <v>1.18</v>
      </c>
      <c r="C13" s="1">
        <f aca="true" t="shared" si="9" ref="C13:N13">ROUND(C12/C6,2)</f>
        <v>0.87</v>
      </c>
      <c r="D13" s="1">
        <f t="shared" si="9"/>
        <v>1.19</v>
      </c>
      <c r="E13" s="1">
        <f t="shared" si="9"/>
        <v>0.97</v>
      </c>
      <c r="F13" s="1">
        <f t="shared" si="9"/>
        <v>1.01</v>
      </c>
      <c r="G13" s="1">
        <f t="shared" si="9"/>
        <v>1</v>
      </c>
      <c r="H13" s="1">
        <f t="shared" si="9"/>
        <v>0.72</v>
      </c>
      <c r="I13" s="1">
        <f t="shared" si="9"/>
        <v>0.76</v>
      </c>
      <c r="J13" s="1">
        <f t="shared" si="9"/>
        <v>0.8</v>
      </c>
      <c r="K13" s="1">
        <f t="shared" si="9"/>
        <v>0.69</v>
      </c>
      <c r="L13" s="1">
        <f t="shared" si="9"/>
        <v>0.71</v>
      </c>
      <c r="M13" s="1">
        <f t="shared" si="9"/>
        <v>0.89</v>
      </c>
      <c r="N13" s="1">
        <f t="shared" si="9"/>
        <v>0.59</v>
      </c>
    </row>
    <row r="14" spans="1:14" ht="12.75">
      <c r="A14" s="13" t="s">
        <v>124</v>
      </c>
      <c r="B14" s="53">
        <f aca="true" t="shared" si="10" ref="B14:N14">66*P84/(65*64*B12^3)</f>
        <v>2.6825037419245112</v>
      </c>
      <c r="C14" s="53">
        <f t="shared" si="10"/>
        <v>1.309837944667473</v>
      </c>
      <c r="D14" s="53">
        <f t="shared" si="10"/>
        <v>2.693994516407899</v>
      </c>
      <c r="E14" s="53">
        <f t="shared" si="10"/>
        <v>2.4091588219263302</v>
      </c>
      <c r="F14" s="53">
        <f t="shared" si="10"/>
        <v>1.7532564777104562</v>
      </c>
      <c r="G14" s="53">
        <f t="shared" si="10"/>
        <v>2.906023395504692</v>
      </c>
      <c r="H14" s="53">
        <f t="shared" si="10"/>
        <v>1.1384775840289532</v>
      </c>
      <c r="I14" s="53">
        <f t="shared" si="10"/>
        <v>1.8762925338555803</v>
      </c>
      <c r="J14" s="53">
        <f t="shared" si="10"/>
        <v>1.475727504581786</v>
      </c>
      <c r="K14" s="53">
        <f t="shared" si="10"/>
        <v>0.9038990543393887</v>
      </c>
      <c r="L14" s="53">
        <f t="shared" si="10"/>
        <v>0.704731644018769</v>
      </c>
      <c r="M14" s="53">
        <f t="shared" si="10"/>
        <v>2.2451571298122204</v>
      </c>
      <c r="N14" s="53">
        <f t="shared" si="10"/>
        <v>1.5682209410294723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-0.053971419182112665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2.995092</v>
      </c>
      <c r="C18" s="1">
        <f>'DATOS MENSUALES'!E7</f>
        <v>3.87849</v>
      </c>
      <c r="D18" s="1">
        <f>'DATOS MENSUALES'!E8</f>
        <v>1.742162</v>
      </c>
      <c r="E18" s="1">
        <f>'DATOS MENSUALES'!E9</f>
        <v>15.335664</v>
      </c>
      <c r="F18" s="1">
        <f>'DATOS MENSUALES'!E10</f>
        <v>21.187399</v>
      </c>
      <c r="G18" s="1">
        <f>'DATOS MENSUALES'!E11</f>
        <v>8.783172</v>
      </c>
      <c r="H18" s="1">
        <f>'DATOS MENSUALES'!E12</f>
        <v>6.476998</v>
      </c>
      <c r="I18" s="1">
        <f>'DATOS MENSUALES'!E13</f>
        <v>4.969242</v>
      </c>
      <c r="J18" s="1">
        <f>'DATOS MENSUALES'!E14</f>
        <v>2.340345</v>
      </c>
      <c r="K18" s="1">
        <f>'DATOS MENSUALES'!E15</f>
        <v>2.049223</v>
      </c>
      <c r="L18" s="1">
        <f>'DATOS MENSUALES'!E16</f>
        <v>1.83229</v>
      </c>
      <c r="M18" s="1">
        <f>'DATOS MENSUALES'!E17</f>
        <v>1.393848</v>
      </c>
      <c r="N18" s="1">
        <f aca="true" t="shared" si="11" ref="N18:N49">SUM(B18:M18)</f>
        <v>72.983925</v>
      </c>
      <c r="O18" s="1"/>
      <c r="P18" s="60">
        <f aca="true" t="shared" si="12" ref="P18:P49">(B18-B$6)^3</f>
        <v>1.0501551758472873</v>
      </c>
      <c r="Q18" s="60">
        <f aca="true" t="shared" si="13" ref="Q18:Q49">(C18-C$6)^3</f>
        <v>0.022376766343732424</v>
      </c>
      <c r="R18" s="60">
        <f aca="true" t="shared" si="14" ref="R18:AB33">(D18-D$6)^3</f>
        <v>-312.312148408598</v>
      </c>
      <c r="S18" s="60">
        <f t="shared" si="14"/>
        <v>134.37267179296643</v>
      </c>
      <c r="T18" s="60">
        <f t="shared" si="14"/>
        <v>1663.2068810654162</v>
      </c>
      <c r="U18" s="60">
        <f t="shared" si="14"/>
        <v>13.934739773475629</v>
      </c>
      <c r="V18" s="60">
        <f t="shared" si="14"/>
        <v>13.109290215963272</v>
      </c>
      <c r="W18" s="60">
        <f t="shared" si="14"/>
        <v>2.50494233826332</v>
      </c>
      <c r="X18" s="60">
        <f t="shared" si="14"/>
        <v>0.04759792164818553</v>
      </c>
      <c r="Y18" s="60">
        <f t="shared" si="14"/>
        <v>0.7337876016448474</v>
      </c>
      <c r="Z18" s="60">
        <f t="shared" si="14"/>
        <v>1.221254119383218</v>
      </c>
      <c r="AA18" s="60">
        <f t="shared" si="14"/>
        <v>0.1889788121309216</v>
      </c>
      <c r="AB18" s="60">
        <f t="shared" si="14"/>
        <v>8631.71861176762</v>
      </c>
    </row>
    <row r="19" spans="1:28" ht="12.75">
      <c r="A19" s="12" t="s">
        <v>27</v>
      </c>
      <c r="B19" s="1">
        <f>'DATOS MENSUALES'!E18</f>
        <v>1.257267</v>
      </c>
      <c r="C19" s="1">
        <f>'DATOS MENSUALES'!E19</f>
        <v>4.49225</v>
      </c>
      <c r="D19" s="1">
        <f>'DATOS MENSUALES'!E20</f>
        <v>1.0919</v>
      </c>
      <c r="E19" s="1">
        <f>'DATOS MENSUALES'!E21</f>
        <v>1.046722</v>
      </c>
      <c r="F19" s="1">
        <f>'DATOS MENSUALES'!E22</f>
        <v>1.00083</v>
      </c>
      <c r="G19" s="1">
        <f>'DATOS MENSUALES'!E23</f>
        <v>6.242419</v>
      </c>
      <c r="H19" s="1">
        <f>'DATOS MENSUALES'!E24</f>
        <v>4.555632</v>
      </c>
      <c r="I19" s="1">
        <f>'DATOS MENSUALES'!E25</f>
        <v>3.63398</v>
      </c>
      <c r="J19" s="1">
        <f>'DATOS MENSUALES'!E26</f>
        <v>1.3338</v>
      </c>
      <c r="K19" s="1">
        <f>'DATOS MENSUALES'!E27</f>
        <v>1.467246</v>
      </c>
      <c r="L19" s="1">
        <f>'DATOS MENSUALES'!E28</f>
        <v>1.387539</v>
      </c>
      <c r="M19" s="1">
        <f>'DATOS MENSUALES'!E29</f>
        <v>0.844509</v>
      </c>
      <c r="N19" s="1">
        <f t="shared" si="11"/>
        <v>28.354094</v>
      </c>
      <c r="O19" s="10"/>
      <c r="P19" s="60">
        <f t="shared" si="12"/>
        <v>-0.37539606865574326</v>
      </c>
      <c r="Q19" s="60">
        <f t="shared" si="13"/>
        <v>0.7182505964495497</v>
      </c>
      <c r="R19" s="60">
        <f t="shared" si="14"/>
        <v>-410.9920852182467</v>
      </c>
      <c r="S19" s="60">
        <f t="shared" si="14"/>
        <v>-770.3317391470539</v>
      </c>
      <c r="T19" s="60">
        <f t="shared" si="14"/>
        <v>-579.7740282931247</v>
      </c>
      <c r="U19" s="60">
        <f t="shared" si="14"/>
        <v>-0.00242562904291485</v>
      </c>
      <c r="V19" s="60">
        <f t="shared" si="14"/>
        <v>0.0831898985777099</v>
      </c>
      <c r="W19" s="60">
        <f t="shared" si="14"/>
        <v>1.1915767098762027E-05</v>
      </c>
      <c r="X19" s="60">
        <f t="shared" si="14"/>
        <v>-0.26726232501101754</v>
      </c>
      <c r="Y19" s="60">
        <f t="shared" si="14"/>
        <v>0.03276459299081393</v>
      </c>
      <c r="Z19" s="60">
        <f t="shared" si="14"/>
        <v>0.24313974090066948</v>
      </c>
      <c r="AA19" s="60">
        <f t="shared" si="14"/>
        <v>1.474020183241421E-05</v>
      </c>
      <c r="AB19" s="60">
        <f t="shared" si="14"/>
        <v>-14026.600913405926</v>
      </c>
    </row>
    <row r="20" spans="1:28" ht="12.75">
      <c r="A20" s="12" t="s">
        <v>28</v>
      </c>
      <c r="B20" s="1">
        <f>'DATOS MENSUALES'!E30</f>
        <v>1.193592</v>
      </c>
      <c r="C20" s="1">
        <f>'DATOS MENSUALES'!E31</f>
        <v>3.225702</v>
      </c>
      <c r="D20" s="1">
        <f>'DATOS MENSUALES'!E32</f>
        <v>9.483552</v>
      </c>
      <c r="E20" s="1">
        <f>'DATOS MENSUALES'!E33</f>
        <v>15.167306</v>
      </c>
      <c r="F20" s="1">
        <f>'DATOS MENSUALES'!E34</f>
        <v>9.790963</v>
      </c>
      <c r="G20" s="1">
        <f>'DATOS MENSUALES'!E35</f>
        <v>3.880284</v>
      </c>
      <c r="H20" s="1">
        <f>'DATOS MENSUALES'!E36</f>
        <v>3.220392</v>
      </c>
      <c r="I20" s="1">
        <f>'DATOS MENSUALES'!E37</f>
        <v>1.89002</v>
      </c>
      <c r="J20" s="1">
        <f>'DATOS MENSUALES'!E38</f>
        <v>1.206576</v>
      </c>
      <c r="K20" s="1">
        <f>'DATOS MENSUALES'!E39</f>
        <v>1.591825</v>
      </c>
      <c r="L20" s="1">
        <f>'DATOS MENSUALES'!E40</f>
        <v>1.155584</v>
      </c>
      <c r="M20" s="1">
        <f>'DATOS MENSUALES'!E41</f>
        <v>3.389928</v>
      </c>
      <c r="N20" s="1">
        <f t="shared" si="11"/>
        <v>55.19572399999999</v>
      </c>
      <c r="O20" s="10"/>
      <c r="P20" s="60">
        <f t="shared" si="12"/>
        <v>-0.48383567592349236</v>
      </c>
      <c r="Q20" s="60">
        <f t="shared" si="13"/>
        <v>-0.05106214581609549</v>
      </c>
      <c r="R20" s="60">
        <f t="shared" si="14"/>
        <v>0.8756599207104186</v>
      </c>
      <c r="S20" s="60">
        <f t="shared" si="14"/>
        <v>121.55303772477103</v>
      </c>
      <c r="T20" s="60">
        <f t="shared" si="14"/>
        <v>0.09214040152973793</v>
      </c>
      <c r="U20" s="60">
        <f t="shared" si="14"/>
        <v>-15.559401107542943</v>
      </c>
      <c r="V20" s="60">
        <f t="shared" si="14"/>
        <v>-0.7258468090081464</v>
      </c>
      <c r="W20" s="60">
        <f t="shared" si="14"/>
        <v>-5.098389446842181</v>
      </c>
      <c r="X20" s="60">
        <f t="shared" si="14"/>
        <v>-0.4589607425323309</v>
      </c>
      <c r="Y20" s="60">
        <f t="shared" si="14"/>
        <v>0.08786467976041873</v>
      </c>
      <c r="Z20" s="60">
        <f t="shared" si="14"/>
        <v>0.06032380008504007</v>
      </c>
      <c r="AA20" s="60">
        <f t="shared" si="14"/>
        <v>16.973362716987612</v>
      </c>
      <c r="AB20" s="60">
        <f t="shared" si="14"/>
        <v>20.233764591616136</v>
      </c>
    </row>
    <row r="21" spans="1:28" ht="12.75">
      <c r="A21" s="12" t="s">
        <v>29</v>
      </c>
      <c r="B21" s="1">
        <f>'DATOS MENSUALES'!E42</f>
        <v>4.887792</v>
      </c>
      <c r="C21" s="1">
        <f>'DATOS MENSUALES'!E43</f>
        <v>4.276233</v>
      </c>
      <c r="D21" s="1">
        <f>'DATOS MENSUALES'!E44</f>
        <v>3.78432</v>
      </c>
      <c r="E21" s="1">
        <f>'DATOS MENSUALES'!E45</f>
        <v>2.24725</v>
      </c>
      <c r="F21" s="1">
        <f>'DATOS MENSUALES'!E46</f>
        <v>1.65675</v>
      </c>
      <c r="G21" s="1">
        <f>'DATOS MENSUALES'!E47</f>
        <v>0.447848</v>
      </c>
      <c r="H21" s="1">
        <f>'DATOS MENSUALES'!E48</f>
        <v>1.546566</v>
      </c>
      <c r="I21" s="1">
        <f>'DATOS MENSUALES'!E49</f>
        <v>1.446688</v>
      </c>
      <c r="J21" s="1">
        <f>'DATOS MENSUALES'!E50</f>
        <v>0.808752</v>
      </c>
      <c r="K21" s="1">
        <f>'DATOS MENSUALES'!E51</f>
        <v>0.642372</v>
      </c>
      <c r="L21" s="1">
        <f>'DATOS MENSUALES'!E52</f>
        <v>0.883404</v>
      </c>
      <c r="M21" s="1">
        <f>'DATOS MENSUALES'!E53</f>
        <v>0.590414</v>
      </c>
      <c r="N21" s="1">
        <f t="shared" si="11"/>
        <v>23.218389</v>
      </c>
      <c r="O21" s="10"/>
      <c r="P21" s="60">
        <f t="shared" si="12"/>
        <v>24.620492865364348</v>
      </c>
      <c r="Q21" s="60">
        <f t="shared" si="13"/>
        <v>0.3137907933010224</v>
      </c>
      <c r="R21" s="60">
        <f t="shared" si="14"/>
        <v>-106.66677524447358</v>
      </c>
      <c r="S21" s="60">
        <f t="shared" si="14"/>
        <v>-505.5843381896013</v>
      </c>
      <c r="T21" s="60">
        <f t="shared" si="14"/>
        <v>-453.43579477447406</v>
      </c>
      <c r="U21" s="60">
        <f t="shared" si="14"/>
        <v>-208.41526008141025</v>
      </c>
      <c r="V21" s="60">
        <f t="shared" si="14"/>
        <v>-17.02470437097981</v>
      </c>
      <c r="W21" s="60">
        <f t="shared" si="14"/>
        <v>-10.14012997244646</v>
      </c>
      <c r="X21" s="60">
        <f t="shared" si="14"/>
        <v>-1.5982744597311056</v>
      </c>
      <c r="Y21" s="60">
        <f t="shared" si="14"/>
        <v>-0.12869973092996548</v>
      </c>
      <c r="Z21" s="60">
        <f t="shared" si="14"/>
        <v>0.0017284209068975374</v>
      </c>
      <c r="AA21" s="60">
        <f t="shared" si="14"/>
        <v>-0.012099849543349665</v>
      </c>
      <c r="AB21" s="60">
        <f t="shared" si="14"/>
        <v>-25031.31937840681</v>
      </c>
    </row>
    <row r="22" spans="1:28" ht="12.75">
      <c r="A22" s="12" t="s">
        <v>30</v>
      </c>
      <c r="B22" s="1">
        <f>'DATOS MENSUALES'!E54</f>
        <v>1.107106</v>
      </c>
      <c r="C22" s="1">
        <f>'DATOS MENSUALES'!E55</f>
        <v>0.942972</v>
      </c>
      <c r="D22" s="1">
        <f>'DATOS MENSUALES'!E56</f>
        <v>2.168649</v>
      </c>
      <c r="E22" s="1">
        <f>'DATOS MENSUALES'!E57</f>
        <v>5.668242</v>
      </c>
      <c r="F22" s="1">
        <f>'DATOS MENSUALES'!E58</f>
        <v>0.589315</v>
      </c>
      <c r="G22" s="1">
        <f>'DATOS MENSUALES'!E59</f>
        <v>1.042236</v>
      </c>
      <c r="H22" s="1">
        <f>'DATOS MENSUALES'!E60</f>
        <v>0.596068</v>
      </c>
      <c r="I22" s="1">
        <f>'DATOS MENSUALES'!E61</f>
        <v>1.646447</v>
      </c>
      <c r="J22" s="1">
        <f>'DATOS MENSUALES'!E62</f>
        <v>0.888624</v>
      </c>
      <c r="K22" s="1">
        <f>'DATOS MENSUALES'!E63</f>
        <v>0.881986</v>
      </c>
      <c r="L22" s="1">
        <f>'DATOS MENSUALES'!E64</f>
        <v>0.827544</v>
      </c>
      <c r="M22" s="1">
        <f>'DATOS MENSUALES'!E65</f>
        <v>0.69554</v>
      </c>
      <c r="N22" s="1">
        <f t="shared" si="11"/>
        <v>17.054729000000002</v>
      </c>
      <c r="O22" s="10"/>
      <c r="P22" s="60">
        <f t="shared" si="12"/>
        <v>-0.6620051047880438</v>
      </c>
      <c r="Q22" s="60">
        <f t="shared" si="13"/>
        <v>-18.688181070576274</v>
      </c>
      <c r="R22" s="60">
        <f t="shared" si="14"/>
        <v>-257.0407279707503</v>
      </c>
      <c r="S22" s="60">
        <f t="shared" si="14"/>
        <v>-93.91422614580974</v>
      </c>
      <c r="T22" s="60">
        <f t="shared" si="14"/>
        <v>-669.9179076782859</v>
      </c>
      <c r="U22" s="60">
        <f t="shared" si="14"/>
        <v>-151.80707877164798</v>
      </c>
      <c r="V22" s="60">
        <f t="shared" si="14"/>
        <v>-43.72672948489383</v>
      </c>
      <c r="W22" s="60">
        <f t="shared" si="14"/>
        <v>-7.583744649585763</v>
      </c>
      <c r="X22" s="60">
        <f t="shared" si="14"/>
        <v>-1.2925871546977532</v>
      </c>
      <c r="Y22" s="60">
        <f t="shared" si="14"/>
        <v>-0.018666795521968604</v>
      </c>
      <c r="Z22" s="60">
        <f t="shared" si="14"/>
        <v>0.00026398834344310907</v>
      </c>
      <c r="AA22" s="60">
        <f t="shared" si="14"/>
        <v>-0.00192746124507421</v>
      </c>
      <c r="AB22" s="60">
        <f t="shared" si="14"/>
        <v>-44422.203706067885</v>
      </c>
    </row>
    <row r="23" spans="1:28" ht="12.75">
      <c r="A23" s="12" t="s">
        <v>32</v>
      </c>
      <c r="B23" s="11">
        <f>'DATOS MENSUALES'!E66</f>
        <v>0.745566</v>
      </c>
      <c r="C23" s="1">
        <f>'DATOS MENSUALES'!E67</f>
        <v>4.517304</v>
      </c>
      <c r="D23" s="1">
        <f>'DATOS MENSUALES'!E68</f>
        <v>14.968048</v>
      </c>
      <c r="E23" s="1">
        <f>'DATOS MENSUALES'!E69</f>
        <v>6.189972</v>
      </c>
      <c r="F23" s="1">
        <f>'DATOS MENSUALES'!E70</f>
        <v>2.538004</v>
      </c>
      <c r="G23" s="1">
        <f>'DATOS MENSUALES'!E71</f>
        <v>4.41833</v>
      </c>
      <c r="H23" s="1">
        <f>'DATOS MENSUALES'!E72</f>
        <v>7.365648</v>
      </c>
      <c r="I23" s="1">
        <f>'DATOS MENSUALES'!E73</f>
        <v>11.809764</v>
      </c>
      <c r="J23" s="1">
        <f>'DATOS MENSUALES'!E74</f>
        <v>5.064501</v>
      </c>
      <c r="K23" s="1">
        <f>'DATOS MENSUALES'!E75</f>
        <v>1.574292</v>
      </c>
      <c r="L23" s="1">
        <f>'DATOS MENSUALES'!E76</f>
        <v>1.13526</v>
      </c>
      <c r="M23" s="1">
        <f>'DATOS MENSUALES'!E77</f>
        <v>0.775434</v>
      </c>
      <c r="N23" s="1">
        <f t="shared" si="11"/>
        <v>61.102123</v>
      </c>
      <c r="O23" s="10"/>
      <c r="P23" s="60">
        <f t="shared" si="12"/>
        <v>-1.8748792948704138</v>
      </c>
      <c r="Q23" s="60">
        <f t="shared" si="13"/>
        <v>0.7802340098058186</v>
      </c>
      <c r="R23" s="60">
        <f t="shared" si="14"/>
        <v>267.23956383108253</v>
      </c>
      <c r="S23" s="60">
        <f t="shared" si="14"/>
        <v>-65.14544864185223</v>
      </c>
      <c r="T23" s="60">
        <f t="shared" si="14"/>
        <v>-314.6114999935351</v>
      </c>
      <c r="U23" s="60">
        <f t="shared" si="14"/>
        <v>-7.511692261925022</v>
      </c>
      <c r="V23" s="60">
        <f t="shared" si="14"/>
        <v>34.219092565943406</v>
      </c>
      <c r="W23" s="60">
        <f t="shared" si="14"/>
        <v>551.090599012634</v>
      </c>
      <c r="X23" s="60">
        <f t="shared" si="14"/>
        <v>29.405274149256524</v>
      </c>
      <c r="Y23" s="60">
        <f t="shared" si="14"/>
        <v>0.07787357938003554</v>
      </c>
      <c r="Z23" s="60">
        <f t="shared" si="14"/>
        <v>0.051423130812496935</v>
      </c>
      <c r="AA23" s="60">
        <f t="shared" si="14"/>
        <v>-8.845476726102951E-05</v>
      </c>
      <c r="AB23" s="60">
        <f t="shared" si="14"/>
        <v>643.037606700972</v>
      </c>
    </row>
    <row r="24" spans="1:28" ht="12.75">
      <c r="A24" s="12" t="s">
        <v>31</v>
      </c>
      <c r="B24" s="1">
        <f>'DATOS MENSUALES'!E78</f>
        <v>0.50098</v>
      </c>
      <c r="C24" s="1">
        <f>'DATOS MENSUALES'!E79</f>
        <v>1.020238</v>
      </c>
      <c r="D24" s="1">
        <f>'DATOS MENSUALES'!E80</f>
        <v>3.948504</v>
      </c>
      <c r="E24" s="1">
        <f>'DATOS MENSUALES'!E81</f>
        <v>3.73499</v>
      </c>
      <c r="F24" s="1">
        <f>'DATOS MENSUALES'!E82</f>
        <v>13.942838</v>
      </c>
      <c r="G24" s="1">
        <f>'DATOS MENSUALES'!E83</f>
        <v>10.841144</v>
      </c>
      <c r="H24" s="1">
        <f>'DATOS MENSUALES'!E84</f>
        <v>3.412661</v>
      </c>
      <c r="I24" s="1">
        <f>'DATOS MENSUALES'!E85</f>
        <v>4.81278</v>
      </c>
      <c r="J24" s="1">
        <f>'DATOS MENSUALES'!E86</f>
        <v>1.61409</v>
      </c>
      <c r="K24" s="1">
        <f>'DATOS MENSUALES'!E87</f>
        <v>1.23586</v>
      </c>
      <c r="L24" s="1">
        <f>'DATOS MENSUALES'!E88</f>
        <v>1.045126</v>
      </c>
      <c r="M24" s="1">
        <f>'DATOS MENSUALES'!E89</f>
        <v>0.762572</v>
      </c>
      <c r="N24" s="1">
        <f t="shared" si="11"/>
        <v>46.871783</v>
      </c>
      <c r="O24" s="10"/>
      <c r="P24" s="60">
        <f t="shared" si="12"/>
        <v>-3.226476214638906</v>
      </c>
      <c r="Q24" s="60">
        <f t="shared" si="13"/>
        <v>-17.102869101374445</v>
      </c>
      <c r="R24" s="60">
        <f t="shared" si="14"/>
        <v>-95.96761410539007</v>
      </c>
      <c r="S24" s="60">
        <f t="shared" si="14"/>
        <v>-271.9346346584461</v>
      </c>
      <c r="T24" s="60">
        <f t="shared" si="14"/>
        <v>97.56090951982706</v>
      </c>
      <c r="U24" s="60">
        <f t="shared" si="14"/>
        <v>88.97718273578471</v>
      </c>
      <c r="V24" s="60">
        <f t="shared" si="14"/>
        <v>-0.35254145852141316</v>
      </c>
      <c r="W24" s="60">
        <f t="shared" si="14"/>
        <v>1.7350970466816977</v>
      </c>
      <c r="X24" s="60">
        <f t="shared" si="14"/>
        <v>-0.0481683436108465</v>
      </c>
      <c r="Y24" s="60">
        <f t="shared" si="14"/>
        <v>0.0006955749669912623</v>
      </c>
      <c r="Z24" s="60">
        <f t="shared" si="14"/>
        <v>0.02236183011429139</v>
      </c>
      <c r="AA24" s="60">
        <f t="shared" si="14"/>
        <v>-0.00018929809597461429</v>
      </c>
      <c r="AB24" s="60">
        <f t="shared" si="14"/>
        <v>-175.52087806662263</v>
      </c>
    </row>
    <row r="25" spans="1:28" ht="12.75">
      <c r="A25" s="12" t="s">
        <v>33</v>
      </c>
      <c r="B25" s="1">
        <f>'DATOS MENSUALES'!E90</f>
        <v>0.986787</v>
      </c>
      <c r="C25" s="1">
        <f>'DATOS MENSUALES'!E91</f>
        <v>0.732648</v>
      </c>
      <c r="D25" s="1">
        <f>'DATOS MENSUALES'!E92</f>
        <v>6.365632</v>
      </c>
      <c r="E25" s="1">
        <f>'DATOS MENSUALES'!E93</f>
        <v>10.33758</v>
      </c>
      <c r="F25" s="1">
        <f>'DATOS MENSUALES'!E94</f>
        <v>5.831235</v>
      </c>
      <c r="G25" s="1">
        <f>'DATOS MENSUALES'!E95</f>
        <v>2.746392</v>
      </c>
      <c r="H25" s="1">
        <f>'DATOS MENSUALES'!E96</f>
        <v>2.044</v>
      </c>
      <c r="I25" s="1">
        <f>'DATOS MENSUALES'!E97</f>
        <v>3.811675</v>
      </c>
      <c r="J25" s="1">
        <f>'DATOS MENSUALES'!E98</f>
        <v>2.769228</v>
      </c>
      <c r="K25" s="1">
        <f>'DATOS MENSUALES'!E99</f>
        <v>1.29125</v>
      </c>
      <c r="L25" s="1">
        <f>'DATOS MENSUALES'!E100</f>
        <v>1.097628</v>
      </c>
      <c r="M25" s="1">
        <f>'DATOS MENSUALES'!E101</f>
        <v>0.931189</v>
      </c>
      <c r="N25" s="1">
        <f t="shared" si="11"/>
        <v>38.945243999999995</v>
      </c>
      <c r="O25" s="10"/>
      <c r="P25" s="60">
        <f t="shared" si="12"/>
        <v>-0.9757740360025102</v>
      </c>
      <c r="Q25" s="60">
        <f t="shared" si="13"/>
        <v>-23.493118537625094</v>
      </c>
      <c r="R25" s="60">
        <f t="shared" si="14"/>
        <v>-10.094697879498446</v>
      </c>
      <c r="S25" s="60">
        <f t="shared" si="14"/>
        <v>0.0019013451266557083</v>
      </c>
      <c r="T25" s="60">
        <f t="shared" si="14"/>
        <v>-43.171988330907254</v>
      </c>
      <c r="U25" s="60">
        <f t="shared" si="14"/>
        <v>-47.847505721582706</v>
      </c>
      <c r="V25" s="60">
        <f t="shared" si="14"/>
        <v>-8.935366934928629</v>
      </c>
      <c r="W25" s="60">
        <f t="shared" si="14"/>
        <v>0.008064443177302384</v>
      </c>
      <c r="X25" s="60">
        <f t="shared" si="14"/>
        <v>0.495457302315355</v>
      </c>
      <c r="Y25" s="60">
        <f t="shared" si="14"/>
        <v>0.0029855429104483204</v>
      </c>
      <c r="Z25" s="60">
        <f t="shared" si="14"/>
        <v>0.03733798486719897</v>
      </c>
      <c r="AA25" s="60">
        <f t="shared" si="14"/>
        <v>0.0013749964596842924</v>
      </c>
      <c r="AB25" s="60">
        <f t="shared" si="14"/>
        <v>-2474.35870226416</v>
      </c>
    </row>
    <row r="26" spans="1:28" ht="12.75">
      <c r="A26" s="12" t="s">
        <v>34</v>
      </c>
      <c r="B26" s="1">
        <f>'DATOS MENSUALES'!E102</f>
        <v>1.092764</v>
      </c>
      <c r="C26" s="1">
        <f>'DATOS MENSUALES'!E103</f>
        <v>0.782286</v>
      </c>
      <c r="D26" s="1">
        <f>'DATOS MENSUALES'!E104</f>
        <v>3.653505</v>
      </c>
      <c r="E26" s="1">
        <f>'DATOS MENSUALES'!E105</f>
        <v>2.96578</v>
      </c>
      <c r="F26" s="1">
        <f>'DATOS MENSUALES'!E106</f>
        <v>1.57784</v>
      </c>
      <c r="G26" s="1">
        <f>'DATOS MENSUALES'!E107</f>
        <v>1.429693</v>
      </c>
      <c r="H26" s="1">
        <f>'DATOS MENSUALES'!E108</f>
        <v>0.931603</v>
      </c>
      <c r="I26" s="1">
        <f>'DATOS MENSUALES'!E109</f>
        <v>1.19646</v>
      </c>
      <c r="J26" s="1">
        <f>'DATOS MENSUALES'!E110</f>
        <v>1.085364</v>
      </c>
      <c r="K26" s="1">
        <f>'DATOS MENSUALES'!E111</f>
        <v>1.391795</v>
      </c>
      <c r="L26" s="1">
        <f>'DATOS MENSUALES'!E112</f>
        <v>0.923485</v>
      </c>
      <c r="M26" s="1">
        <f>'DATOS MENSUALES'!E113</f>
        <v>0.50065</v>
      </c>
      <c r="N26" s="1">
        <f t="shared" si="11"/>
        <v>17.531225</v>
      </c>
      <c r="O26" s="10"/>
      <c r="P26" s="60">
        <f t="shared" si="12"/>
        <v>-0.6952276056051137</v>
      </c>
      <c r="Q26" s="60">
        <f t="shared" si="13"/>
        <v>-22.292659635018598</v>
      </c>
      <c r="R26" s="60">
        <f t="shared" si="14"/>
        <v>-115.73918168643912</v>
      </c>
      <c r="S26" s="60">
        <f t="shared" si="14"/>
        <v>-380.7493694706684</v>
      </c>
      <c r="T26" s="60">
        <f t="shared" si="14"/>
        <v>-467.55196798582557</v>
      </c>
      <c r="U26" s="60">
        <f t="shared" si="14"/>
        <v>-121.07340923654995</v>
      </c>
      <c r="V26" s="60">
        <f t="shared" si="14"/>
        <v>-32.38517846482964</v>
      </c>
      <c r="W26" s="60">
        <f t="shared" si="14"/>
        <v>-14.07921484465319</v>
      </c>
      <c r="X26" s="60">
        <f t="shared" si="14"/>
        <v>-0.7111044620949348</v>
      </c>
      <c r="Y26" s="60">
        <f t="shared" si="14"/>
        <v>0.0146230708239622</v>
      </c>
      <c r="Z26" s="60">
        <f t="shared" si="14"/>
        <v>0.00410297297133904</v>
      </c>
      <c r="AA26" s="60">
        <f t="shared" si="14"/>
        <v>-0.03256569370070336</v>
      </c>
      <c r="AB26" s="60">
        <f t="shared" si="14"/>
        <v>-42653.21779009377</v>
      </c>
    </row>
    <row r="27" spans="1:28" ht="12.75">
      <c r="A27" s="12" t="s">
        <v>35</v>
      </c>
      <c r="B27" s="1">
        <f>'DATOS MENSUALES'!E114</f>
        <v>0.820962</v>
      </c>
      <c r="C27" s="1">
        <f>'DATOS MENSUALES'!E115</f>
        <v>1.13526</v>
      </c>
      <c r="D27" s="1">
        <f>'DATOS MENSUALES'!E116</f>
        <v>3.323169</v>
      </c>
      <c r="E27" s="1">
        <f>'DATOS MENSUALES'!E117</f>
        <v>4.25536</v>
      </c>
      <c r="F27" s="1">
        <f>'DATOS MENSUALES'!E118</f>
        <v>7.853258</v>
      </c>
      <c r="G27" s="1">
        <f>'DATOS MENSUALES'!E119</f>
        <v>3.84846</v>
      </c>
      <c r="H27" s="1">
        <f>'DATOS MENSUALES'!E120</f>
        <v>1.517952</v>
      </c>
      <c r="I27" s="1">
        <f>'DATOS MENSUALES'!E121</f>
        <v>6.163024</v>
      </c>
      <c r="J27" s="1">
        <f>'DATOS MENSUALES'!E122</f>
        <v>6.8175</v>
      </c>
      <c r="K27" s="1">
        <f>'DATOS MENSUALES'!E123</f>
        <v>2.87246</v>
      </c>
      <c r="L27" s="1">
        <f>'DATOS MENSUALES'!E124</f>
        <v>1.365375</v>
      </c>
      <c r="M27" s="1">
        <f>'DATOS MENSUALES'!E125</f>
        <v>1.184141</v>
      </c>
      <c r="N27" s="1">
        <f t="shared" si="11"/>
        <v>41.156921</v>
      </c>
      <c r="O27" s="10"/>
      <c r="P27" s="60">
        <f t="shared" si="12"/>
        <v>-1.5515637192466865</v>
      </c>
      <c r="Q27" s="60">
        <f t="shared" si="13"/>
        <v>-14.913013252212274</v>
      </c>
      <c r="R27" s="60">
        <f t="shared" si="14"/>
        <v>-140.90649043767635</v>
      </c>
      <c r="S27" s="60">
        <f t="shared" si="14"/>
        <v>-211.53130675928577</v>
      </c>
      <c r="T27" s="60">
        <f t="shared" si="14"/>
        <v>-3.2816424398500987</v>
      </c>
      <c r="U27" s="60">
        <f t="shared" si="14"/>
        <v>-16.16204717931549</v>
      </c>
      <c r="V27" s="60">
        <f t="shared" si="14"/>
        <v>-17.599139794799807</v>
      </c>
      <c r="W27" s="60">
        <f t="shared" si="14"/>
        <v>16.6181658342267</v>
      </c>
      <c r="X27" s="60">
        <f t="shared" si="14"/>
        <v>113.34909147966107</v>
      </c>
      <c r="Y27" s="60">
        <f t="shared" si="14"/>
        <v>5.134764682164877</v>
      </c>
      <c r="Z27" s="60">
        <f t="shared" si="14"/>
        <v>0.21814627160230113</v>
      </c>
      <c r="AA27" s="60">
        <f t="shared" si="14"/>
        <v>0.0482885534248848</v>
      </c>
      <c r="AB27" s="60">
        <f t="shared" si="14"/>
        <v>-1448.209310037554</v>
      </c>
    </row>
    <row r="28" spans="1:28" ht="12.75">
      <c r="A28" s="12" t="s">
        <v>36</v>
      </c>
      <c r="B28" s="1">
        <f>'DATOS MENSUALES'!E126</f>
        <v>1.274976</v>
      </c>
      <c r="C28" s="1">
        <f>'DATOS MENSUALES'!E127</f>
        <v>1.49753</v>
      </c>
      <c r="D28" s="1">
        <f>'DATOS MENSUALES'!E128</f>
        <v>2.254344</v>
      </c>
      <c r="E28" s="1">
        <f>'DATOS MENSUALES'!E129</f>
        <v>11.04264</v>
      </c>
      <c r="F28" s="1">
        <f>'DATOS MENSUALES'!E130</f>
        <v>21.805478</v>
      </c>
      <c r="G28" s="1">
        <f>'DATOS MENSUALES'!E131</f>
        <v>15.964641</v>
      </c>
      <c r="H28" s="1">
        <f>'DATOS MENSUALES'!E132</f>
        <v>2.784048</v>
      </c>
      <c r="I28" s="1">
        <f>'DATOS MENSUALES'!E133</f>
        <v>3.667122</v>
      </c>
      <c r="J28" s="1">
        <f>'DATOS MENSUALES'!E134</f>
        <v>2.937792</v>
      </c>
      <c r="K28" s="1">
        <f>'DATOS MENSUALES'!E135</f>
        <v>2.103948</v>
      </c>
      <c r="L28" s="1">
        <f>'DATOS MENSUALES'!E136</f>
        <v>1.49702</v>
      </c>
      <c r="M28" s="1">
        <f>'DATOS MENSUALES'!E137</f>
        <v>1.7105</v>
      </c>
      <c r="N28" s="1">
        <f t="shared" si="11"/>
        <v>68.54003900000001</v>
      </c>
      <c r="O28" s="10"/>
      <c r="P28" s="60">
        <f t="shared" si="12"/>
        <v>-0.3484226039284643</v>
      </c>
      <c r="Q28" s="60">
        <f t="shared" si="13"/>
        <v>-9.249964552563233</v>
      </c>
      <c r="R28" s="60">
        <f t="shared" si="14"/>
        <v>-246.7870851821142</v>
      </c>
      <c r="S28" s="60">
        <f t="shared" si="14"/>
        <v>0.5696103387809913</v>
      </c>
      <c r="T28" s="60">
        <f t="shared" si="14"/>
        <v>1937.3148556820172</v>
      </c>
      <c r="U28" s="60">
        <f t="shared" si="14"/>
        <v>881.3839176123906</v>
      </c>
      <c r="V28" s="60">
        <f t="shared" si="14"/>
        <v>-2.3795083909841206</v>
      </c>
      <c r="W28" s="60">
        <f t="shared" si="14"/>
        <v>0.00017545226618429242</v>
      </c>
      <c r="X28" s="60">
        <f t="shared" si="14"/>
        <v>0.8843310604862626</v>
      </c>
      <c r="Y28" s="60">
        <f t="shared" si="14"/>
        <v>0.8756185254577434</v>
      </c>
      <c r="Z28" s="60">
        <f t="shared" si="14"/>
        <v>0.3948423118354739</v>
      </c>
      <c r="AA28" s="60">
        <f t="shared" si="14"/>
        <v>0.7061813913247479</v>
      </c>
      <c r="AB28" s="60">
        <f t="shared" si="14"/>
        <v>4149.4278879018875</v>
      </c>
    </row>
    <row r="29" spans="1:28" ht="12.75">
      <c r="A29" s="12" t="s">
        <v>37</v>
      </c>
      <c r="B29" s="1">
        <f>'DATOS MENSUALES'!E138</f>
        <v>0.969612</v>
      </c>
      <c r="C29" s="1">
        <f>'DATOS MENSUALES'!E139</f>
        <v>9.349808</v>
      </c>
      <c r="D29" s="1">
        <f>'DATOS MENSUALES'!E140</f>
        <v>3.86899</v>
      </c>
      <c r="E29" s="1">
        <f>'DATOS MENSUALES'!E141</f>
        <v>4.244748</v>
      </c>
      <c r="F29" s="1">
        <f>'DATOS MENSUALES'!E142</f>
        <v>1.293139</v>
      </c>
      <c r="G29" s="1">
        <f>'DATOS MENSUALES'!E143</f>
        <v>7.445498</v>
      </c>
      <c r="H29" s="1">
        <f>'DATOS MENSUALES'!E144</f>
        <v>7.156149</v>
      </c>
      <c r="I29" s="1">
        <f>'DATOS MENSUALES'!E145</f>
        <v>6.512175</v>
      </c>
      <c r="J29" s="1">
        <f>'DATOS MENSUALES'!E146</f>
        <v>2.95191</v>
      </c>
      <c r="K29" s="1">
        <f>'DATOS MENSUALES'!E147</f>
        <v>2.204758</v>
      </c>
      <c r="L29" s="1">
        <f>'DATOS MENSUALES'!E148</f>
        <v>1.472616</v>
      </c>
      <c r="M29" s="1">
        <f>'DATOS MENSUALES'!E149</f>
        <v>1.383569</v>
      </c>
      <c r="N29" s="1">
        <f t="shared" si="11"/>
        <v>48.852972</v>
      </c>
      <c r="O29" s="10"/>
      <c r="P29" s="60">
        <f t="shared" si="12"/>
        <v>-1.0273462809350162</v>
      </c>
      <c r="Q29" s="60">
        <f t="shared" si="13"/>
        <v>190.41825872256825</v>
      </c>
      <c r="R29" s="60">
        <f t="shared" si="14"/>
        <v>-101.05508649947849</v>
      </c>
      <c r="S29" s="60">
        <f t="shared" si="14"/>
        <v>-212.6635546704215</v>
      </c>
      <c r="T29" s="60">
        <f t="shared" si="14"/>
        <v>-520.9137090579275</v>
      </c>
      <c r="U29" s="60">
        <f t="shared" si="14"/>
        <v>1.2206433268848231</v>
      </c>
      <c r="V29" s="60">
        <f t="shared" si="14"/>
        <v>28.012934623870624</v>
      </c>
      <c r="W29" s="60">
        <f t="shared" si="14"/>
        <v>24.415137290049195</v>
      </c>
      <c r="X29" s="60">
        <f t="shared" si="14"/>
        <v>0.9239293576944861</v>
      </c>
      <c r="Y29" s="60">
        <f t="shared" si="14"/>
        <v>1.182611909303759</v>
      </c>
      <c r="Z29" s="60">
        <f t="shared" si="14"/>
        <v>0.3567353307055425</v>
      </c>
      <c r="AA29" s="60">
        <f t="shared" si="14"/>
        <v>0.1790046019451798</v>
      </c>
      <c r="AB29" s="60">
        <f t="shared" si="14"/>
        <v>-47.35148139792986</v>
      </c>
    </row>
    <row r="30" spans="1:28" ht="12.75">
      <c r="A30" s="12" t="s">
        <v>38</v>
      </c>
      <c r="B30" s="1">
        <f>'DATOS MENSUALES'!E150</f>
        <v>1.275844</v>
      </c>
      <c r="C30" s="1">
        <f>'DATOS MENSUALES'!E151</f>
        <v>3.53668</v>
      </c>
      <c r="D30" s="1">
        <f>'DATOS MENSUALES'!E152</f>
        <v>14.036671</v>
      </c>
      <c r="E30" s="1">
        <f>'DATOS MENSUALES'!E153</f>
        <v>6.040916</v>
      </c>
      <c r="F30" s="1">
        <f>'DATOS MENSUALES'!E154</f>
        <v>3.052015</v>
      </c>
      <c r="G30" s="1">
        <f>'DATOS MENSUALES'!E155</f>
        <v>1.046771</v>
      </c>
      <c r="H30" s="1">
        <f>'DATOS MENSUALES'!E156</f>
        <v>3.748852</v>
      </c>
      <c r="I30" s="1">
        <f>'DATOS MENSUALES'!E157</f>
        <v>2.256384</v>
      </c>
      <c r="J30" s="1">
        <f>'DATOS MENSUALES'!E158</f>
        <v>1.849327</v>
      </c>
      <c r="K30" s="1">
        <f>'DATOS MENSUALES'!E159</f>
        <v>1.830505</v>
      </c>
      <c r="L30" s="1">
        <f>'DATOS MENSUALES'!E160</f>
        <v>0.895776</v>
      </c>
      <c r="M30" s="1">
        <f>'DATOS MENSUALES'!E161</f>
        <v>0.739849</v>
      </c>
      <c r="N30" s="1">
        <f t="shared" si="11"/>
        <v>40.30959</v>
      </c>
      <c r="O30" s="10"/>
      <c r="P30" s="60">
        <f t="shared" si="12"/>
        <v>-0.34713482088884257</v>
      </c>
      <c r="Q30" s="60">
        <f t="shared" si="13"/>
        <v>-0.00021616793441184637</v>
      </c>
      <c r="R30" s="60">
        <f t="shared" si="14"/>
        <v>167.26821107380906</v>
      </c>
      <c r="S30" s="60">
        <f t="shared" si="14"/>
        <v>-72.65675714975366</v>
      </c>
      <c r="T30" s="60">
        <f t="shared" si="14"/>
        <v>-248.53580895819556</v>
      </c>
      <c r="U30" s="60">
        <f t="shared" si="14"/>
        <v>-151.42024536377505</v>
      </c>
      <c r="V30" s="60">
        <f t="shared" si="14"/>
        <v>-0.05075184379740795</v>
      </c>
      <c r="W30" s="60">
        <f t="shared" si="14"/>
        <v>-2.486466893101234</v>
      </c>
      <c r="X30" s="60">
        <f t="shared" si="14"/>
        <v>-0.002127351514783725</v>
      </c>
      <c r="Y30" s="60">
        <f t="shared" si="14"/>
        <v>0.31895905353628556</v>
      </c>
      <c r="Z30" s="60">
        <f t="shared" si="14"/>
        <v>0.0023199802036325615</v>
      </c>
      <c r="AA30" s="60">
        <f t="shared" si="14"/>
        <v>-0.0005147137258578992</v>
      </c>
      <c r="AB30" s="60">
        <f t="shared" si="14"/>
        <v>-1798.5699641043439</v>
      </c>
    </row>
    <row r="31" spans="1:28" ht="12.75">
      <c r="A31" s="12" t="s">
        <v>39</v>
      </c>
      <c r="B31" s="1">
        <f>'DATOS MENSUALES'!E162</f>
        <v>1.389003</v>
      </c>
      <c r="C31" s="1">
        <f>'DATOS MENSUALES'!E163</f>
        <v>2.1811</v>
      </c>
      <c r="D31" s="1">
        <f>'DATOS MENSUALES'!E164</f>
        <v>10.370946</v>
      </c>
      <c r="E31" s="1">
        <f>'DATOS MENSUALES'!E165</f>
        <v>4.62852</v>
      </c>
      <c r="F31" s="1">
        <f>'DATOS MENSUALES'!E166</f>
        <v>5.54523</v>
      </c>
      <c r="G31" s="1">
        <f>'DATOS MENSUALES'!E167</f>
        <v>8.564744</v>
      </c>
      <c r="H31" s="1">
        <f>'DATOS MENSUALES'!E168</f>
        <v>3.341679</v>
      </c>
      <c r="I31" s="1">
        <f>'DATOS MENSUALES'!E169</f>
        <v>3.011572</v>
      </c>
      <c r="J31" s="1">
        <f>'DATOS MENSUALES'!E170</f>
        <v>3.33852</v>
      </c>
      <c r="K31" s="1">
        <f>'DATOS MENSUALES'!E171</f>
        <v>1.54833</v>
      </c>
      <c r="L31" s="1">
        <f>'DATOS MENSUALES'!E172</f>
        <v>1.254568</v>
      </c>
      <c r="M31" s="1">
        <f>'DATOS MENSUALES'!E173</f>
        <v>1.192874</v>
      </c>
      <c r="N31" s="1">
        <f t="shared" si="11"/>
        <v>46.36708600000001</v>
      </c>
      <c r="O31" s="10"/>
      <c r="P31" s="60">
        <f t="shared" si="12"/>
        <v>-0.20500596793917242</v>
      </c>
      <c r="Q31" s="60">
        <f t="shared" si="13"/>
        <v>-2.836727128797181</v>
      </c>
      <c r="R31" s="60">
        <f t="shared" si="14"/>
        <v>6.2712395855435155</v>
      </c>
      <c r="S31" s="60">
        <f t="shared" si="14"/>
        <v>-174.224910518738</v>
      </c>
      <c r="T31" s="60">
        <f t="shared" si="14"/>
        <v>-54.61541492388747</v>
      </c>
      <c r="U31" s="60">
        <f t="shared" si="14"/>
        <v>10.47418468417609</v>
      </c>
      <c r="V31" s="60">
        <f t="shared" si="14"/>
        <v>-0.46984678492627</v>
      </c>
      <c r="W31" s="60">
        <f t="shared" si="14"/>
        <v>-0.2155331385800393</v>
      </c>
      <c r="X31" s="60">
        <f t="shared" si="14"/>
        <v>2.518684091161651</v>
      </c>
      <c r="Y31" s="60">
        <f t="shared" si="14"/>
        <v>0.06451637895939934</v>
      </c>
      <c r="Z31" s="60">
        <f t="shared" si="14"/>
        <v>0.11849647346199237</v>
      </c>
      <c r="AA31" s="60">
        <f t="shared" si="14"/>
        <v>0.051846677243036765</v>
      </c>
      <c r="AB31" s="60">
        <f t="shared" si="14"/>
        <v>-227.39268807684667</v>
      </c>
    </row>
    <row r="32" spans="1:28" ht="12.75">
      <c r="A32" s="12" t="s">
        <v>40</v>
      </c>
      <c r="B32" s="1">
        <f>'DATOS MENSUALES'!E174</f>
        <v>0.765271</v>
      </c>
      <c r="C32" s="1">
        <f>'DATOS MENSUALES'!E175</f>
        <v>3.6387</v>
      </c>
      <c r="D32" s="1">
        <f>'DATOS MENSUALES'!E176</f>
        <v>4.016628</v>
      </c>
      <c r="E32" s="1">
        <f>'DATOS MENSUALES'!E177</f>
        <v>8.174943</v>
      </c>
      <c r="F32" s="1">
        <f>'DATOS MENSUALES'!E178</f>
        <v>12.260826</v>
      </c>
      <c r="G32" s="1">
        <f>'DATOS MENSUALES'!E179</f>
        <v>11.196725</v>
      </c>
      <c r="H32" s="1">
        <f>'DATOS MENSUALES'!E180</f>
        <v>4.137558</v>
      </c>
      <c r="I32" s="1">
        <f>'DATOS MENSUALES'!E181</f>
        <v>2.953186</v>
      </c>
      <c r="J32" s="1">
        <f>'DATOS MENSUALES'!E182</f>
        <v>3.672073</v>
      </c>
      <c r="K32" s="1">
        <f>'DATOS MENSUALES'!E183</f>
        <v>1.561574</v>
      </c>
      <c r="L32" s="1">
        <f>'DATOS MENSUALES'!E184</f>
        <v>1.487442</v>
      </c>
      <c r="M32" s="1">
        <f>'DATOS MENSUALES'!E185</f>
        <v>1.488018</v>
      </c>
      <c r="N32" s="1">
        <f t="shared" si="11"/>
        <v>55.352944</v>
      </c>
      <c r="O32" s="10"/>
      <c r="P32" s="60">
        <f t="shared" si="12"/>
        <v>-1.7864245251032675</v>
      </c>
      <c r="Q32" s="60">
        <f t="shared" si="13"/>
        <v>7.411157595485339E-05</v>
      </c>
      <c r="R32" s="60">
        <f t="shared" si="14"/>
        <v>-91.74715499304945</v>
      </c>
      <c r="S32" s="60">
        <f t="shared" si="14"/>
        <v>-8.4740868316142</v>
      </c>
      <c r="T32" s="60">
        <f t="shared" si="14"/>
        <v>24.9362004573245</v>
      </c>
      <c r="U32" s="60">
        <f t="shared" si="14"/>
        <v>111.97630090593402</v>
      </c>
      <c r="V32" s="60">
        <f t="shared" si="14"/>
        <v>6.296252643974558E-06</v>
      </c>
      <c r="W32" s="60">
        <f t="shared" si="14"/>
        <v>-0.28482979972579514</v>
      </c>
      <c r="X32" s="60">
        <f t="shared" si="14"/>
        <v>4.8623215045218044</v>
      </c>
      <c r="Y32" s="60">
        <f t="shared" si="14"/>
        <v>0.07112101961922801</v>
      </c>
      <c r="Z32" s="60">
        <f t="shared" si="14"/>
        <v>0.37957850524974235</v>
      </c>
      <c r="AA32" s="60">
        <f t="shared" si="14"/>
        <v>0.2981149946795179</v>
      </c>
      <c r="AB32" s="60">
        <f t="shared" si="14"/>
        <v>23.941965499552932</v>
      </c>
    </row>
    <row r="33" spans="1:28" ht="12.75">
      <c r="A33" s="12" t="s">
        <v>41</v>
      </c>
      <c r="B33" s="1">
        <f>'DATOS MENSUALES'!E186</f>
        <v>1.37229</v>
      </c>
      <c r="C33" s="1">
        <f>'DATOS MENSUALES'!E187</f>
        <v>9.00943</v>
      </c>
      <c r="D33" s="1">
        <f>'DATOS MENSUALES'!E188</f>
        <v>9.31032</v>
      </c>
      <c r="E33" s="1">
        <f>'DATOS MENSUALES'!E189</f>
        <v>12.391344</v>
      </c>
      <c r="F33" s="1">
        <f>'DATOS MENSUALES'!E190</f>
        <v>5.887126</v>
      </c>
      <c r="G33" s="1">
        <f>'DATOS MENSUALES'!E191</f>
        <v>10.51155</v>
      </c>
      <c r="H33" s="1">
        <f>'DATOS MENSUALES'!E192</f>
        <v>11.519706</v>
      </c>
      <c r="I33" s="1">
        <f>'DATOS MENSUALES'!E193</f>
        <v>8.32238</v>
      </c>
      <c r="J33" s="1">
        <f>'DATOS MENSUALES'!E194</f>
        <v>6.7344</v>
      </c>
      <c r="K33" s="1">
        <f>'DATOS MENSUALES'!E195</f>
        <v>2.806794</v>
      </c>
      <c r="L33" s="1">
        <f>'DATOS MENSUALES'!E196</f>
        <v>1.796882</v>
      </c>
      <c r="M33" s="1">
        <f>'DATOS MENSUALES'!E197</f>
        <v>1.603248</v>
      </c>
      <c r="N33" s="1">
        <f t="shared" si="11"/>
        <v>81.26546999999998</v>
      </c>
      <c r="O33" s="10"/>
      <c r="P33" s="60">
        <f t="shared" si="12"/>
        <v>-0.22293698655891328</v>
      </c>
      <c r="Q33" s="60">
        <f t="shared" si="13"/>
        <v>158.58063924332393</v>
      </c>
      <c r="R33" s="60">
        <f t="shared" si="14"/>
        <v>0.4809209995269912</v>
      </c>
      <c r="S33" s="60">
        <f t="shared" si="14"/>
        <v>10.32675592427664</v>
      </c>
      <c r="T33" s="60">
        <f t="shared" si="14"/>
        <v>-41.141220776566826</v>
      </c>
      <c r="U33" s="60">
        <f t="shared" si="14"/>
        <v>70.6893383885863</v>
      </c>
      <c r="V33" s="60">
        <f t="shared" si="14"/>
        <v>405.3247916464131</v>
      </c>
      <c r="W33" s="60">
        <f t="shared" si="14"/>
        <v>104.56969692726828</v>
      </c>
      <c r="X33" s="60">
        <f t="shared" si="14"/>
        <v>107.60983403088136</v>
      </c>
      <c r="Y33" s="60">
        <f t="shared" si="14"/>
        <v>4.570468787950305</v>
      </c>
      <c r="Z33" s="60">
        <f t="shared" si="14"/>
        <v>1.1038650680726498</v>
      </c>
      <c r="AA33" s="60">
        <f t="shared" si="14"/>
        <v>0.4805232069457308</v>
      </c>
      <c r="AB33" s="60">
        <f t="shared" si="14"/>
        <v>23874.681996713865</v>
      </c>
    </row>
    <row r="34" spans="1:28" ht="12.75">
      <c r="A34" s="12" t="s">
        <v>42</v>
      </c>
      <c r="B34" s="1">
        <f>'DATOS MENSUALES'!E198</f>
        <v>1.872108</v>
      </c>
      <c r="C34" s="1">
        <f>'DATOS MENSUALES'!E199</f>
        <v>2.571864</v>
      </c>
      <c r="D34" s="1">
        <f>'DATOS MENSUALES'!E200</f>
        <v>2.6733</v>
      </c>
      <c r="E34" s="1">
        <f>'DATOS MENSUALES'!E201</f>
        <v>2.640118</v>
      </c>
      <c r="F34" s="1">
        <f>'DATOS MENSUALES'!E202</f>
        <v>7.49664</v>
      </c>
      <c r="G34" s="1">
        <f>'DATOS MENSUALES'!E203</f>
        <v>8.514501</v>
      </c>
      <c r="H34" s="1">
        <f>'DATOS MENSUALES'!E204</f>
        <v>4.813072</v>
      </c>
      <c r="I34" s="1">
        <f>'DATOS MENSUALES'!E205</f>
        <v>2.66432</v>
      </c>
      <c r="J34" s="1">
        <f>'DATOS MENSUALES'!E206</f>
        <v>2.536856</v>
      </c>
      <c r="K34" s="1">
        <f>'DATOS MENSUALES'!E207</f>
        <v>1.7809</v>
      </c>
      <c r="L34" s="1">
        <f>'DATOS MENSUALES'!E208</f>
        <v>1.149728</v>
      </c>
      <c r="M34" s="1">
        <f>'DATOS MENSUALES'!E209</f>
        <v>1.06536</v>
      </c>
      <c r="N34" s="1">
        <f t="shared" si="11"/>
        <v>39.77876700000001</v>
      </c>
      <c r="O34" s="10"/>
      <c r="P34" s="60">
        <f t="shared" si="12"/>
        <v>-0.001209228657076194</v>
      </c>
      <c r="Q34" s="60">
        <f t="shared" si="13"/>
        <v>-1.0763597645838336</v>
      </c>
      <c r="R34" s="60">
        <f aca="true" t="shared" si="15" ref="R34:R50">(D34-D$6)^3</f>
        <v>-200.56590623277822</v>
      </c>
      <c r="S34" s="60">
        <f aca="true" t="shared" si="16" ref="S34:S50">(E34-E$6)^3</f>
        <v>-434.41324428359843</v>
      </c>
      <c r="T34" s="60">
        <f aca="true" t="shared" si="17" ref="T34:T50">(F34-F$6)^3</f>
        <v>-6.256537013735208</v>
      </c>
      <c r="U34" s="60">
        <f aca="true" t="shared" si="18" ref="U34:U50">(G34-G$6)^3</f>
        <v>9.76905996036782</v>
      </c>
      <c r="V34" s="60">
        <f aca="true" t="shared" si="19" ref="V34:V50">(H34-H$6)^3</f>
        <v>0.3342257423696999</v>
      </c>
      <c r="W34" s="60">
        <f aca="true" t="shared" si="20" ref="W34:W50">(I34-I$6)^3</f>
        <v>-0.8487923489900883</v>
      </c>
      <c r="X34" s="60">
        <f aca="true" t="shared" si="21" ref="X34:X50">(J34-J$6)^3</f>
        <v>0.17459956556551054</v>
      </c>
      <c r="Y34" s="60">
        <f aca="true" t="shared" si="22" ref="Y34:Y50">(K34-K$6)^3</f>
        <v>0.2544097419855733</v>
      </c>
      <c r="Z34" s="60">
        <f aca="true" t="shared" si="23" ref="Z34:Z50">(L34-L$6)^3</f>
        <v>0.057661763878579554</v>
      </c>
      <c r="AA34" s="60">
        <f aca="true" t="shared" si="24" ref="AA34:AA50">(M34-M$6)^3</f>
        <v>0.014772837002221801</v>
      </c>
      <c r="AB34" s="60">
        <f aca="true" t="shared" si="25" ref="AB34:AB50">(N34-N$6)^3</f>
        <v>-2044.5167697156014</v>
      </c>
    </row>
    <row r="35" spans="1:28" ht="12.75">
      <c r="A35" s="12" t="s">
        <v>43</v>
      </c>
      <c r="B35" s="1">
        <f>'DATOS MENSUALES'!E210</f>
        <v>1.568</v>
      </c>
      <c r="C35" s="1">
        <f>'DATOS MENSUALES'!E211</f>
        <v>1.981342</v>
      </c>
      <c r="D35" s="1">
        <f>'DATOS MENSUALES'!E212</f>
        <v>3.30333</v>
      </c>
      <c r="E35" s="1">
        <f>'DATOS MENSUALES'!E213</f>
        <v>4.629903</v>
      </c>
      <c r="F35" s="1">
        <f>'DATOS MENSUALES'!E214</f>
        <v>8.593969</v>
      </c>
      <c r="G35" s="1">
        <f>'DATOS MENSUALES'!E215</f>
        <v>9.276496</v>
      </c>
      <c r="H35" s="1">
        <f>'DATOS MENSUALES'!E216</f>
        <v>8.423855</v>
      </c>
      <c r="I35" s="1">
        <f>'DATOS MENSUALES'!E217</f>
        <v>4.720928</v>
      </c>
      <c r="J35" s="1">
        <f>'DATOS MENSUALES'!E218</f>
        <v>3.659552</v>
      </c>
      <c r="K35" s="1">
        <f>'DATOS MENSUALES'!E219</f>
        <v>2.904865</v>
      </c>
      <c r="L35" s="1">
        <f>'DATOS MENSUALES'!E220</f>
        <v>1.145988</v>
      </c>
      <c r="M35" s="1">
        <f>'DATOS MENSUALES'!E221</f>
        <v>1.050423</v>
      </c>
      <c r="N35" s="1">
        <f t="shared" si="11"/>
        <v>51.258651</v>
      </c>
      <c r="O35" s="10"/>
      <c r="P35" s="60">
        <f t="shared" si="12"/>
        <v>-0.06924707674831311</v>
      </c>
      <c r="Q35" s="60">
        <f t="shared" si="13"/>
        <v>-4.215050358921542</v>
      </c>
      <c r="R35" s="60">
        <f t="shared" si="15"/>
        <v>-142.5242589998273</v>
      </c>
      <c r="S35" s="60">
        <f t="shared" si="16"/>
        <v>-174.095517933355</v>
      </c>
      <c r="T35" s="60">
        <f t="shared" si="17"/>
        <v>-0.41404122211687777</v>
      </c>
      <c r="U35" s="60">
        <f t="shared" si="18"/>
        <v>24.381823151354823</v>
      </c>
      <c r="V35" s="60">
        <f t="shared" si="19"/>
        <v>79.77146773084351</v>
      </c>
      <c r="W35" s="60">
        <f t="shared" si="20"/>
        <v>1.366849717398189</v>
      </c>
      <c r="X35" s="60">
        <f t="shared" si="21"/>
        <v>4.755307080984558</v>
      </c>
      <c r="Y35" s="60">
        <f t="shared" si="22"/>
        <v>5.429576976594505</v>
      </c>
      <c r="Z35" s="60">
        <f t="shared" si="23"/>
        <v>0.056003296017313575</v>
      </c>
      <c r="AA35" s="60">
        <f t="shared" si="24"/>
        <v>0.012235832066952824</v>
      </c>
      <c r="AB35" s="60">
        <f t="shared" si="25"/>
        <v>-1.7808922725889629</v>
      </c>
    </row>
    <row r="36" spans="1:28" ht="12.75">
      <c r="A36" s="12" t="s">
        <v>44</v>
      </c>
      <c r="B36" s="1">
        <f>'DATOS MENSUALES'!E222</f>
        <v>1.464141</v>
      </c>
      <c r="C36" s="1">
        <f>'DATOS MENSUALES'!E223</f>
        <v>1.964492</v>
      </c>
      <c r="D36" s="1">
        <f>'DATOS MENSUALES'!E224</f>
        <v>13.661224</v>
      </c>
      <c r="E36" s="1">
        <f>'DATOS MENSUALES'!E225</f>
        <v>17.07967</v>
      </c>
      <c r="F36" s="1">
        <f>'DATOS MENSUALES'!E226</f>
        <v>5.734547</v>
      </c>
      <c r="G36" s="1">
        <f>'DATOS MENSUALES'!E227</f>
        <v>9.692592</v>
      </c>
      <c r="H36" s="1">
        <f>'DATOS MENSUALES'!E228</f>
        <v>7.874168</v>
      </c>
      <c r="I36" s="1">
        <f>'DATOS MENSUALES'!E229</f>
        <v>11.306848</v>
      </c>
      <c r="J36" s="1">
        <f>'DATOS MENSUALES'!E230</f>
        <v>6.837468</v>
      </c>
      <c r="K36" s="1">
        <f>'DATOS MENSUALES'!E231</f>
        <v>3.542284</v>
      </c>
      <c r="L36" s="1">
        <f>'DATOS MENSUALES'!E232</f>
        <v>1.332</v>
      </c>
      <c r="M36" s="1">
        <f>'DATOS MENSUALES'!E233</f>
        <v>2.4393</v>
      </c>
      <c r="N36" s="1">
        <f t="shared" si="11"/>
        <v>82.92873399999999</v>
      </c>
      <c r="O36" s="10"/>
      <c r="P36" s="60">
        <f t="shared" si="12"/>
        <v>-0.13619705740711277</v>
      </c>
      <c r="Q36" s="60">
        <f t="shared" si="13"/>
        <v>-4.348334554399571</v>
      </c>
      <c r="R36" s="60">
        <f t="shared" si="15"/>
        <v>135.35163702859214</v>
      </c>
      <c r="S36" s="60">
        <f t="shared" si="16"/>
        <v>323.673198546195</v>
      </c>
      <c r="T36" s="60">
        <f t="shared" si="17"/>
        <v>-46.84095213320858</v>
      </c>
      <c r="U36" s="60">
        <f t="shared" si="18"/>
        <v>36.45604119265486</v>
      </c>
      <c r="V36" s="60">
        <f t="shared" si="19"/>
        <v>52.94878695394024</v>
      </c>
      <c r="W36" s="60">
        <f t="shared" si="20"/>
        <v>455.7701124000035</v>
      </c>
      <c r="X36" s="60">
        <f t="shared" si="21"/>
        <v>114.75792123548449</v>
      </c>
      <c r="Y36" s="60">
        <f t="shared" si="22"/>
        <v>13.738242933857222</v>
      </c>
      <c r="Z36" s="60">
        <f t="shared" si="23"/>
        <v>0.18383733859219709</v>
      </c>
      <c r="AA36" s="60">
        <f t="shared" si="24"/>
        <v>4.246097090381656</v>
      </c>
      <c r="AB36" s="60">
        <f t="shared" si="25"/>
        <v>28255.46979226021</v>
      </c>
    </row>
    <row r="37" spans="1:28" ht="12.75">
      <c r="A37" s="12" t="s">
        <v>45</v>
      </c>
      <c r="B37" s="1">
        <f>'DATOS MENSUALES'!E234</f>
        <v>2.652475</v>
      </c>
      <c r="C37" s="1">
        <f>'DATOS MENSUALES'!E235</f>
        <v>8.888424</v>
      </c>
      <c r="D37" s="1">
        <f>'DATOS MENSUALES'!E236</f>
        <v>13.234752</v>
      </c>
      <c r="E37" s="1">
        <f>'DATOS MENSUALES'!E237</f>
        <v>15.01256</v>
      </c>
      <c r="F37" s="1">
        <f>'DATOS MENSUALES'!E238</f>
        <v>21.614296</v>
      </c>
      <c r="G37" s="1">
        <f>'DATOS MENSUALES'!E239</f>
        <v>7.533686</v>
      </c>
      <c r="H37" s="1">
        <f>'DATOS MENSUALES'!E240</f>
        <v>4.174656</v>
      </c>
      <c r="I37" s="1">
        <f>'DATOS MENSUALES'!E241</f>
        <v>4.197752</v>
      </c>
      <c r="J37" s="1">
        <f>'DATOS MENSUALES'!E242</f>
        <v>2.1978</v>
      </c>
      <c r="K37" s="1">
        <f>'DATOS MENSUALES'!E243</f>
        <v>1.567557</v>
      </c>
      <c r="L37" s="1">
        <f>'DATOS MENSUALES'!E244</f>
        <v>1.147971</v>
      </c>
      <c r="M37" s="1">
        <f>'DATOS MENSUALES'!E245</f>
        <v>0.754875</v>
      </c>
      <c r="N37" s="1">
        <f t="shared" si="11"/>
        <v>82.97680399999999</v>
      </c>
      <c r="O37" s="10"/>
      <c r="P37" s="60">
        <f t="shared" si="12"/>
        <v>0.30594961740878335</v>
      </c>
      <c r="Q37" s="60">
        <f t="shared" si="13"/>
        <v>148.18104415220006</v>
      </c>
      <c r="R37" s="60">
        <f t="shared" si="15"/>
        <v>104.34781142487913</v>
      </c>
      <c r="S37" s="60">
        <f t="shared" si="16"/>
        <v>110.51359875230614</v>
      </c>
      <c r="T37" s="60">
        <f t="shared" si="17"/>
        <v>1849.542516101417</v>
      </c>
      <c r="U37" s="60">
        <f t="shared" si="18"/>
        <v>1.5484374778422905</v>
      </c>
      <c r="V37" s="60">
        <f t="shared" si="19"/>
        <v>0.0001715411939187726</v>
      </c>
      <c r="W37" s="60">
        <f t="shared" si="20"/>
        <v>0.2018617997538196</v>
      </c>
      <c r="X37" s="60">
        <f t="shared" si="21"/>
        <v>0.010627904654859369</v>
      </c>
      <c r="Y37" s="60">
        <f t="shared" si="22"/>
        <v>0.07424682524916787</v>
      </c>
      <c r="Z37" s="60">
        <f t="shared" si="23"/>
        <v>0.056878619776431376</v>
      </c>
      <c r="AA37" s="60">
        <f t="shared" si="24"/>
        <v>-0.000276086361751094</v>
      </c>
      <c r="AB37" s="60">
        <f t="shared" si="25"/>
        <v>28389.46285256303</v>
      </c>
    </row>
    <row r="38" spans="1:28" ht="12.75">
      <c r="A38" s="12" t="s">
        <v>46</v>
      </c>
      <c r="B38" s="1">
        <f>'DATOS MENSUALES'!E246</f>
        <v>5.23158</v>
      </c>
      <c r="C38" s="1">
        <f>'DATOS MENSUALES'!E247</f>
        <v>11.618444</v>
      </c>
      <c r="D38" s="1">
        <f>'DATOS MENSUALES'!E248</f>
        <v>7.449148</v>
      </c>
      <c r="E38" s="1">
        <f>'DATOS MENSUALES'!E249</f>
        <v>12.940096</v>
      </c>
      <c r="F38" s="1">
        <f>'DATOS MENSUALES'!E250</f>
        <v>5.734116</v>
      </c>
      <c r="G38" s="1">
        <f>'DATOS MENSUALES'!E251</f>
        <v>7.048426</v>
      </c>
      <c r="H38" s="1">
        <f>'DATOS MENSUALES'!E252</f>
        <v>3.611036</v>
      </c>
      <c r="I38" s="1">
        <f>'DATOS MENSUALES'!E253</f>
        <v>5.34765</v>
      </c>
      <c r="J38" s="1">
        <f>'DATOS MENSUALES'!E254</f>
        <v>4.21178</v>
      </c>
      <c r="K38" s="1">
        <f>'DATOS MENSUALES'!E255</f>
        <v>2.4242</v>
      </c>
      <c r="L38" s="1">
        <f>'DATOS MENSUALES'!E256</f>
        <v>1.45632</v>
      </c>
      <c r="M38" s="1">
        <f>'DATOS MENSUALES'!E257</f>
        <v>1.18188</v>
      </c>
      <c r="N38" s="1">
        <f t="shared" si="11"/>
        <v>68.25467600000002</v>
      </c>
      <c r="O38" s="10"/>
      <c r="P38" s="60">
        <f t="shared" si="12"/>
        <v>34.42119354919462</v>
      </c>
      <c r="Q38" s="60">
        <f t="shared" si="13"/>
        <v>516.1870654462466</v>
      </c>
      <c r="R38" s="60">
        <f t="shared" si="15"/>
        <v>-1.2516740516145992</v>
      </c>
      <c r="S38" s="60">
        <f t="shared" si="16"/>
        <v>20.26606421179164</v>
      </c>
      <c r="T38" s="60">
        <f t="shared" si="17"/>
        <v>-46.857755678707804</v>
      </c>
      <c r="U38" s="60">
        <f t="shared" si="18"/>
        <v>0.30298446222756625</v>
      </c>
      <c r="V38" s="60">
        <f t="shared" si="19"/>
        <v>-0.13114027044596122</v>
      </c>
      <c r="W38" s="60">
        <f t="shared" si="20"/>
        <v>5.236393911215822</v>
      </c>
      <c r="X38" s="60">
        <f t="shared" si="21"/>
        <v>11.14697619470771</v>
      </c>
      <c r="Y38" s="60">
        <f t="shared" si="22"/>
        <v>2.0821616460831955</v>
      </c>
      <c r="Z38" s="60">
        <f t="shared" si="23"/>
        <v>0.3327055820840866</v>
      </c>
      <c r="AA38" s="60">
        <f t="shared" si="24"/>
        <v>0.04739466090172204</v>
      </c>
      <c r="AB38" s="60">
        <f t="shared" si="25"/>
        <v>3932.2698524702814</v>
      </c>
    </row>
    <row r="39" spans="1:28" ht="12.75">
      <c r="A39" s="12" t="s">
        <v>47</v>
      </c>
      <c r="B39" s="1">
        <f>'DATOS MENSUALES'!E258</f>
        <v>1.081158</v>
      </c>
      <c r="C39" s="1">
        <f>'DATOS MENSUALES'!E259</f>
        <v>7.778214</v>
      </c>
      <c r="D39" s="1">
        <f>'DATOS MENSUALES'!E260</f>
        <v>10.716888</v>
      </c>
      <c r="E39" s="1">
        <f>'DATOS MENSUALES'!E261</f>
        <v>14.571517</v>
      </c>
      <c r="F39" s="1">
        <f>'DATOS MENSUALES'!E262</f>
        <v>4.86954</v>
      </c>
      <c r="G39" s="1">
        <f>'DATOS MENSUALES'!E263</f>
        <v>12.441811</v>
      </c>
      <c r="H39" s="1">
        <f>'DATOS MENSUALES'!E264</f>
        <v>3.334562</v>
      </c>
      <c r="I39" s="1">
        <f>'DATOS MENSUALES'!E265</f>
        <v>2.922276</v>
      </c>
      <c r="J39" s="1">
        <f>'DATOS MENSUALES'!E266</f>
        <v>1.83044</v>
      </c>
      <c r="K39" s="1">
        <f>'DATOS MENSUALES'!E267</f>
        <v>1.451772</v>
      </c>
      <c r="L39" s="1">
        <f>'DATOS MENSUALES'!E268</f>
        <v>1.313559</v>
      </c>
      <c r="M39" s="1">
        <f>'DATOS MENSUALES'!E269</f>
        <v>1.302126</v>
      </c>
      <c r="N39" s="1">
        <f t="shared" si="11"/>
        <v>63.61386300000001</v>
      </c>
      <c r="O39" s="10"/>
      <c r="P39" s="60">
        <f t="shared" si="12"/>
        <v>-0.7229118363758444</v>
      </c>
      <c r="Q39" s="60">
        <f t="shared" si="13"/>
        <v>73.11425405263194</v>
      </c>
      <c r="R39" s="60">
        <f t="shared" si="15"/>
        <v>10.504063102176667</v>
      </c>
      <c r="S39" s="60">
        <f t="shared" si="16"/>
        <v>82.75773520694744</v>
      </c>
      <c r="T39" s="60">
        <f t="shared" si="17"/>
        <v>-89.30010130569097</v>
      </c>
      <c r="U39" s="60">
        <f t="shared" si="18"/>
        <v>223.09969207054021</v>
      </c>
      <c r="V39" s="60">
        <f t="shared" si="19"/>
        <v>-0.48286921907397984</v>
      </c>
      <c r="W39" s="60">
        <f t="shared" si="20"/>
        <v>-0.3268882798427651</v>
      </c>
      <c r="X39" s="60">
        <f t="shared" si="21"/>
        <v>-0.0032089479839703373</v>
      </c>
      <c r="Y39" s="60">
        <f t="shared" si="22"/>
        <v>0.028237463451966174</v>
      </c>
      <c r="Z39" s="60">
        <f t="shared" si="23"/>
        <v>0.16652454853558057</v>
      </c>
      <c r="AA39" s="60">
        <f t="shared" si="24"/>
        <v>0.1120749195428919</v>
      </c>
      <c r="AB39" s="60">
        <f t="shared" si="25"/>
        <v>1383.6207348727758</v>
      </c>
    </row>
    <row r="40" spans="1:28" ht="12.75">
      <c r="A40" s="12" t="s">
        <v>48</v>
      </c>
      <c r="B40" s="1">
        <f>'DATOS MENSUALES'!E270</f>
        <v>1.626866</v>
      </c>
      <c r="C40" s="1">
        <f>'DATOS MENSUALES'!E271</f>
        <v>0.960804</v>
      </c>
      <c r="D40" s="1">
        <f>'DATOS MENSUALES'!E272</f>
        <v>1.948923</v>
      </c>
      <c r="E40" s="1">
        <f>'DATOS MENSUALES'!E273</f>
        <v>20.132415</v>
      </c>
      <c r="F40" s="1">
        <f>'DATOS MENSUALES'!E274</f>
        <v>16.3553</v>
      </c>
      <c r="G40" s="1">
        <f>'DATOS MENSUALES'!E275</f>
        <v>10.977736</v>
      </c>
      <c r="H40" s="1">
        <f>'DATOS MENSUALES'!E276</f>
        <v>6.669216</v>
      </c>
      <c r="I40" s="1">
        <f>'DATOS MENSUALES'!E277</f>
        <v>3.963452</v>
      </c>
      <c r="J40" s="1">
        <f>'DATOS MENSUALES'!E278</f>
        <v>2.56674</v>
      </c>
      <c r="K40" s="1">
        <f>'DATOS MENSUALES'!E279</f>
        <v>1.817782</v>
      </c>
      <c r="L40" s="1">
        <f>'DATOS MENSUALES'!E280</f>
        <v>1.257579</v>
      </c>
      <c r="M40" s="1">
        <f>'DATOS MENSUALES'!E281</f>
        <v>1.161867</v>
      </c>
      <c r="N40" s="1">
        <f t="shared" si="11"/>
        <v>69.43868</v>
      </c>
      <c r="O40" s="10"/>
      <c r="P40" s="60">
        <f t="shared" si="12"/>
        <v>-0.043532324961000395</v>
      </c>
      <c r="Q40" s="60">
        <f t="shared" si="13"/>
        <v>-18.313974761089856</v>
      </c>
      <c r="R40" s="60">
        <f t="shared" si="15"/>
        <v>-284.62061924637436</v>
      </c>
      <c r="S40" s="60">
        <f t="shared" si="16"/>
        <v>975.8137903366107</v>
      </c>
      <c r="T40" s="60">
        <f t="shared" si="17"/>
        <v>345.3577157160362</v>
      </c>
      <c r="U40" s="60">
        <f t="shared" si="18"/>
        <v>97.39666870221748</v>
      </c>
      <c r="V40" s="60">
        <f t="shared" si="19"/>
        <v>16.583783997334773</v>
      </c>
      <c r="W40" s="60">
        <f t="shared" si="20"/>
        <v>0.04373050500755296</v>
      </c>
      <c r="X40" s="60">
        <f t="shared" si="21"/>
        <v>0.20412996291896462</v>
      </c>
      <c r="Y40" s="60">
        <f t="shared" si="22"/>
        <v>0.30147044903175857</v>
      </c>
      <c r="Z40" s="60">
        <f t="shared" si="23"/>
        <v>0.12068908599334177</v>
      </c>
      <c r="AA40" s="60">
        <f t="shared" si="24"/>
        <v>0.03995851192816991</v>
      </c>
      <c r="AB40" s="60">
        <f t="shared" si="25"/>
        <v>4885.228950144064</v>
      </c>
    </row>
    <row r="41" spans="1:28" ht="12.75">
      <c r="A41" s="12" t="s">
        <v>49</v>
      </c>
      <c r="B41" s="1">
        <f>'DATOS MENSUALES'!E282</f>
        <v>1.051256</v>
      </c>
      <c r="C41" s="1">
        <f>'DATOS MENSUALES'!E283</f>
        <v>7.322931</v>
      </c>
      <c r="D41" s="1">
        <f>'DATOS MENSUALES'!E284</f>
        <v>19.25482</v>
      </c>
      <c r="E41" s="1">
        <f>'DATOS MENSUALES'!E285</f>
        <v>11.298</v>
      </c>
      <c r="F41" s="1">
        <f>'DATOS MENSUALES'!E286</f>
        <v>10.959944</v>
      </c>
      <c r="G41" s="1">
        <f>'DATOS MENSUALES'!E287</f>
        <v>17.75014</v>
      </c>
      <c r="H41" s="1">
        <f>'DATOS MENSUALES'!E288</f>
        <v>3.043936</v>
      </c>
      <c r="I41" s="1">
        <f>'DATOS MENSUALES'!E289</f>
        <v>3.90681</v>
      </c>
      <c r="J41" s="1">
        <f>'DATOS MENSUALES'!E290</f>
        <v>2.149058</v>
      </c>
      <c r="K41" s="1">
        <f>'DATOS MENSUALES'!E291</f>
        <v>1.661232</v>
      </c>
      <c r="L41" s="1">
        <f>'DATOS MENSUALES'!E292</f>
        <v>1.348674</v>
      </c>
      <c r="M41" s="1">
        <f>'DATOS MENSUALES'!E293</f>
        <v>0.9361</v>
      </c>
      <c r="N41" s="1">
        <f t="shared" si="11"/>
        <v>80.682901</v>
      </c>
      <c r="O41" s="10"/>
      <c r="P41" s="60">
        <f t="shared" si="12"/>
        <v>-0.7976027263680137</v>
      </c>
      <c r="Q41" s="60">
        <f t="shared" si="13"/>
        <v>51.738148295755735</v>
      </c>
      <c r="R41" s="60">
        <f t="shared" si="15"/>
        <v>1234.6763661236664</v>
      </c>
      <c r="S41" s="60">
        <f t="shared" si="16"/>
        <v>1.2748377860372462</v>
      </c>
      <c r="T41" s="60">
        <f t="shared" si="17"/>
        <v>4.256618264574913</v>
      </c>
      <c r="U41" s="60">
        <f t="shared" si="18"/>
        <v>1471.1816611279155</v>
      </c>
      <c r="V41" s="60">
        <f t="shared" si="19"/>
        <v>-1.2428395724725454</v>
      </c>
      <c r="W41" s="60">
        <f t="shared" si="20"/>
        <v>0.025847847800718488</v>
      </c>
      <c r="X41" s="60">
        <f t="shared" si="21"/>
        <v>0.005010702556969619</v>
      </c>
      <c r="Y41" s="60">
        <f t="shared" si="22"/>
        <v>0.1357768582173017</v>
      </c>
      <c r="Z41" s="60">
        <f t="shared" si="23"/>
        <v>0.20048896691427154</v>
      </c>
      <c r="AA41" s="60">
        <f t="shared" si="24"/>
        <v>0.0015653370153524073</v>
      </c>
      <c r="AB41" s="60">
        <f t="shared" si="25"/>
        <v>22454.71746042611</v>
      </c>
    </row>
    <row r="42" spans="1:28" ht="12.75">
      <c r="A42" s="12" t="s">
        <v>50</v>
      </c>
      <c r="B42" s="1">
        <f>'DATOS MENSUALES'!E294</f>
        <v>0.440576</v>
      </c>
      <c r="C42" s="1">
        <f>'DATOS MENSUALES'!E295</f>
        <v>1.652305</v>
      </c>
      <c r="D42" s="1">
        <f>'DATOS MENSUALES'!E296</f>
        <v>2.08361</v>
      </c>
      <c r="E42" s="1">
        <f>'DATOS MENSUALES'!E297</f>
        <v>4.237249</v>
      </c>
      <c r="F42" s="1">
        <f>'DATOS MENSUALES'!E298</f>
        <v>11.50254</v>
      </c>
      <c r="G42" s="1">
        <f>'DATOS MENSUALES'!E299</f>
        <v>5.618973</v>
      </c>
      <c r="H42" s="1">
        <f>'DATOS MENSUALES'!E300</f>
        <v>1.552516</v>
      </c>
      <c r="I42" s="1">
        <f>'DATOS MENSUALES'!E301</f>
        <v>1.22404</v>
      </c>
      <c r="J42" s="1">
        <f>'DATOS MENSUALES'!E302</f>
        <v>1.219424</v>
      </c>
      <c r="K42" s="1">
        <f>'DATOS MENSUALES'!E303</f>
        <v>1.103064</v>
      </c>
      <c r="L42" s="1">
        <f>'DATOS MENSUALES'!E304</f>
        <v>0.967856</v>
      </c>
      <c r="M42" s="1">
        <f>'DATOS MENSUALES'!E305</f>
        <v>0.635742</v>
      </c>
      <c r="N42" s="1">
        <f t="shared" si="11"/>
        <v>32.237895</v>
      </c>
      <c r="O42" s="10"/>
      <c r="P42" s="60">
        <f t="shared" si="12"/>
        <v>-3.6385466270106326</v>
      </c>
      <c r="Q42" s="60">
        <f t="shared" si="13"/>
        <v>-7.351069046750474</v>
      </c>
      <c r="R42" s="60">
        <f t="shared" si="15"/>
        <v>-267.4928139429117</v>
      </c>
      <c r="S42" s="60">
        <f t="shared" si="16"/>
        <v>-213.46609246271015</v>
      </c>
      <c r="T42" s="60">
        <f t="shared" si="17"/>
        <v>10.123145596907156</v>
      </c>
      <c r="U42" s="60">
        <f t="shared" si="18"/>
        <v>-0.43518775944550014</v>
      </c>
      <c r="V42" s="60">
        <f t="shared" si="19"/>
        <v>-16.90684799776464</v>
      </c>
      <c r="W42" s="60">
        <f t="shared" si="20"/>
        <v>-13.602273903876684</v>
      </c>
      <c r="X42" s="60">
        <f t="shared" si="21"/>
        <v>-0.43640692746929005</v>
      </c>
      <c r="Y42" s="60">
        <f t="shared" si="22"/>
        <v>-8.631040070030985E-05</v>
      </c>
      <c r="Z42" s="60">
        <f t="shared" si="23"/>
        <v>0.00854744219874072</v>
      </c>
      <c r="AA42" s="60">
        <f t="shared" si="24"/>
        <v>-0.006254736087827037</v>
      </c>
      <c r="AB42" s="60">
        <f t="shared" si="25"/>
        <v>-8282.718614811849</v>
      </c>
    </row>
    <row r="43" spans="1:28" ht="12.75">
      <c r="A43" s="12" t="s">
        <v>51</v>
      </c>
      <c r="B43" s="1">
        <f>'DATOS MENSUALES'!E306</f>
        <v>2.023263</v>
      </c>
      <c r="C43" s="1">
        <f>'DATOS MENSUALES'!E307</f>
        <v>7.25562</v>
      </c>
      <c r="D43" s="1">
        <f>'DATOS MENSUALES'!E308</f>
        <v>7.697838</v>
      </c>
      <c r="E43" s="1">
        <f>'DATOS MENSUALES'!E309</f>
        <v>12.1912</v>
      </c>
      <c r="F43" s="1">
        <f>'DATOS MENSUALES'!E310</f>
        <v>37.009588</v>
      </c>
      <c r="G43" s="1">
        <f>'DATOS MENSUALES'!E311</f>
        <v>7.67228</v>
      </c>
      <c r="H43" s="1">
        <f>'DATOS MENSUALES'!E312</f>
        <v>10.413708</v>
      </c>
      <c r="I43" s="1">
        <f>'DATOS MENSUALES'!E313</f>
        <v>5.367614</v>
      </c>
      <c r="J43" s="1">
        <f>'DATOS MENSUALES'!E314</f>
        <v>2.084952</v>
      </c>
      <c r="K43" s="1">
        <f>'DATOS MENSUALES'!E315</f>
        <v>0.954606</v>
      </c>
      <c r="L43" s="1">
        <f>'DATOS MENSUALES'!E316</f>
        <v>0.64666</v>
      </c>
      <c r="M43" s="1">
        <f>'DATOS MENSUALES'!E317</f>
        <v>0.55449</v>
      </c>
      <c r="N43" s="1">
        <f t="shared" si="11"/>
        <v>93.871819</v>
      </c>
      <c r="O43" s="10"/>
      <c r="P43" s="60">
        <f t="shared" si="12"/>
        <v>8.882055544571687E-05</v>
      </c>
      <c r="Q43" s="60">
        <f t="shared" si="13"/>
        <v>48.984685970325444</v>
      </c>
      <c r="R43" s="60">
        <f t="shared" si="15"/>
        <v>-0.5697393141819983</v>
      </c>
      <c r="S43" s="60">
        <f t="shared" si="16"/>
        <v>7.733090099653755</v>
      </c>
      <c r="T43" s="60">
        <f t="shared" si="17"/>
        <v>21185.61839356095</v>
      </c>
      <c r="U43" s="60">
        <f t="shared" si="18"/>
        <v>2.1742614426828117</v>
      </c>
      <c r="V43" s="60">
        <f t="shared" si="19"/>
        <v>249.4064135925603</v>
      </c>
      <c r="W43" s="60">
        <f t="shared" si="20"/>
        <v>5.419080657113299</v>
      </c>
      <c r="X43" s="60">
        <f t="shared" si="21"/>
        <v>0.00122550726354522</v>
      </c>
      <c r="Y43" s="60">
        <f t="shared" si="22"/>
        <v>-0.007150137899386424</v>
      </c>
      <c r="Z43" s="60">
        <f t="shared" si="23"/>
        <v>-0.0015907245243788105</v>
      </c>
      <c r="AA43" s="60">
        <f t="shared" si="24"/>
        <v>-0.018715180599620167</v>
      </c>
      <c r="AB43" s="60">
        <f t="shared" si="25"/>
        <v>70963.32900900092</v>
      </c>
    </row>
    <row r="44" spans="1:28" ht="12.75">
      <c r="A44" s="12" t="s">
        <v>52</v>
      </c>
      <c r="B44" s="1">
        <f>'DATOS MENSUALES'!E318</f>
        <v>0.650097</v>
      </c>
      <c r="C44" s="1">
        <f>'DATOS MENSUALES'!E319</f>
        <v>4.275888</v>
      </c>
      <c r="D44" s="1">
        <f>'DATOS MENSUALES'!E320</f>
        <v>1.391334</v>
      </c>
      <c r="E44" s="1">
        <f>'DATOS MENSUALES'!E321</f>
        <v>1.48707</v>
      </c>
      <c r="F44" s="1">
        <f>'DATOS MENSUALES'!E322</f>
        <v>4.288568</v>
      </c>
      <c r="G44" s="1">
        <f>'DATOS MENSUALES'!E323</f>
        <v>4.936912</v>
      </c>
      <c r="H44" s="1">
        <f>'DATOS MENSUALES'!E324</f>
        <v>1.41622</v>
      </c>
      <c r="I44" s="1">
        <f>'DATOS MENSUALES'!E325</f>
        <v>4.000899</v>
      </c>
      <c r="J44" s="1">
        <f>'DATOS MENSUALES'!E326</f>
        <v>1.725828</v>
      </c>
      <c r="K44" s="1">
        <f>'DATOS MENSUALES'!E327</f>
        <v>0.8856</v>
      </c>
      <c r="L44" s="1">
        <f>'DATOS MENSUALES'!E328</f>
        <v>0.614068</v>
      </c>
      <c r="M44" s="1">
        <f>'DATOS MENSUALES'!E329</f>
        <v>0.248811</v>
      </c>
      <c r="N44" s="1">
        <f t="shared" si="11"/>
        <v>25.921294999999997</v>
      </c>
      <c r="O44" s="10"/>
      <c r="P44" s="60">
        <f t="shared" si="12"/>
        <v>-2.3449431293781133</v>
      </c>
      <c r="Q44" s="60">
        <f t="shared" si="13"/>
        <v>0.31331310276334035</v>
      </c>
      <c r="R44" s="60">
        <f t="shared" si="15"/>
        <v>-363.3083883342687</v>
      </c>
      <c r="S44" s="60">
        <f t="shared" si="16"/>
        <v>-664.5671558231899</v>
      </c>
      <c r="T44" s="60">
        <f t="shared" si="17"/>
        <v>-128.84346267711035</v>
      </c>
      <c r="U44" s="60">
        <f t="shared" si="18"/>
        <v>-2.985165945262925</v>
      </c>
      <c r="V44" s="60">
        <f t="shared" si="19"/>
        <v>-19.745888765946447</v>
      </c>
      <c r="W44" s="60">
        <f t="shared" si="20"/>
        <v>0.059209368939864754</v>
      </c>
      <c r="X44" s="60">
        <f t="shared" si="21"/>
        <v>-0.01602406591922084</v>
      </c>
      <c r="Y44" s="60">
        <f t="shared" si="22"/>
        <v>-0.017914204427871998</v>
      </c>
      <c r="Z44" s="60">
        <f t="shared" si="23"/>
        <v>-0.00332972634851691</v>
      </c>
      <c r="AA44" s="60">
        <f t="shared" si="24"/>
        <v>-0.1863446388850141</v>
      </c>
      <c r="AB44" s="60">
        <f t="shared" si="25"/>
        <v>-18714.05486008804</v>
      </c>
    </row>
    <row r="45" spans="1:28" ht="12.75">
      <c r="A45" s="12" t="s">
        <v>53</v>
      </c>
      <c r="B45" s="1">
        <f>'DATOS MENSUALES'!E330</f>
        <v>0.29876</v>
      </c>
      <c r="C45" s="1">
        <f>'DATOS MENSUALES'!E331</f>
        <v>1.133577</v>
      </c>
      <c r="D45" s="1">
        <f>'DATOS MENSUALES'!E332</f>
        <v>0.968175</v>
      </c>
      <c r="E45" s="1">
        <f>'DATOS MENSUALES'!E333</f>
        <v>0.622496</v>
      </c>
      <c r="F45" s="1">
        <f>'DATOS MENSUALES'!E334</f>
        <v>10.005804</v>
      </c>
      <c r="G45" s="1">
        <f>'DATOS MENSUALES'!E335</f>
        <v>3.20892</v>
      </c>
      <c r="H45" s="1">
        <f>'DATOS MENSUALES'!E336</f>
        <v>6.3217</v>
      </c>
      <c r="I45" s="1">
        <f>'DATOS MENSUALES'!E337</f>
        <v>3.982814</v>
      </c>
      <c r="J45" s="1">
        <f>'DATOS MENSUALES'!E338</f>
        <v>1.834392</v>
      </c>
      <c r="K45" s="1">
        <f>'DATOS MENSUALES'!E339</f>
        <v>0.699966</v>
      </c>
      <c r="L45" s="1">
        <f>'DATOS MENSUALES'!E340</f>
        <v>0.526581</v>
      </c>
      <c r="M45" s="1">
        <f>'DATOS MENSUALES'!E341</f>
        <v>0.264469</v>
      </c>
      <c r="N45" s="1">
        <f t="shared" si="11"/>
        <v>29.867653999999998</v>
      </c>
      <c r="O45" s="10"/>
      <c r="P45" s="60">
        <f t="shared" si="12"/>
        <v>-4.740663213041301</v>
      </c>
      <c r="Q45" s="60">
        <f t="shared" si="13"/>
        <v>-14.943624372251083</v>
      </c>
      <c r="R45" s="60">
        <f t="shared" si="15"/>
        <v>-431.85338724977595</v>
      </c>
      <c r="S45" s="60">
        <f t="shared" si="16"/>
        <v>-882.3048041748043</v>
      </c>
      <c r="T45" s="60">
        <f t="shared" si="17"/>
        <v>0.29608248915874424</v>
      </c>
      <c r="U45" s="60">
        <f t="shared" si="18"/>
        <v>-31.790557201051737</v>
      </c>
      <c r="V45" s="60">
        <f t="shared" si="19"/>
        <v>10.685905570977974</v>
      </c>
      <c r="W45" s="60">
        <f t="shared" si="20"/>
        <v>0.05134387190507418</v>
      </c>
      <c r="X45" s="60">
        <f t="shared" si="21"/>
        <v>-0.002957860488206153</v>
      </c>
      <c r="Y45" s="60">
        <f t="shared" si="22"/>
        <v>-0.08948922440321196</v>
      </c>
      <c r="Z45" s="60">
        <f t="shared" si="23"/>
        <v>-0.013280610382319131</v>
      </c>
      <c r="AA45" s="60">
        <f t="shared" si="24"/>
        <v>-0.1714358543303124</v>
      </c>
      <c r="AB45" s="60">
        <f t="shared" si="25"/>
        <v>-11547.953913429683</v>
      </c>
    </row>
    <row r="46" spans="1:28" ht="12.75">
      <c r="A46" s="12" t="s">
        <v>54</v>
      </c>
      <c r="B46" s="1">
        <f>'DATOS MENSUALES'!E342</f>
        <v>0.40647</v>
      </c>
      <c r="C46" s="1">
        <f>'DATOS MENSUALES'!E343</f>
        <v>3.77478</v>
      </c>
      <c r="D46" s="1">
        <f>'DATOS MENSUALES'!E344</f>
        <v>4.28217</v>
      </c>
      <c r="E46" s="1">
        <f>'DATOS MENSUALES'!E345</f>
        <v>12.269348</v>
      </c>
      <c r="F46" s="1">
        <f>'DATOS MENSUALES'!E346</f>
        <v>14.951664</v>
      </c>
      <c r="G46" s="1">
        <f>'DATOS MENSUALES'!E347</f>
        <v>13.311276</v>
      </c>
      <c r="H46" s="1">
        <f>'DATOS MENSUALES'!E348</f>
        <v>1.673072</v>
      </c>
      <c r="I46" s="1">
        <f>'DATOS MENSUALES'!E349</f>
        <v>4.788012</v>
      </c>
      <c r="J46" s="1">
        <f>'DATOS MENSUALES'!E350</f>
        <v>2.460868</v>
      </c>
      <c r="K46" s="1">
        <f>'DATOS MENSUALES'!E351</f>
        <v>1.550265</v>
      </c>
      <c r="L46" s="1">
        <f>'DATOS MENSUALES'!E352</f>
        <v>0.642555</v>
      </c>
      <c r="M46" s="1">
        <f>'DATOS MENSUALES'!E353</f>
        <v>0.508725</v>
      </c>
      <c r="N46" s="1">
        <f t="shared" si="11"/>
        <v>60.619205</v>
      </c>
      <c r="O46" s="10"/>
      <c r="P46" s="60">
        <f t="shared" si="12"/>
        <v>-3.88600303339355</v>
      </c>
      <c r="Q46" s="60">
        <f t="shared" si="13"/>
        <v>0.005647783382849496</v>
      </c>
      <c r="R46" s="60">
        <f t="shared" si="15"/>
        <v>-76.47749281650235</v>
      </c>
      <c r="S46" s="60">
        <f t="shared" si="16"/>
        <v>8.686597672396992</v>
      </c>
      <c r="T46" s="60">
        <f t="shared" si="17"/>
        <v>176.78198996427002</v>
      </c>
      <c r="U46" s="60">
        <f t="shared" si="18"/>
        <v>333.46066724641065</v>
      </c>
      <c r="V46" s="60">
        <f t="shared" si="19"/>
        <v>-14.634580760373098</v>
      </c>
      <c r="W46" s="60">
        <f t="shared" si="20"/>
        <v>1.6300027797914247</v>
      </c>
      <c r="X46" s="60">
        <f t="shared" si="21"/>
        <v>0.11262926417899274</v>
      </c>
      <c r="Y46" s="60">
        <f t="shared" si="22"/>
        <v>0.06545468059826443</v>
      </c>
      <c r="Z46" s="60">
        <f t="shared" si="23"/>
        <v>-0.001764510085586798</v>
      </c>
      <c r="AA46" s="60">
        <f t="shared" si="24"/>
        <v>-0.030157216156969622</v>
      </c>
      <c r="AB46" s="60">
        <f t="shared" si="25"/>
        <v>541.0312341671013</v>
      </c>
    </row>
    <row r="47" spans="1:28" ht="12.75">
      <c r="A47" s="12" t="s">
        <v>55</v>
      </c>
      <c r="B47" s="1">
        <f>'DATOS MENSUALES'!E354</f>
        <v>0.595023</v>
      </c>
      <c r="C47" s="1">
        <f>'DATOS MENSUALES'!E355</f>
        <v>1.584268</v>
      </c>
      <c r="D47" s="1">
        <f>'DATOS MENSUALES'!E356</f>
        <v>1.370324</v>
      </c>
      <c r="E47" s="1">
        <f>'DATOS MENSUALES'!E357</f>
        <v>12.70045</v>
      </c>
      <c r="F47" s="1">
        <f>'DATOS MENSUALES'!E358</f>
        <v>2.720325</v>
      </c>
      <c r="G47" s="1">
        <f>'DATOS MENSUALES'!E359</f>
        <v>2.897532</v>
      </c>
      <c r="H47" s="1">
        <f>'DATOS MENSUALES'!E360</f>
        <v>0.47268</v>
      </c>
      <c r="I47" s="1">
        <f>'DATOS MENSUALES'!E361</f>
        <v>2.424058</v>
      </c>
      <c r="J47" s="1">
        <f>'DATOS MENSUALES'!E362</f>
        <v>1.046952</v>
      </c>
      <c r="K47" s="1">
        <f>'DATOS MENSUALES'!E363</f>
        <v>0.835155</v>
      </c>
      <c r="L47" s="1">
        <f>'DATOS MENSUALES'!E364</f>
        <v>0.5285</v>
      </c>
      <c r="M47" s="1">
        <f>'DATOS MENSUALES'!E365</f>
        <v>0.570135</v>
      </c>
      <c r="N47" s="1">
        <f t="shared" si="11"/>
        <v>27.745402000000002</v>
      </c>
      <c r="O47" s="10"/>
      <c r="P47" s="60">
        <f t="shared" si="12"/>
        <v>-2.6488228768056374</v>
      </c>
      <c r="Q47" s="60">
        <f t="shared" si="13"/>
        <v>-8.150059128129095</v>
      </c>
      <c r="R47" s="60">
        <f t="shared" si="15"/>
        <v>-366.5270528479959</v>
      </c>
      <c r="S47" s="60">
        <f t="shared" si="16"/>
        <v>15.377978084277999</v>
      </c>
      <c r="T47" s="60">
        <f t="shared" si="17"/>
        <v>-289.9824901242331</v>
      </c>
      <c r="U47" s="60">
        <f t="shared" si="18"/>
        <v>-42.11689444855415</v>
      </c>
      <c r="V47" s="60">
        <f t="shared" si="19"/>
        <v>-48.48388308016764</v>
      </c>
      <c r="W47" s="60">
        <f t="shared" si="20"/>
        <v>-1.6727903352570814</v>
      </c>
      <c r="X47" s="60">
        <f t="shared" si="21"/>
        <v>-0.8069193482914359</v>
      </c>
      <c r="Y47" s="60">
        <f t="shared" si="22"/>
        <v>-0.0304011515689379</v>
      </c>
      <c r="Z47" s="60">
        <f t="shared" si="23"/>
        <v>-0.012960364005610778</v>
      </c>
      <c r="AA47" s="60">
        <f t="shared" si="24"/>
        <v>-0.015597845291395093</v>
      </c>
      <c r="AB47" s="60">
        <f t="shared" si="25"/>
        <v>-15115.704187321247</v>
      </c>
    </row>
    <row r="48" spans="1:28" ht="12.75">
      <c r="A48" s="12" t="s">
        <v>56</v>
      </c>
      <c r="B48" s="1">
        <f>'DATOS MENSUALES'!E366</f>
        <v>0.568451</v>
      </c>
      <c r="C48" s="1">
        <f>'DATOS MENSUALES'!E367</f>
        <v>0.856128</v>
      </c>
      <c r="D48" s="1">
        <f>'DATOS MENSUALES'!E368</f>
        <v>1.858744</v>
      </c>
      <c r="E48" s="1">
        <f>'DATOS MENSUALES'!E369</f>
        <v>12.470745</v>
      </c>
      <c r="F48" s="1">
        <f>'DATOS MENSUALES'!E370</f>
        <v>1.769118</v>
      </c>
      <c r="G48" s="1">
        <f>'DATOS MENSUALES'!E371</f>
        <v>4.13473</v>
      </c>
      <c r="H48" s="1">
        <f>'DATOS MENSUALES'!E372</f>
        <v>8.462064</v>
      </c>
      <c r="I48" s="1">
        <f>'DATOS MENSUALES'!E373</f>
        <v>8.181376</v>
      </c>
      <c r="J48" s="1">
        <f>'DATOS MENSUALES'!E374</f>
        <v>4.123626</v>
      </c>
      <c r="K48" s="1">
        <f>'DATOS MENSUALES'!E375</f>
        <v>2.640132</v>
      </c>
      <c r="L48" s="1">
        <f>'DATOS MENSUALES'!E376</f>
        <v>1.158696</v>
      </c>
      <c r="M48" s="1">
        <f>'DATOS MENSUALES'!E377</f>
        <v>0.797775</v>
      </c>
      <c r="N48" s="1">
        <f t="shared" si="11"/>
        <v>47.021585</v>
      </c>
      <c r="O48" s="10"/>
      <c r="P48" s="60">
        <f t="shared" si="12"/>
        <v>-2.8043816683449143</v>
      </c>
      <c r="Q48" s="60">
        <f t="shared" si="13"/>
        <v>-20.583609360672895</v>
      </c>
      <c r="R48" s="60">
        <f t="shared" si="15"/>
        <v>-296.48771730173866</v>
      </c>
      <c r="S48" s="60">
        <f t="shared" si="16"/>
        <v>11.498039664017234</v>
      </c>
      <c r="T48" s="60">
        <f t="shared" si="17"/>
        <v>-433.8289914937543</v>
      </c>
      <c r="U48" s="60">
        <f t="shared" si="18"/>
        <v>-11.270317801108664</v>
      </c>
      <c r="V48" s="60">
        <f t="shared" si="19"/>
        <v>81.91452808925683</v>
      </c>
      <c r="W48" s="60">
        <f t="shared" si="20"/>
        <v>95.45881729986586</v>
      </c>
      <c r="X48" s="60">
        <f t="shared" si="21"/>
        <v>9.878691490202014</v>
      </c>
      <c r="Y48" s="60">
        <f t="shared" si="22"/>
        <v>3.327133725786797</v>
      </c>
      <c r="Z48" s="60">
        <f t="shared" si="23"/>
        <v>0.06177122100516181</v>
      </c>
      <c r="AA48" s="60">
        <f t="shared" si="24"/>
        <v>-1.0963375381532272E-05</v>
      </c>
      <c r="AB48" s="60">
        <f t="shared" si="25"/>
        <v>-161.8061684637225</v>
      </c>
    </row>
    <row r="49" spans="1:28" ht="12.75">
      <c r="A49" s="12" t="s">
        <v>57</v>
      </c>
      <c r="B49" s="1">
        <f>'DATOS MENSUALES'!E378</f>
        <v>1.006608</v>
      </c>
      <c r="C49" s="1">
        <f>'DATOS MENSUALES'!E379</f>
        <v>0.4142</v>
      </c>
      <c r="D49" s="1">
        <f>'DATOS MENSUALES'!E380</f>
        <v>0.44793</v>
      </c>
      <c r="E49" s="1">
        <f>'DATOS MENSUALES'!E381</f>
        <v>4.885108</v>
      </c>
      <c r="F49" s="1">
        <f>'DATOS MENSUALES'!E382</f>
        <v>18.848</v>
      </c>
      <c r="G49" s="1">
        <f>'DATOS MENSUALES'!E383</f>
        <v>5.948196</v>
      </c>
      <c r="H49" s="1">
        <f>'DATOS MENSUALES'!E384</f>
        <v>2.480787</v>
      </c>
      <c r="I49" s="1">
        <f>'DATOS MENSUALES'!E385</f>
        <v>1.488865</v>
      </c>
      <c r="J49" s="1">
        <f>'DATOS MENSUALES'!E386</f>
        <v>1.335756</v>
      </c>
      <c r="K49" s="1">
        <f>'DATOS MENSUALES'!E387</f>
        <v>0.639936</v>
      </c>
      <c r="L49" s="1">
        <f>'DATOS MENSUALES'!E388</f>
        <v>0.563472</v>
      </c>
      <c r="M49" s="1">
        <f>'DATOS MENSUALES'!E389</f>
        <v>0.89892</v>
      </c>
      <c r="N49" s="1">
        <f t="shared" si="11"/>
        <v>38.95777799999998</v>
      </c>
      <c r="O49" s="10"/>
      <c r="P49" s="60">
        <f t="shared" si="12"/>
        <v>-0.9184365550408996</v>
      </c>
      <c r="Q49" s="60">
        <f t="shared" si="13"/>
        <v>-32.23319928981272</v>
      </c>
      <c r="R49" s="60">
        <f t="shared" si="15"/>
        <v>-527.3018320760511</v>
      </c>
      <c r="S49" s="60">
        <f t="shared" si="16"/>
        <v>-151.29900487634873</v>
      </c>
      <c r="T49" s="60">
        <f t="shared" si="17"/>
        <v>859.7332992921212</v>
      </c>
      <c r="U49" s="60">
        <f t="shared" si="18"/>
        <v>-0.0787243956604676</v>
      </c>
      <c r="V49" s="60">
        <f t="shared" si="19"/>
        <v>-4.397285662481407</v>
      </c>
      <c r="W49" s="60">
        <f t="shared" si="20"/>
        <v>-9.558827224297413</v>
      </c>
      <c r="X49" s="60">
        <f t="shared" si="21"/>
        <v>-0.2648349931985355</v>
      </c>
      <c r="Y49" s="60">
        <f t="shared" si="22"/>
        <v>-0.1305716081385215</v>
      </c>
      <c r="Z49" s="60">
        <f t="shared" si="23"/>
        <v>-0.007990674534951754</v>
      </c>
      <c r="AA49" s="60">
        <f t="shared" si="24"/>
        <v>0.0004917278518830801</v>
      </c>
      <c r="AB49" s="60">
        <f t="shared" si="25"/>
        <v>-2467.486168776654</v>
      </c>
    </row>
    <row r="50" spans="1:28" ht="12.75">
      <c r="A50" s="12" t="s">
        <v>58</v>
      </c>
      <c r="B50" s="1">
        <f>'DATOS MENSUALES'!E390</f>
        <v>3.140613</v>
      </c>
      <c r="C50" s="1">
        <f>'DATOS MENSUALES'!E391</f>
        <v>2.309216</v>
      </c>
      <c r="D50" s="1">
        <f>'DATOS MENSUALES'!E392</f>
        <v>12.516576</v>
      </c>
      <c r="E50" s="1">
        <f>'DATOS MENSUALES'!E393</f>
        <v>20.471022</v>
      </c>
      <c r="F50" s="1">
        <f>'DATOS MENSUALES'!E394</f>
        <v>3.75732</v>
      </c>
      <c r="G50" s="1">
        <f>'DATOS MENSUALES'!E395</f>
        <v>1.189087</v>
      </c>
      <c r="H50" s="1">
        <f>'DATOS MENSUALES'!E396</f>
        <v>1.709948</v>
      </c>
      <c r="I50" s="1">
        <f>'DATOS MENSUALES'!E397</f>
        <v>14.40384</v>
      </c>
      <c r="J50" s="1">
        <f>'DATOS MENSUALES'!E398</f>
        <v>2.364285</v>
      </c>
      <c r="K50" s="1">
        <f>'DATOS MENSUALES'!E399</f>
        <v>1.006159</v>
      </c>
      <c r="L50" s="1">
        <f>'DATOS MENSUALES'!E400</f>
        <v>0.6498</v>
      </c>
      <c r="M50" s="1">
        <f>'DATOS MENSUALES'!E401</f>
        <v>0.546925</v>
      </c>
      <c r="N50" s="1">
        <f aca="true" t="shared" si="26" ref="N50:N81">SUM(B50:M50)</f>
        <v>64.064791</v>
      </c>
      <c r="O50" s="10"/>
      <c r="P50" s="60">
        <f aca="true" t="shared" si="27" ref="P50:P83">(B50-B$6)^3</f>
        <v>1.5688515760356025</v>
      </c>
      <c r="Q50" s="60">
        <f aca="true" t="shared" si="28" ref="Q50:Q83">(C50-C$6)^3</f>
        <v>-2.134130703675671</v>
      </c>
      <c r="R50" s="60">
        <f t="shared" si="15"/>
        <v>63.5083038680504</v>
      </c>
      <c r="S50" s="60">
        <f t="shared" si="16"/>
        <v>1079.2017984893641</v>
      </c>
      <c r="T50" s="60">
        <f t="shared" si="17"/>
        <v>-173.92591540702165</v>
      </c>
      <c r="U50" s="60">
        <f t="shared" si="18"/>
        <v>-139.6120562520004</v>
      </c>
      <c r="V50" s="60">
        <f t="shared" si="19"/>
        <v>-13.98262006603524</v>
      </c>
      <c r="W50" s="60">
        <f t="shared" si="20"/>
        <v>1257.1595166984746</v>
      </c>
      <c r="X50" s="60">
        <f t="shared" si="21"/>
        <v>0.05766748320039761</v>
      </c>
      <c r="Y50" s="60">
        <f t="shared" si="22"/>
        <v>-0.002809075507067294</v>
      </c>
      <c r="Z50" s="60">
        <f t="shared" si="23"/>
        <v>-0.0014657811499723806</v>
      </c>
      <c r="AA50" s="60">
        <f t="shared" si="24"/>
        <v>-0.020360973951327504</v>
      </c>
      <c r="AB50" s="60">
        <f t="shared" si="25"/>
        <v>1558.482938455195</v>
      </c>
    </row>
    <row r="51" spans="1:28" ht="12.75">
      <c r="A51" s="12" t="s">
        <v>59</v>
      </c>
      <c r="B51" s="1">
        <f>'DATOS MENSUALES'!E402</f>
        <v>0.864156</v>
      </c>
      <c r="C51" s="1">
        <f>'DATOS MENSUALES'!E403</f>
        <v>1.78605</v>
      </c>
      <c r="D51" s="1">
        <f>'DATOS MENSUALES'!E404</f>
        <v>5.795618</v>
      </c>
      <c r="E51" s="1">
        <f>'DATOS MENSUALES'!E405</f>
        <v>13.298432</v>
      </c>
      <c r="F51" s="1">
        <f>'DATOS MENSUALES'!E406</f>
        <v>11.998656</v>
      </c>
      <c r="G51" s="1">
        <f>'DATOS MENSUALES'!E407</f>
        <v>2.999801</v>
      </c>
      <c r="H51" s="1">
        <f>'DATOS MENSUALES'!E408</f>
        <v>1.90111</v>
      </c>
      <c r="I51" s="1">
        <f>'DATOS MENSUALES'!E409</f>
        <v>2.186252</v>
      </c>
      <c r="J51" s="1">
        <f>'DATOS MENSUALES'!E410</f>
        <v>4.401001</v>
      </c>
      <c r="K51" s="1">
        <f>'DATOS MENSUALES'!E411</f>
        <v>1.996637</v>
      </c>
      <c r="L51" s="1">
        <f>'DATOS MENSUALES'!E412</f>
        <v>0.696643</v>
      </c>
      <c r="M51" s="1">
        <f>'DATOS MENSUALES'!E413</f>
        <v>0.575276</v>
      </c>
      <c r="N51" s="1">
        <f t="shared" si="26"/>
        <v>48.49963200000001</v>
      </c>
      <c r="O51" s="10"/>
      <c r="P51" s="60">
        <f t="shared" si="27"/>
        <v>-1.3842930298132285</v>
      </c>
      <c r="Q51" s="60">
        <f t="shared" si="28"/>
        <v>-5.93608787749803</v>
      </c>
      <c r="R51" s="60">
        <f aca="true" t="shared" si="29" ref="R51:R83">(D51-D$6)^3</f>
        <v>-20.373886174913768</v>
      </c>
      <c r="S51" s="60">
        <f aca="true" t="shared" si="30" ref="S51:S83">(E51-E$6)^3</f>
        <v>29.353143650439154</v>
      </c>
      <c r="T51" s="60">
        <f aca="true" t="shared" si="31" ref="T51:AB79">(F51-F$6)^3</f>
        <v>18.807477469537904</v>
      </c>
      <c r="U51" s="60">
        <f t="shared" si="31"/>
        <v>-38.5110417649609</v>
      </c>
      <c r="V51" s="60">
        <f t="shared" si="31"/>
        <v>-10.911246182638985</v>
      </c>
      <c r="W51" s="60">
        <f t="shared" si="31"/>
        <v>-2.8929547894472023</v>
      </c>
      <c r="X51" s="60">
        <f t="shared" si="31"/>
        <v>14.226362061456468</v>
      </c>
      <c r="Y51" s="60">
        <f t="shared" si="31"/>
        <v>0.6127819332235888</v>
      </c>
      <c r="Z51" s="60">
        <f t="shared" si="31"/>
        <v>-0.0002974256068138549</v>
      </c>
      <c r="AA51" s="60">
        <f t="shared" si="31"/>
        <v>-0.014654699978929224</v>
      </c>
      <c r="AB51" s="60">
        <f t="shared" si="31"/>
        <v>-62.62467857184529</v>
      </c>
    </row>
    <row r="52" spans="1:28" ht="12.75">
      <c r="A52" s="12" t="s">
        <v>60</v>
      </c>
      <c r="B52" s="1">
        <f>'DATOS MENSUALES'!E414</f>
        <v>0.49228</v>
      </c>
      <c r="C52" s="1">
        <f>'DATOS MENSUALES'!E415</f>
        <v>2.86638</v>
      </c>
      <c r="D52" s="1">
        <f>'DATOS MENSUALES'!E416</f>
        <v>1.620444</v>
      </c>
      <c r="E52" s="1">
        <f>'DATOS MENSUALES'!E417</f>
        <v>4.9407</v>
      </c>
      <c r="F52" s="1">
        <f>'DATOS MENSUALES'!E418</f>
        <v>5.814378</v>
      </c>
      <c r="G52" s="1">
        <f>'DATOS MENSUALES'!E419</f>
        <v>13.24488</v>
      </c>
      <c r="H52" s="1">
        <f>'DATOS MENSUALES'!E420</f>
        <v>1.060424</v>
      </c>
      <c r="I52" s="1">
        <f>'DATOS MENSUALES'!E421</f>
        <v>1.210668</v>
      </c>
      <c r="J52" s="1">
        <f>'DATOS MENSUALES'!E422</f>
        <v>1.173064</v>
      </c>
      <c r="K52" s="1">
        <f>'DATOS MENSUALES'!E423</f>
        <v>0.773136</v>
      </c>
      <c r="L52" s="1">
        <f>'DATOS MENSUALES'!E424</f>
        <v>0.61468</v>
      </c>
      <c r="M52" s="1">
        <f>'DATOS MENSUALES'!E425</f>
        <v>0.925764</v>
      </c>
      <c r="N52" s="1">
        <f t="shared" si="26"/>
        <v>34.73679800000001</v>
      </c>
      <c r="O52" s="10"/>
      <c r="P52" s="60">
        <f t="shared" si="27"/>
        <v>-3.2838016406178236</v>
      </c>
      <c r="Q52" s="60">
        <f t="shared" si="28"/>
        <v>-0.3895216806055643</v>
      </c>
      <c r="R52" s="60">
        <f t="shared" si="29"/>
        <v>-329.42424849250114</v>
      </c>
      <c r="S52" s="60">
        <f t="shared" si="30"/>
        <v>-146.61282643426904</v>
      </c>
      <c r="T52" s="60">
        <f t="shared" si="31"/>
        <v>-43.79733587672123</v>
      </c>
      <c r="U52" s="60">
        <f t="shared" si="31"/>
        <v>323.97368645317636</v>
      </c>
      <c r="V52" s="60">
        <f t="shared" si="31"/>
        <v>-28.615229797838115</v>
      </c>
      <c r="W52" s="60">
        <f t="shared" si="31"/>
        <v>-13.832147549226693</v>
      </c>
      <c r="X52" s="60">
        <f t="shared" si="31"/>
        <v>-0.521416152175878</v>
      </c>
      <c r="Y52" s="60">
        <f t="shared" si="31"/>
        <v>-0.052364453589670706</v>
      </c>
      <c r="Z52" s="60">
        <f t="shared" si="31"/>
        <v>-0.0032889541709713267</v>
      </c>
      <c r="AA52" s="60">
        <f t="shared" si="31"/>
        <v>0.0011834111713167977</v>
      </c>
      <c r="AB52" s="60">
        <f t="shared" si="31"/>
        <v>-5577.225229331036</v>
      </c>
    </row>
    <row r="53" spans="1:28" ht="12.75">
      <c r="A53" s="12" t="s">
        <v>61</v>
      </c>
      <c r="B53" s="1">
        <f>'DATOS MENSUALES'!E426</f>
        <v>0.60695</v>
      </c>
      <c r="C53" s="1">
        <f>'DATOS MENSUALES'!E427</f>
        <v>0.657975</v>
      </c>
      <c r="D53" s="1">
        <f>'DATOS MENSUALES'!E428</f>
        <v>3.046514</v>
      </c>
      <c r="E53" s="1">
        <f>'DATOS MENSUALES'!E429</f>
        <v>0.991872</v>
      </c>
      <c r="F53" s="1">
        <f>'DATOS MENSUALES'!E430</f>
        <v>3.928156</v>
      </c>
      <c r="G53" s="1">
        <f>'DATOS MENSUALES'!E431</f>
        <v>2.440384</v>
      </c>
      <c r="H53" s="1">
        <f>'DATOS MENSUALES'!E432</f>
        <v>4.29026</v>
      </c>
      <c r="I53" s="1">
        <f>'DATOS MENSUALES'!E433</f>
        <v>3.79848</v>
      </c>
      <c r="J53" s="1">
        <f>'DATOS MENSUALES'!E434</f>
        <v>1.711125</v>
      </c>
      <c r="K53" s="1">
        <f>'DATOS MENSUALES'!E435</f>
        <v>1.66881</v>
      </c>
      <c r="L53" s="1">
        <f>'DATOS MENSUALES'!E436</f>
        <v>1.63821</v>
      </c>
      <c r="M53" s="1">
        <f>'DATOS MENSUALES'!E437</f>
        <v>1.232763</v>
      </c>
      <c r="N53" s="1">
        <f t="shared" si="26"/>
        <v>26.011499</v>
      </c>
      <c r="O53" s="10"/>
      <c r="P53" s="60">
        <f t="shared" si="27"/>
        <v>-2.5809120994490082</v>
      </c>
      <c r="Q53" s="60">
        <f t="shared" si="28"/>
        <v>-25.37902115635293</v>
      </c>
      <c r="R53" s="60">
        <f t="shared" si="29"/>
        <v>-164.59650545570267</v>
      </c>
      <c r="S53" s="60">
        <f t="shared" si="30"/>
        <v>-784.2423349025545</v>
      </c>
      <c r="T53" s="60">
        <f t="shared" si="31"/>
        <v>-158.44069072193403</v>
      </c>
      <c r="U53" s="60">
        <f t="shared" si="31"/>
        <v>-60.99531885628861</v>
      </c>
      <c r="V53" s="60">
        <f t="shared" si="31"/>
        <v>0.00501491766831426</v>
      </c>
      <c r="W53" s="60">
        <f t="shared" si="31"/>
        <v>0.0065749984872251616</v>
      </c>
      <c r="X53" s="60">
        <f t="shared" si="31"/>
        <v>-0.018994301422711603</v>
      </c>
      <c r="Y53" s="60">
        <f t="shared" si="31"/>
        <v>0.14187148558099286</v>
      </c>
      <c r="Z53" s="60">
        <f t="shared" si="31"/>
        <v>0.6694987474954185</v>
      </c>
      <c r="AA53" s="60">
        <f t="shared" si="31"/>
        <v>0.07032885687604896</v>
      </c>
      <c r="AB53" s="60">
        <f t="shared" si="31"/>
        <v>-18523.954649953608</v>
      </c>
    </row>
    <row r="54" spans="1:28" ht="12.75">
      <c r="A54" s="12" t="s">
        <v>62</v>
      </c>
      <c r="B54" s="1">
        <f>'DATOS MENSUALES'!E438</f>
        <v>2.844488</v>
      </c>
      <c r="C54" s="1">
        <f>'DATOS MENSUALES'!E439</f>
        <v>3.866796</v>
      </c>
      <c r="D54" s="1">
        <f>'DATOS MENSUALES'!E440</f>
        <v>14.03329</v>
      </c>
      <c r="E54" s="1">
        <f>'DATOS MENSUALES'!E441</f>
        <v>22.680592</v>
      </c>
      <c r="F54" s="1">
        <f>'DATOS MENSUALES'!E442</f>
        <v>28.494156</v>
      </c>
      <c r="G54" s="1">
        <f>'DATOS MENSUALES'!E443</f>
        <v>2.723574</v>
      </c>
      <c r="H54" s="1">
        <f>'DATOS MENSUALES'!E444</f>
        <v>2.700522</v>
      </c>
      <c r="I54" s="1">
        <f>'DATOS MENSUALES'!E445</f>
        <v>0.819777</v>
      </c>
      <c r="J54" s="1">
        <f>'DATOS MENSUALES'!E446</f>
        <v>1.160467</v>
      </c>
      <c r="K54" s="1">
        <f>'DATOS MENSUALES'!E447</f>
        <v>1.17504</v>
      </c>
      <c r="L54" s="1">
        <f>'DATOS MENSUALES'!E448</f>
        <v>0.571152</v>
      </c>
      <c r="M54" s="1">
        <f>'DATOS MENSUALES'!E449</f>
        <v>0.282315</v>
      </c>
      <c r="N54" s="1">
        <f t="shared" si="26"/>
        <v>81.352169</v>
      </c>
      <c r="O54" s="10"/>
      <c r="P54" s="60">
        <f t="shared" si="27"/>
        <v>0.6491074358501923</v>
      </c>
      <c r="Q54" s="60">
        <f t="shared" si="28"/>
        <v>0.019704977583908486</v>
      </c>
      <c r="R54" s="60">
        <f t="shared" si="29"/>
        <v>166.96047705410805</v>
      </c>
      <c r="S54" s="60">
        <f t="shared" si="30"/>
        <v>1937.649237239457</v>
      </c>
      <c r="T54" s="60">
        <f t="shared" si="31"/>
        <v>7028.0821448570105</v>
      </c>
      <c r="U54" s="60">
        <f t="shared" si="31"/>
        <v>-48.75539279906817</v>
      </c>
      <c r="V54" s="60">
        <f t="shared" si="31"/>
        <v>-2.854649462332231</v>
      </c>
      <c r="W54" s="60">
        <f t="shared" si="31"/>
        <v>-21.749469924389388</v>
      </c>
      <c r="X54" s="60">
        <f t="shared" si="31"/>
        <v>-0.5462831908072057</v>
      </c>
      <c r="Y54" s="60">
        <f t="shared" si="31"/>
        <v>2.1445350741534126E-05</v>
      </c>
      <c r="Z54" s="60">
        <f t="shared" si="31"/>
        <v>-0.007104713568746182</v>
      </c>
      <c r="AA54" s="60">
        <f t="shared" si="31"/>
        <v>-0.15543891338836385</v>
      </c>
      <c r="AB54" s="60">
        <f t="shared" si="31"/>
        <v>24090.98740763947</v>
      </c>
    </row>
    <row r="55" spans="1:28" ht="12.75">
      <c r="A55" s="12" t="s">
        <v>63</v>
      </c>
      <c r="B55" s="1">
        <f>'DATOS MENSUALES'!E450</f>
        <v>3.400492</v>
      </c>
      <c r="C55" s="1">
        <f>'DATOS MENSUALES'!E451</f>
        <v>1.403325</v>
      </c>
      <c r="D55" s="1">
        <f>'DATOS MENSUALES'!E452</f>
        <v>28.39278</v>
      </c>
      <c r="E55" s="1">
        <f>'DATOS MENSUALES'!E453</f>
        <v>11.68287</v>
      </c>
      <c r="F55" s="1">
        <f>'DATOS MENSUALES'!E454</f>
        <v>36.200206</v>
      </c>
      <c r="G55" s="1">
        <f>'DATOS MENSUALES'!E455</f>
        <v>6.832657</v>
      </c>
      <c r="H55" s="1">
        <f>'DATOS MENSUALES'!E456</f>
        <v>4.363632</v>
      </c>
      <c r="I55" s="1">
        <f>'DATOS MENSUALES'!E457</f>
        <v>4.235754</v>
      </c>
      <c r="J55" s="1">
        <f>'DATOS MENSUALES'!E458</f>
        <v>0.984846</v>
      </c>
      <c r="K55" s="1">
        <f>'DATOS MENSUALES'!E459</f>
        <v>1.351133</v>
      </c>
      <c r="L55" s="1">
        <f>'DATOS MENSUALES'!E460</f>
        <v>0.272728</v>
      </c>
      <c r="M55" s="1">
        <f>'DATOS MENSUALES'!E461</f>
        <v>0.121695</v>
      </c>
      <c r="N55" s="1">
        <f t="shared" si="26"/>
        <v>99.242118</v>
      </c>
      <c r="O55" s="10"/>
      <c r="P55" s="60">
        <f t="shared" si="27"/>
        <v>2.8744719193656305</v>
      </c>
      <c r="Q55" s="60">
        <f t="shared" si="28"/>
        <v>-10.552030096443627</v>
      </c>
      <c r="R55" s="60">
        <f t="shared" si="29"/>
        <v>7840.196793941438</v>
      </c>
      <c r="S55" s="60">
        <f t="shared" si="30"/>
        <v>3.171180716870874</v>
      </c>
      <c r="T55" s="60">
        <f t="shared" si="31"/>
        <v>19380.370768711506</v>
      </c>
      <c r="U55" s="60">
        <f t="shared" si="31"/>
        <v>0.09474180602171098</v>
      </c>
      <c r="V55" s="60">
        <f t="shared" si="31"/>
        <v>0.014623353510967978</v>
      </c>
      <c r="W55" s="60">
        <f t="shared" si="31"/>
        <v>0.24368925217715579</v>
      </c>
      <c r="X55" s="60">
        <f t="shared" si="31"/>
        <v>-0.9794202662585993</v>
      </c>
      <c r="Y55" s="60">
        <f t="shared" si="31"/>
        <v>0.008474180920185892</v>
      </c>
      <c r="Z55" s="60">
        <f t="shared" si="31"/>
        <v>-0.11812955815933046</v>
      </c>
      <c r="AA55" s="60">
        <f t="shared" si="31"/>
        <v>-0.34049988278219584</v>
      </c>
      <c r="AB55" s="60">
        <f t="shared" si="31"/>
        <v>102315.07153164086</v>
      </c>
    </row>
    <row r="56" spans="1:28" ht="12.75">
      <c r="A56" s="12" t="s">
        <v>64</v>
      </c>
      <c r="B56" s="1">
        <f>'DATOS MENSUALES'!E462</f>
        <v>0.244922</v>
      </c>
      <c r="C56" s="1">
        <f>'DATOS MENSUALES'!E463</f>
        <v>0.852128</v>
      </c>
      <c r="D56" s="1">
        <f>'DATOS MENSUALES'!E464</f>
        <v>53.20882</v>
      </c>
      <c r="E56" s="1">
        <f>'DATOS MENSUALES'!E465</f>
        <v>24.643914</v>
      </c>
      <c r="F56" s="1">
        <f>'DATOS MENSUALES'!E466</f>
        <v>44.536228</v>
      </c>
      <c r="G56" s="1">
        <f>'DATOS MENSUALES'!E467</f>
        <v>18.61488</v>
      </c>
      <c r="H56" s="1">
        <f>'DATOS MENSUALES'!E468</f>
        <v>7.202098</v>
      </c>
      <c r="I56" s="1">
        <f>'DATOS MENSUALES'!E469</f>
        <v>1.217084</v>
      </c>
      <c r="J56" s="1">
        <f>'DATOS MENSUALES'!E470</f>
        <v>0.476484</v>
      </c>
      <c r="K56" s="1">
        <f>'DATOS MENSUALES'!E471</f>
        <v>0.42405</v>
      </c>
      <c r="L56" s="1">
        <f>'DATOS MENSUALES'!E472</f>
        <v>0.33012</v>
      </c>
      <c r="M56" s="1">
        <f>'DATOS MENSUALES'!E473</f>
        <v>0.0897</v>
      </c>
      <c r="N56" s="1">
        <f t="shared" si="26"/>
        <v>151.840428</v>
      </c>
      <c r="O56" s="10"/>
      <c r="P56" s="60">
        <f t="shared" si="27"/>
        <v>-5.211221880717217</v>
      </c>
      <c r="Q56" s="60">
        <f t="shared" si="28"/>
        <v>-20.673869497569463</v>
      </c>
      <c r="R56" s="60">
        <f t="shared" si="29"/>
        <v>89206.61376638194</v>
      </c>
      <c r="S56" s="60">
        <f t="shared" si="30"/>
        <v>3004.822396787213</v>
      </c>
      <c r="T56" s="60">
        <f t="shared" si="31"/>
        <v>43602.79845042368</v>
      </c>
      <c r="U56" s="60">
        <f t="shared" si="31"/>
        <v>1832.913378383488</v>
      </c>
      <c r="V56" s="60">
        <f t="shared" si="31"/>
        <v>29.303729185906334</v>
      </c>
      <c r="W56" s="60">
        <f t="shared" si="31"/>
        <v>-13.721531693779754</v>
      </c>
      <c r="X56" s="60">
        <f t="shared" si="31"/>
        <v>-3.3848272956720553</v>
      </c>
      <c r="Y56" s="60">
        <f t="shared" si="31"/>
        <v>-0.37825791730146774</v>
      </c>
      <c r="Z56" s="60">
        <f t="shared" si="31"/>
        <v>-0.08133709556365848</v>
      </c>
      <c r="AA56" s="60">
        <f t="shared" si="31"/>
        <v>-0.38948095265526606</v>
      </c>
      <c r="AB56" s="60">
        <f t="shared" si="31"/>
        <v>981208.6372408392</v>
      </c>
    </row>
    <row r="57" spans="1:28" ht="12.75">
      <c r="A57" s="12" t="s">
        <v>65</v>
      </c>
      <c r="B57" s="1">
        <f>'DATOS MENSUALES'!E474</f>
        <v>3.155604</v>
      </c>
      <c r="C57" s="1">
        <f>'DATOS MENSUALES'!E475</f>
        <v>1.128498</v>
      </c>
      <c r="D57" s="1">
        <f>'DATOS MENSUALES'!E476</f>
        <v>4.51836</v>
      </c>
      <c r="E57" s="1">
        <f>'DATOS MENSUALES'!E477</f>
        <v>8.066387</v>
      </c>
      <c r="F57" s="1">
        <f>'DATOS MENSUALES'!E478</f>
        <v>5.223336</v>
      </c>
      <c r="G57" s="1">
        <f>'DATOS MENSUALES'!E479</f>
        <v>4.925344</v>
      </c>
      <c r="H57" s="1">
        <f>'DATOS MENSUALES'!E480</f>
        <v>2.967562</v>
      </c>
      <c r="I57" s="1">
        <f>'DATOS MENSUALES'!E481</f>
        <v>2.419554</v>
      </c>
      <c r="J57" s="1">
        <f>'DATOS MENSUALES'!E482</f>
        <v>0.6536</v>
      </c>
      <c r="K57" s="1">
        <f>'DATOS MENSUALES'!E483</f>
        <v>0.344916</v>
      </c>
      <c r="L57" s="1">
        <f>'DATOS MENSUALES'!E484</f>
        <v>0.199614</v>
      </c>
      <c r="M57" s="1">
        <f>'DATOS MENSUALES'!E485</f>
        <v>0.178227</v>
      </c>
      <c r="N57" s="1">
        <f t="shared" si="26"/>
        <v>33.781001999999994</v>
      </c>
      <c r="O57" s="10"/>
      <c r="P57" s="60">
        <f t="shared" si="27"/>
        <v>1.6303594507954147</v>
      </c>
      <c r="Q57" s="60">
        <f t="shared" si="28"/>
        <v>-15.036257283257102</v>
      </c>
      <c r="R57" s="60">
        <f t="shared" si="29"/>
        <v>-64.40819348780927</v>
      </c>
      <c r="S57" s="60">
        <f t="shared" si="30"/>
        <v>-9.90108412513153</v>
      </c>
      <c r="T57" s="60">
        <f t="shared" si="31"/>
        <v>-69.72908772691197</v>
      </c>
      <c r="U57" s="60">
        <f t="shared" si="31"/>
        <v>-3.057694607321933</v>
      </c>
      <c r="V57" s="60">
        <f t="shared" si="31"/>
        <v>-1.5269554039932034</v>
      </c>
      <c r="W57" s="60">
        <f t="shared" si="31"/>
        <v>-1.691903270699358</v>
      </c>
      <c r="X57" s="60">
        <f t="shared" si="31"/>
        <v>-2.3227207465660054</v>
      </c>
      <c r="Y57" s="60">
        <f t="shared" si="31"/>
        <v>-0.5165080610722337</v>
      </c>
      <c r="Z57" s="60">
        <f t="shared" si="31"/>
        <v>-0.17919652813199613</v>
      </c>
      <c r="AA57" s="60">
        <f t="shared" si="31"/>
        <v>-0.2643164598895834</v>
      </c>
      <c r="AB57" s="60">
        <f t="shared" si="31"/>
        <v>-6528.476613937672</v>
      </c>
    </row>
    <row r="58" spans="1:28" ht="12.75">
      <c r="A58" s="12" t="s">
        <v>66</v>
      </c>
      <c r="B58" s="1">
        <f>'DATOS MENSUALES'!E486</f>
        <v>0.343908</v>
      </c>
      <c r="C58" s="1">
        <f>'DATOS MENSUALES'!E487</f>
        <v>2.584886</v>
      </c>
      <c r="D58" s="1">
        <f>'DATOS MENSUALES'!E488</f>
        <v>1.438227</v>
      </c>
      <c r="E58" s="1">
        <f>'DATOS MENSUALES'!E489</f>
        <v>0.288015</v>
      </c>
      <c r="F58" s="1">
        <f>'DATOS MENSUALES'!E490</f>
        <v>1.183728</v>
      </c>
      <c r="G58" s="1">
        <f>'DATOS MENSUALES'!E491</f>
        <v>2.47577</v>
      </c>
      <c r="H58" s="1">
        <f>'DATOS MENSUALES'!E492</f>
        <v>4.886466</v>
      </c>
      <c r="I58" s="1">
        <f>'DATOS MENSUALES'!E493</f>
        <v>2.599352</v>
      </c>
      <c r="J58" s="1">
        <f>'DATOS MENSUALES'!E494</f>
        <v>1.128228</v>
      </c>
      <c r="K58" s="1">
        <f>'DATOS MENSUALES'!E495</f>
        <v>0.406345</v>
      </c>
      <c r="L58" s="1">
        <f>'DATOS MENSUALES'!E496</f>
        <v>0.290665</v>
      </c>
      <c r="M58" s="1">
        <f>'DATOS MENSUALES'!E497</f>
        <v>0.129087</v>
      </c>
      <c r="N58" s="1">
        <f t="shared" si="26"/>
        <v>17.754676999999997</v>
      </c>
      <c r="O58" s="10"/>
      <c r="P58" s="60">
        <f t="shared" si="27"/>
        <v>-4.368618655635663</v>
      </c>
      <c r="Q58" s="60">
        <f t="shared" si="28"/>
        <v>-1.0358486794777162</v>
      </c>
      <c r="R58" s="60">
        <f t="shared" si="29"/>
        <v>-356.1926111084043</v>
      </c>
      <c r="S58" s="60">
        <f t="shared" si="30"/>
        <v>-977.8691590240221</v>
      </c>
      <c r="T58" s="60">
        <f t="shared" si="31"/>
        <v>-542.4539992866244</v>
      </c>
      <c r="U58" s="60">
        <f t="shared" si="31"/>
        <v>-59.36512037129991</v>
      </c>
      <c r="V58" s="60">
        <f t="shared" si="31"/>
        <v>0.4518771351048236</v>
      </c>
      <c r="W58" s="60">
        <f t="shared" si="31"/>
        <v>-1.0357806940900922</v>
      </c>
      <c r="X58" s="60">
        <f t="shared" si="31"/>
        <v>-0.6134976896233312</v>
      </c>
      <c r="Y58" s="60">
        <f t="shared" si="31"/>
        <v>-0.4067242305440464</v>
      </c>
      <c r="Z58" s="60">
        <f t="shared" si="31"/>
        <v>-0.10564220219942629</v>
      </c>
      <c r="AA58" s="60">
        <f t="shared" si="31"/>
        <v>-0.3298005737184945</v>
      </c>
      <c r="AB58" s="60">
        <f t="shared" si="31"/>
        <v>-41840.08852552641</v>
      </c>
    </row>
    <row r="59" spans="1:28" ht="12.75">
      <c r="A59" s="12" t="s">
        <v>67</v>
      </c>
      <c r="B59" s="1">
        <f>'DATOS MENSUALES'!E498</f>
        <v>2.038072</v>
      </c>
      <c r="C59" s="1">
        <f>'DATOS MENSUALES'!E499</f>
        <v>0.478782</v>
      </c>
      <c r="D59" s="1">
        <f>'DATOS MENSUALES'!E500</f>
        <v>9.08778</v>
      </c>
      <c r="E59" s="1">
        <f>'DATOS MENSUALES'!E501</f>
        <v>8.50578</v>
      </c>
      <c r="F59" s="1">
        <f>'DATOS MENSUALES'!E502</f>
        <v>6.453888</v>
      </c>
      <c r="G59" s="1">
        <f>'DATOS MENSUALES'!E503</f>
        <v>1.45575</v>
      </c>
      <c r="H59" s="1">
        <f>'DATOS MENSUALES'!E504</f>
        <v>0.989775</v>
      </c>
      <c r="I59" s="1">
        <f>'DATOS MENSUALES'!E505</f>
        <v>1.101345</v>
      </c>
      <c r="J59" s="1">
        <f>'DATOS MENSUALES'!E506</f>
        <v>0.56027</v>
      </c>
      <c r="K59" s="1">
        <f>'DATOS MENSUALES'!E507</f>
        <v>0.733221</v>
      </c>
      <c r="L59" s="1">
        <f>'DATOS MENSUALES'!E508</f>
        <v>0.5302</v>
      </c>
      <c r="M59" s="1">
        <f>'DATOS MENSUALES'!E509</f>
        <v>1.317052</v>
      </c>
      <c r="N59" s="1">
        <f t="shared" si="26"/>
        <v>33.251915</v>
      </c>
      <c r="O59" s="10"/>
      <c r="P59" s="60">
        <f t="shared" si="27"/>
        <v>0.0002098644111649236</v>
      </c>
      <c r="Q59" s="60">
        <f t="shared" si="28"/>
        <v>-30.310437588353672</v>
      </c>
      <c r="R59" s="60">
        <f t="shared" si="29"/>
        <v>0.17649615927072757</v>
      </c>
      <c r="S59" s="60">
        <f t="shared" si="30"/>
        <v>-4.981939069010029</v>
      </c>
      <c r="T59" s="60">
        <f t="shared" si="31"/>
        <v>-24.022736334877955</v>
      </c>
      <c r="U59" s="60">
        <f t="shared" si="31"/>
        <v>-119.17033666003307</v>
      </c>
      <c r="V59" s="60">
        <f t="shared" si="31"/>
        <v>-30.644242665972243</v>
      </c>
      <c r="W59" s="60">
        <f t="shared" si="31"/>
        <v>-15.809365588407411</v>
      </c>
      <c r="X59" s="60">
        <f t="shared" si="31"/>
        <v>-2.849207343073382</v>
      </c>
      <c r="Y59" s="60">
        <f t="shared" si="31"/>
        <v>-0.07097650313018224</v>
      </c>
      <c r="Z59" s="60">
        <f t="shared" si="31"/>
        <v>-0.012681001533389415</v>
      </c>
      <c r="AA59" s="60">
        <f t="shared" si="31"/>
        <v>0.12280935502275513</v>
      </c>
      <c r="AB59" s="60">
        <f t="shared" si="31"/>
        <v>-7098.762536506773</v>
      </c>
    </row>
    <row r="60" spans="1:28" ht="12.75">
      <c r="A60" s="12" t="s">
        <v>68</v>
      </c>
      <c r="B60" s="1">
        <f>'DATOS MENSUALES'!E510</f>
        <v>1.924872</v>
      </c>
      <c r="C60" s="1">
        <f>'DATOS MENSUALES'!E511</f>
        <v>7.5117</v>
      </c>
      <c r="D60" s="1">
        <f>'DATOS MENSUALES'!E512</f>
        <v>9.93881</v>
      </c>
      <c r="E60" s="1">
        <f>'DATOS MENSUALES'!E513</f>
        <v>1.50976</v>
      </c>
      <c r="F60" s="1">
        <f>'DATOS MENSUALES'!E514</f>
        <v>10.056016</v>
      </c>
      <c r="G60" s="1">
        <f>'DATOS MENSUALES'!E515</f>
        <v>0.779166</v>
      </c>
      <c r="H60" s="1">
        <f>'DATOS MENSUALES'!E516</f>
        <v>7.561507</v>
      </c>
      <c r="I60" s="1">
        <f>'DATOS MENSUALES'!E517</f>
        <v>9.199372</v>
      </c>
      <c r="J60" s="1">
        <f>'DATOS MENSUALES'!E518</f>
        <v>1.057602</v>
      </c>
      <c r="K60" s="1">
        <f>'DATOS MENSUALES'!E519</f>
        <v>0.532927</v>
      </c>
      <c r="L60" s="1">
        <f>'DATOS MENSUALES'!E520</f>
        <v>0.403655</v>
      </c>
      <c r="M60" s="1">
        <f>'DATOS MENSUALES'!E521</f>
        <v>0.219641</v>
      </c>
      <c r="N60" s="1">
        <f t="shared" si="26"/>
        <v>50.695028000000015</v>
      </c>
      <c r="O60" s="10"/>
      <c r="P60" s="60">
        <f t="shared" si="27"/>
        <v>-0.0001554915345248544</v>
      </c>
      <c r="Q60" s="60">
        <f t="shared" si="28"/>
        <v>60.00629070269447</v>
      </c>
      <c r="R60" s="60">
        <f t="shared" si="29"/>
        <v>2.8149511185177083</v>
      </c>
      <c r="S60" s="60">
        <f t="shared" si="30"/>
        <v>-659.3968213421846</v>
      </c>
      <c r="T60" s="60">
        <f t="shared" si="31"/>
        <v>0.3681674850273347</v>
      </c>
      <c r="U60" s="60">
        <f t="shared" si="31"/>
        <v>-175.39166632443707</v>
      </c>
      <c r="V60" s="60">
        <f t="shared" si="31"/>
        <v>40.79336032067158</v>
      </c>
      <c r="W60" s="60">
        <f t="shared" si="31"/>
        <v>174.51124685147235</v>
      </c>
      <c r="X60" s="60">
        <f t="shared" si="31"/>
        <v>-0.7795427148582358</v>
      </c>
      <c r="Y60" s="60">
        <f t="shared" si="31"/>
        <v>-0.23184907359739254</v>
      </c>
      <c r="Z60" s="60">
        <f t="shared" si="31"/>
        <v>-0.046554696753268274</v>
      </c>
      <c r="AA60" s="60">
        <f t="shared" si="31"/>
        <v>-0.21637723758039282</v>
      </c>
      <c r="AB60" s="60">
        <f t="shared" si="31"/>
        <v>-5.599392081376073</v>
      </c>
    </row>
    <row r="61" spans="1:28" ht="12.75">
      <c r="A61" s="12" t="s">
        <v>69</v>
      </c>
      <c r="B61" s="1">
        <f>'DATOS MENSUALES'!E522</f>
        <v>0.141904</v>
      </c>
      <c r="C61" s="1">
        <f>'DATOS MENSUALES'!E523</f>
        <v>4.502304</v>
      </c>
      <c r="D61" s="1">
        <f>'DATOS MENSUALES'!E524</f>
        <v>12.353202</v>
      </c>
      <c r="E61" s="1">
        <f>'DATOS MENSUALES'!E525</f>
        <v>6.159423</v>
      </c>
      <c r="F61" s="1">
        <f>'DATOS MENSUALES'!E526</f>
        <v>4.29484</v>
      </c>
      <c r="G61" s="1">
        <f>'DATOS MENSUALES'!E527</f>
        <v>7.40544</v>
      </c>
      <c r="H61" s="1">
        <f>'DATOS MENSUALES'!E528</f>
        <v>2.35572</v>
      </c>
      <c r="I61" s="1">
        <f>'DATOS MENSUALES'!E529</f>
        <v>1.367731</v>
      </c>
      <c r="J61" s="1">
        <f>'DATOS MENSUALES'!E530</f>
        <v>1.832</v>
      </c>
      <c r="K61" s="1">
        <f>'DATOS MENSUALES'!E531</f>
        <v>0.953212</v>
      </c>
      <c r="L61" s="1">
        <f>'DATOS MENSUALES'!E532</f>
        <v>0.350948</v>
      </c>
      <c r="M61" s="1">
        <f>'DATOS MENSUALES'!E533</f>
        <v>0.166652</v>
      </c>
      <c r="N61" s="1">
        <f t="shared" si="26"/>
        <v>41.883376</v>
      </c>
      <c r="O61" s="10"/>
      <c r="P61" s="60">
        <f t="shared" si="27"/>
        <v>-6.196467409712346</v>
      </c>
      <c r="Q61" s="60">
        <f t="shared" si="28"/>
        <v>0.7427136488165096</v>
      </c>
      <c r="R61" s="60">
        <f t="shared" si="29"/>
        <v>56.02167844398892</v>
      </c>
      <c r="S61" s="60">
        <f t="shared" si="30"/>
        <v>-66.6405388410156</v>
      </c>
      <c r="T61" s="60">
        <f t="shared" si="31"/>
        <v>-128.36406475840008</v>
      </c>
      <c r="U61" s="60">
        <f t="shared" si="31"/>
        <v>1.0884661888838567</v>
      </c>
      <c r="V61" s="60">
        <f t="shared" si="31"/>
        <v>-5.483176201131115</v>
      </c>
      <c r="W61" s="60">
        <f t="shared" si="31"/>
        <v>-11.290808207896996</v>
      </c>
      <c r="X61" s="60">
        <f t="shared" si="31"/>
        <v>-0.0031082038862999574</v>
      </c>
      <c r="Y61" s="60">
        <f t="shared" si="31"/>
        <v>-0.007306476307771923</v>
      </c>
      <c r="Z61" s="60">
        <f t="shared" si="31"/>
        <v>-0.07016202287092686</v>
      </c>
      <c r="AA61" s="60">
        <f t="shared" si="31"/>
        <v>-0.27887779598241064</v>
      </c>
      <c r="AB61" s="60">
        <f t="shared" si="31"/>
        <v>-1186.7724068343887</v>
      </c>
    </row>
    <row r="62" spans="1:28" ht="12.75">
      <c r="A62" s="12" t="s">
        <v>70</v>
      </c>
      <c r="B62" s="1">
        <f>'DATOS MENSUALES'!E534</f>
        <v>2.485475</v>
      </c>
      <c r="C62" s="1">
        <f>'DATOS MENSUALES'!E535</f>
        <v>13.046072</v>
      </c>
      <c r="D62" s="1">
        <f>'DATOS MENSUALES'!E536</f>
        <v>9.991358</v>
      </c>
      <c r="E62" s="1">
        <f>'DATOS MENSUALES'!E537</f>
        <v>18.39636</v>
      </c>
      <c r="F62" s="1">
        <f>'DATOS MENSUALES'!E538</f>
        <v>23.830072</v>
      </c>
      <c r="G62" s="1">
        <f>'DATOS MENSUALES'!E539</f>
        <v>9.12366</v>
      </c>
      <c r="H62" s="1">
        <f>'DATOS MENSUALES'!E540</f>
        <v>7.7596</v>
      </c>
      <c r="I62" s="1">
        <f>'DATOS MENSUALES'!E541</f>
        <v>3.034666</v>
      </c>
      <c r="J62" s="1">
        <f>'DATOS MENSUALES'!E542</f>
        <v>3.477352</v>
      </c>
      <c r="K62" s="1">
        <f>'DATOS MENSUALES'!E543</f>
        <v>0.550784</v>
      </c>
      <c r="L62" s="1">
        <f>'DATOS MENSUALES'!E544</f>
        <v>0.129176</v>
      </c>
      <c r="M62" s="1">
        <f>'DATOS MENSUALES'!E545</f>
        <v>0.262873</v>
      </c>
      <c r="N62" s="1">
        <f t="shared" si="26"/>
        <v>92.087448</v>
      </c>
      <c r="O62" s="10"/>
      <c r="P62" s="60">
        <f t="shared" si="27"/>
        <v>0.13019234826646114</v>
      </c>
      <c r="Q62" s="60">
        <f t="shared" si="28"/>
        <v>843.7415835186277</v>
      </c>
      <c r="R62" s="60">
        <f t="shared" si="29"/>
        <v>3.14107850063597</v>
      </c>
      <c r="S62" s="60">
        <f t="shared" si="30"/>
        <v>547.8786622491791</v>
      </c>
      <c r="T62" s="60">
        <f t="shared" si="31"/>
        <v>3042.8095741983916</v>
      </c>
      <c r="U62" s="60">
        <f t="shared" si="31"/>
        <v>20.726159303376388</v>
      </c>
      <c r="V62" s="60">
        <f t="shared" si="31"/>
        <v>48.24871872622245</v>
      </c>
      <c r="W62" s="60">
        <f t="shared" si="31"/>
        <v>-0.19157456070247225</v>
      </c>
      <c r="X62" s="60">
        <f t="shared" si="31"/>
        <v>3.371042774911152</v>
      </c>
      <c r="Y62" s="60">
        <f t="shared" si="31"/>
        <v>-0.2122132846682102</v>
      </c>
      <c r="Z62" s="60">
        <f t="shared" si="31"/>
        <v>-0.2551033844411352</v>
      </c>
      <c r="AA62" s="60">
        <f t="shared" si="31"/>
        <v>-0.1729176979238483</v>
      </c>
      <c r="AB62" s="60">
        <f t="shared" si="31"/>
        <v>62177.6221628685</v>
      </c>
    </row>
    <row r="63" spans="1:28" ht="12.75">
      <c r="A63" s="12" t="s">
        <v>71</v>
      </c>
      <c r="B63" s="1">
        <f>'DATOS MENSUALES'!E546</f>
        <v>0.320048</v>
      </c>
      <c r="C63" s="1">
        <f>'DATOS MENSUALES'!E547</f>
        <v>1.279575</v>
      </c>
      <c r="D63" s="1">
        <f>'DATOS MENSUALES'!E548</f>
        <v>8.671982</v>
      </c>
      <c r="E63" s="1">
        <f>'DATOS MENSUALES'!E549</f>
        <v>5.998887</v>
      </c>
      <c r="F63" s="1">
        <f>'DATOS MENSUALES'!E550</f>
        <v>17.640448</v>
      </c>
      <c r="G63" s="1">
        <f>'DATOS MENSUALES'!E551</f>
        <v>2.511257</v>
      </c>
      <c r="H63" s="1">
        <f>'DATOS MENSUALES'!E552</f>
        <v>5.073756</v>
      </c>
      <c r="I63" s="1">
        <f>'DATOS MENSUALES'!E553</f>
        <v>1.00386</v>
      </c>
      <c r="J63" s="1">
        <f>'DATOS MENSUALES'!E554</f>
        <v>0.424708</v>
      </c>
      <c r="K63" s="1">
        <f>'DATOS MENSUALES'!E555</f>
        <v>0.301512</v>
      </c>
      <c r="L63" s="1">
        <f>'DATOS MENSUALES'!E556</f>
        <v>0.184032</v>
      </c>
      <c r="M63" s="1">
        <f>'DATOS MENSUALES'!E557</f>
        <v>2.38872</v>
      </c>
      <c r="N63" s="1">
        <f t="shared" si="26"/>
        <v>45.79878500000001</v>
      </c>
      <c r="O63" s="10"/>
      <c r="P63" s="60">
        <f t="shared" si="27"/>
        <v>-4.562712231147351</v>
      </c>
      <c r="Q63" s="60">
        <f t="shared" si="28"/>
        <v>-12.440730554848338</v>
      </c>
      <c r="R63" s="60">
        <f t="shared" si="29"/>
        <v>0.0030572102908001933</v>
      </c>
      <c r="S63" s="60">
        <f t="shared" si="30"/>
        <v>-74.87438127107755</v>
      </c>
      <c r="T63" s="60">
        <f t="shared" si="31"/>
        <v>572.0247598119386</v>
      </c>
      <c r="U63" s="60">
        <f t="shared" si="31"/>
        <v>-57.759702605947716</v>
      </c>
      <c r="V63" s="60">
        <f t="shared" si="31"/>
        <v>0.870063468708322</v>
      </c>
      <c r="W63" s="60">
        <f t="shared" si="31"/>
        <v>-17.724040122512406</v>
      </c>
      <c r="X63" s="60">
        <f t="shared" si="31"/>
        <v>-3.747207280809351</v>
      </c>
      <c r="Y63" s="60">
        <f t="shared" si="31"/>
        <v>-0.6049485733545087</v>
      </c>
      <c r="Z63" s="60">
        <f t="shared" si="31"/>
        <v>-0.19446909777087026</v>
      </c>
      <c r="AA63" s="60">
        <f t="shared" si="31"/>
        <v>3.860508654552346</v>
      </c>
      <c r="AB63" s="60">
        <f t="shared" si="31"/>
        <v>-297.0062059453357</v>
      </c>
    </row>
    <row r="64" spans="1:28" ht="12.75">
      <c r="A64" s="12" t="s">
        <v>72</v>
      </c>
      <c r="B64" s="1">
        <f>'DATOS MENSUALES'!E558</f>
        <v>0.440796</v>
      </c>
      <c r="C64" s="1">
        <f>'DATOS MENSUALES'!E559</f>
        <v>2.172366</v>
      </c>
      <c r="D64" s="1">
        <f>'DATOS MENSUALES'!E560</f>
        <v>2.752848</v>
      </c>
      <c r="E64" s="1">
        <f>'DATOS MENSUALES'!E561</f>
        <v>8.209608</v>
      </c>
      <c r="F64" s="1">
        <f>'DATOS MENSUALES'!E562</f>
        <v>10.147072</v>
      </c>
      <c r="G64" s="1">
        <f>'DATOS MENSUALES'!E563</f>
        <v>1.779855</v>
      </c>
      <c r="H64" s="1">
        <f>'DATOS MENSUALES'!E564</f>
        <v>5.465358</v>
      </c>
      <c r="I64" s="1">
        <f>'DATOS MENSUALES'!E565</f>
        <v>1.690182</v>
      </c>
      <c r="J64" s="1">
        <f>'DATOS MENSUALES'!E566</f>
        <v>0.221822</v>
      </c>
      <c r="K64" s="1">
        <f>'DATOS MENSUALES'!E567</f>
        <v>0.573988</v>
      </c>
      <c r="L64" s="1">
        <f>'DATOS MENSUALES'!E568</f>
        <v>0.152581</v>
      </c>
      <c r="M64" s="1">
        <f>'DATOS MENSUALES'!E569</f>
        <v>0.759715</v>
      </c>
      <c r="N64" s="1">
        <f t="shared" si="26"/>
        <v>34.366191</v>
      </c>
      <c r="O64" s="10"/>
      <c r="P64" s="60">
        <f t="shared" si="27"/>
        <v>-3.6369855160345725</v>
      </c>
      <c r="Q64" s="60">
        <f t="shared" si="28"/>
        <v>-2.8895582210667765</v>
      </c>
      <c r="R64" s="60">
        <f t="shared" si="29"/>
        <v>-192.49962630502472</v>
      </c>
      <c r="S64" s="60">
        <f t="shared" si="30"/>
        <v>-8.049138812821804</v>
      </c>
      <c r="T64" s="60">
        <f t="shared" si="31"/>
        <v>0.5270721278675465</v>
      </c>
      <c r="U64" s="60">
        <f t="shared" si="31"/>
        <v>-97.14096019559882</v>
      </c>
      <c r="V64" s="60">
        <f t="shared" si="31"/>
        <v>2.440012970069127</v>
      </c>
      <c r="W64" s="60">
        <f t="shared" si="31"/>
        <v>-7.088481459297058</v>
      </c>
      <c r="X64" s="60">
        <f t="shared" si="31"/>
        <v>-5.4157668431528645</v>
      </c>
      <c r="Y64" s="60">
        <f t="shared" si="31"/>
        <v>-0.18839769253940522</v>
      </c>
      <c r="Z64" s="60">
        <f t="shared" si="31"/>
        <v>-0.22789005030952555</v>
      </c>
      <c r="AA64" s="60">
        <f t="shared" si="31"/>
        <v>-0.0002189846241371736</v>
      </c>
      <c r="AB64" s="60">
        <f t="shared" si="31"/>
        <v>-5934.244230560765</v>
      </c>
    </row>
    <row r="65" spans="1:28" ht="12.75">
      <c r="A65" s="12" t="s">
        <v>73</v>
      </c>
      <c r="B65" s="1">
        <f>'DATOS MENSUALES'!E570</f>
        <v>11.34665</v>
      </c>
      <c r="C65" s="1">
        <f>'DATOS MENSUALES'!E571</f>
        <v>1.85088</v>
      </c>
      <c r="D65" s="1">
        <f>'DATOS MENSUALES'!E572</f>
        <v>16.644175</v>
      </c>
      <c r="E65" s="1">
        <f>'DATOS MENSUALES'!E573</f>
        <v>20.417384</v>
      </c>
      <c r="F65" s="1">
        <f>'DATOS MENSUALES'!E574</f>
        <v>14.171962</v>
      </c>
      <c r="G65" s="1">
        <f>'DATOS MENSUALES'!E575</f>
        <v>0.562788</v>
      </c>
      <c r="H65" s="1">
        <f>'DATOS MENSUALES'!E576</f>
        <v>2.9643</v>
      </c>
      <c r="I65" s="1">
        <f>'DATOS MENSUALES'!E577</f>
        <v>5.21286</v>
      </c>
      <c r="J65" s="1">
        <f>'DATOS MENSUALES'!E578</f>
        <v>4.33104</v>
      </c>
      <c r="K65" s="1">
        <f>'DATOS MENSUALES'!E579</f>
        <v>1.976292</v>
      </c>
      <c r="L65" s="1">
        <f>'DATOS MENSUALES'!E580</f>
        <v>0.146319</v>
      </c>
      <c r="M65" s="1">
        <f>'DATOS MENSUALES'!E581</f>
        <v>0.207018</v>
      </c>
      <c r="N65" s="1">
        <f t="shared" si="26"/>
        <v>79.83166800000001</v>
      </c>
      <c r="O65" s="10"/>
      <c r="P65" s="60">
        <f t="shared" si="27"/>
        <v>822.1314488394507</v>
      </c>
      <c r="Q65" s="60">
        <f t="shared" si="28"/>
        <v>-5.3210221763094285</v>
      </c>
      <c r="R65" s="60">
        <f t="shared" si="29"/>
        <v>534.8591664288086</v>
      </c>
      <c r="S65" s="60">
        <f t="shared" si="30"/>
        <v>1062.3599691324373</v>
      </c>
      <c r="T65" s="60">
        <f t="shared" si="31"/>
        <v>112.8651535300733</v>
      </c>
      <c r="U65" s="60">
        <f t="shared" si="31"/>
        <v>-196.52753105009361</v>
      </c>
      <c r="V65" s="60">
        <f t="shared" si="31"/>
        <v>-1.5399686542341877</v>
      </c>
      <c r="W65" s="60">
        <f t="shared" si="31"/>
        <v>4.109228353354278</v>
      </c>
      <c r="X65" s="60">
        <f t="shared" si="31"/>
        <v>13.029327198850897</v>
      </c>
      <c r="Y65" s="60">
        <f t="shared" si="31"/>
        <v>0.5697947649064485</v>
      </c>
      <c r="Z65" s="60">
        <f t="shared" si="31"/>
        <v>-0.23497107267771264</v>
      </c>
      <c r="AA65" s="60">
        <f t="shared" si="31"/>
        <v>-0.23031493631886155</v>
      </c>
      <c r="AB65" s="60">
        <f t="shared" si="31"/>
        <v>20482.877055458703</v>
      </c>
    </row>
    <row r="66" spans="1:28" ht="12.75">
      <c r="A66" s="12" t="s">
        <v>74</v>
      </c>
      <c r="B66" s="1">
        <f>'DATOS MENSUALES'!E582</f>
        <v>0.771888</v>
      </c>
      <c r="C66" s="1">
        <f>'DATOS MENSUALES'!E583</f>
        <v>1.00181</v>
      </c>
      <c r="D66" s="1">
        <f>'DATOS MENSUALES'!E584</f>
        <v>1.105944</v>
      </c>
      <c r="E66" s="1">
        <f>'DATOS MENSUALES'!E585</f>
        <v>0.460674</v>
      </c>
      <c r="F66" s="1">
        <f>'DATOS MENSUALES'!E586</f>
        <v>1.002582</v>
      </c>
      <c r="G66" s="1">
        <f>'DATOS MENSUALES'!E587</f>
        <v>1.650825</v>
      </c>
      <c r="H66" s="1">
        <f>'DATOS MENSUALES'!E588</f>
        <v>5.143908</v>
      </c>
      <c r="I66" s="1">
        <f>'DATOS MENSUALES'!E589</f>
        <v>1.999375</v>
      </c>
      <c r="J66" s="1">
        <f>'DATOS MENSUALES'!E590</f>
        <v>1.03792</v>
      </c>
      <c r="K66" s="1">
        <f>'DATOS MENSUALES'!E591</f>
        <v>0.18502</v>
      </c>
      <c r="L66" s="1">
        <f>'DATOS MENSUALES'!E592</f>
        <v>0.002316</v>
      </c>
      <c r="M66" s="1">
        <f>'DATOS MENSUALES'!E593</f>
        <v>0.010764</v>
      </c>
      <c r="N66" s="1">
        <f t="shared" si="26"/>
        <v>14.373026</v>
      </c>
      <c r="O66" s="10"/>
      <c r="P66" s="60">
        <f t="shared" si="27"/>
        <v>-1.7573574292447067</v>
      </c>
      <c r="Q66" s="60">
        <f t="shared" si="28"/>
        <v>-17.47248275766939</v>
      </c>
      <c r="R66" s="60">
        <f t="shared" si="29"/>
        <v>-408.66749123313093</v>
      </c>
      <c r="S66" s="60">
        <f t="shared" si="30"/>
        <v>-927.7210637024517</v>
      </c>
      <c r="T66" s="60">
        <f t="shared" si="31"/>
        <v>-579.4086551611593</v>
      </c>
      <c r="U66" s="60">
        <f t="shared" si="31"/>
        <v>-105.5525864562184</v>
      </c>
      <c r="V66" s="60">
        <f t="shared" si="31"/>
        <v>1.076309160991496</v>
      </c>
      <c r="W66" s="60">
        <f t="shared" si="31"/>
        <v>-4.187016616369985</v>
      </c>
      <c r="X66" s="60">
        <f t="shared" si="31"/>
        <v>-0.8306330005999332</v>
      </c>
      <c r="Y66" s="60">
        <f t="shared" si="31"/>
        <v>-0.8909355333192632</v>
      </c>
      <c r="Z66" s="60">
        <f t="shared" si="31"/>
        <v>-0.44084705679872865</v>
      </c>
      <c r="AA66" s="60">
        <f t="shared" si="31"/>
        <v>-0.5299191696855746</v>
      </c>
      <c r="AB66" s="60">
        <f t="shared" si="31"/>
        <v>-55296.524672305655</v>
      </c>
    </row>
    <row r="67" spans="1:28" ht="12.75">
      <c r="A67" s="12" t="s">
        <v>75</v>
      </c>
      <c r="B67" s="1">
        <f>'DATOS MENSUALES'!E594</f>
        <v>7.71528</v>
      </c>
      <c r="C67" s="1">
        <f>'DATOS MENSUALES'!E595</f>
        <v>8.2764</v>
      </c>
      <c r="D67" s="1">
        <f>'DATOS MENSUALES'!E596</f>
        <v>10.995712</v>
      </c>
      <c r="E67" s="1">
        <f>'DATOS MENSUALES'!E597</f>
        <v>13.47961</v>
      </c>
      <c r="F67" s="1">
        <f>'DATOS MENSUALES'!E598</f>
        <v>5.157815</v>
      </c>
      <c r="G67" s="1">
        <f>'DATOS MENSUALES'!E599</f>
        <v>2.655345</v>
      </c>
      <c r="H67" s="1">
        <f>'DATOS MENSUALES'!E600</f>
        <v>2.403335</v>
      </c>
      <c r="I67" s="1">
        <f>'DATOS MENSUALES'!E601</f>
        <v>0.490314</v>
      </c>
      <c r="J67" s="1">
        <f>'DATOS MENSUALES'!E602</f>
        <v>0.287858</v>
      </c>
      <c r="K67" s="1">
        <f>'DATOS MENSUALES'!E603</f>
        <v>0.425124</v>
      </c>
      <c r="L67" s="1">
        <f>'DATOS MENSUALES'!E604</f>
        <v>2.481675</v>
      </c>
      <c r="M67" s="1">
        <f>'DATOS MENSUALES'!E605</f>
        <v>4.044096</v>
      </c>
      <c r="N67" s="1">
        <f t="shared" si="26"/>
        <v>58.41256399999999</v>
      </c>
      <c r="O67" s="10"/>
      <c r="P67" s="60">
        <f t="shared" si="27"/>
        <v>188.78675608305196</v>
      </c>
      <c r="Q67" s="60">
        <f t="shared" si="28"/>
        <v>102.48381376203692</v>
      </c>
      <c r="R67" s="60">
        <f t="shared" si="29"/>
        <v>15.048476988616622</v>
      </c>
      <c r="S67" s="60">
        <f t="shared" si="30"/>
        <v>34.83491968883112</v>
      </c>
      <c r="T67" s="60">
        <f t="shared" si="31"/>
        <v>-73.11237998420093</v>
      </c>
      <c r="U67" s="60">
        <f t="shared" si="31"/>
        <v>-51.53846544002282</v>
      </c>
      <c r="V67" s="60">
        <f t="shared" si="31"/>
        <v>-5.050887895290489</v>
      </c>
      <c r="W67" s="60">
        <f t="shared" si="31"/>
        <v>-30.395438964295554</v>
      </c>
      <c r="X67" s="60">
        <f t="shared" si="31"/>
        <v>-4.8274986511702895</v>
      </c>
      <c r="Y67" s="60">
        <f t="shared" si="31"/>
        <v>-0.3765752208534904</v>
      </c>
      <c r="Z67" s="60">
        <f t="shared" si="31"/>
        <v>5.073204492250293</v>
      </c>
      <c r="AA67" s="60">
        <f t="shared" si="31"/>
        <v>33.514126045682175</v>
      </c>
      <c r="AB67" s="60">
        <f t="shared" si="31"/>
        <v>209.7743531451316</v>
      </c>
    </row>
    <row r="68" spans="1:28" ht="12.75">
      <c r="A68" s="12" t="s">
        <v>76</v>
      </c>
      <c r="B68" s="1">
        <f>'DATOS MENSUALES'!E606</f>
        <v>2.639904</v>
      </c>
      <c r="C68" s="1">
        <f>'DATOS MENSUALES'!E607</f>
        <v>3.022916</v>
      </c>
      <c r="D68" s="1">
        <f>'DATOS MENSUALES'!E608</f>
        <v>1.725102</v>
      </c>
      <c r="E68" s="1">
        <f>'DATOS MENSUALES'!E609</f>
        <v>14.605728</v>
      </c>
      <c r="F68" s="1">
        <f>'DATOS MENSUALES'!E610</f>
        <v>5.943456</v>
      </c>
      <c r="G68" s="1">
        <f>'DATOS MENSUALES'!E611</f>
        <v>15.46041</v>
      </c>
      <c r="H68" s="1">
        <f>'DATOS MENSUALES'!E612</f>
        <v>1.712403</v>
      </c>
      <c r="I68" s="1">
        <f>'DATOS MENSUALES'!E613</f>
        <v>1.056666</v>
      </c>
      <c r="J68" s="1">
        <f>'DATOS MENSUALES'!E614</f>
        <v>0.763875</v>
      </c>
      <c r="K68" s="1">
        <f>'DATOS MENSUALES'!E615</f>
        <v>0.742515</v>
      </c>
      <c r="L68" s="1">
        <f>'DATOS MENSUALES'!E616</f>
        <v>0.67662</v>
      </c>
      <c r="M68" s="1">
        <f>'DATOS MENSUALES'!E617</f>
        <v>0.265824</v>
      </c>
      <c r="N68" s="1">
        <f t="shared" si="26"/>
        <v>48.615418999999996</v>
      </c>
      <c r="O68" s="10"/>
      <c r="P68" s="60">
        <f t="shared" si="27"/>
        <v>0.2891436463833967</v>
      </c>
      <c r="Q68" s="60">
        <f t="shared" si="28"/>
        <v>-0.18890140423338633</v>
      </c>
      <c r="R68" s="60">
        <f t="shared" si="29"/>
        <v>-314.6739918355353</v>
      </c>
      <c r="S68" s="60">
        <f t="shared" si="30"/>
        <v>84.7221402835698</v>
      </c>
      <c r="T68" s="60">
        <f t="shared" si="31"/>
        <v>-39.15996740048362</v>
      </c>
      <c r="U68" s="60">
        <f t="shared" si="31"/>
        <v>749.5113922646536</v>
      </c>
      <c r="V68" s="60">
        <f t="shared" si="31"/>
        <v>-13.939917318384728</v>
      </c>
      <c r="W68" s="60">
        <f t="shared" si="31"/>
        <v>-16.668793204485088</v>
      </c>
      <c r="X68" s="60">
        <f t="shared" si="31"/>
        <v>-1.7894690498259735</v>
      </c>
      <c r="Y68" s="60">
        <f t="shared" si="31"/>
        <v>-0.06630329518521091</v>
      </c>
      <c r="Z68" s="60">
        <f t="shared" si="31"/>
        <v>-0.0006533903557355617</v>
      </c>
      <c r="AA68" s="60">
        <f t="shared" si="31"/>
        <v>-0.1701844377251931</v>
      </c>
      <c r="AB68" s="60">
        <f t="shared" si="31"/>
        <v>-57.30497915600076</v>
      </c>
    </row>
    <row r="69" spans="1:28" ht="12.75">
      <c r="A69" s="12" t="s">
        <v>77</v>
      </c>
      <c r="B69" s="1">
        <f>'DATOS MENSUALES'!E618</f>
        <v>1.097628</v>
      </c>
      <c r="C69" s="1">
        <f>'DATOS MENSUALES'!E619</f>
        <v>3.554835</v>
      </c>
      <c r="D69" s="1">
        <f>'DATOS MENSUALES'!E620</f>
        <v>1.277352</v>
      </c>
      <c r="E69" s="1">
        <f>'DATOS MENSUALES'!E621</f>
        <v>3.927493</v>
      </c>
      <c r="F69" s="1">
        <f>'DATOS MENSUALES'!E622</f>
        <v>1.235067</v>
      </c>
      <c r="G69" s="1">
        <f>'DATOS MENSUALES'!E623</f>
        <v>0.510656</v>
      </c>
      <c r="H69" s="1">
        <f>'DATOS MENSUALES'!E624</f>
        <v>2.92455</v>
      </c>
      <c r="I69" s="1">
        <f>'DATOS MENSUALES'!E625</f>
        <v>1.31195</v>
      </c>
      <c r="J69" s="1">
        <f>'DATOS MENSUALES'!E626</f>
        <v>0.656064</v>
      </c>
      <c r="K69" s="1">
        <f>'DATOS MENSUALES'!E627</f>
        <v>0.369215</v>
      </c>
      <c r="L69" s="1">
        <f>'DATOS MENSUALES'!E628</f>
        <v>0.091812</v>
      </c>
      <c r="M69" s="1">
        <f>'DATOS MENSUALES'!E629</f>
        <v>0.108</v>
      </c>
      <c r="N69" s="1">
        <f t="shared" si="26"/>
        <v>17.064622000000004</v>
      </c>
      <c r="O69" s="10"/>
      <c r="P69" s="60">
        <f t="shared" si="27"/>
        <v>-0.6838387666691745</v>
      </c>
      <c r="Q69" s="60">
        <f t="shared" si="28"/>
        <v>-7.335245422724833E-05</v>
      </c>
      <c r="R69" s="60">
        <f t="shared" si="29"/>
        <v>-380.99834308252434</v>
      </c>
      <c r="S69" s="60">
        <f t="shared" si="30"/>
        <v>-248.40761389995805</v>
      </c>
      <c r="T69" s="60">
        <f t="shared" si="31"/>
        <v>-532.2741690718105</v>
      </c>
      <c r="U69" s="60">
        <f t="shared" si="31"/>
        <v>-201.86165272318624</v>
      </c>
      <c r="V69" s="60">
        <f t="shared" si="31"/>
        <v>-1.7045307258151863</v>
      </c>
      <c r="W69" s="60">
        <f t="shared" si="31"/>
        <v>-12.154140455437718</v>
      </c>
      <c r="X69" s="60">
        <f t="shared" si="31"/>
        <v>-2.309780228012413</v>
      </c>
      <c r="Y69" s="60">
        <f t="shared" si="31"/>
        <v>-0.47098738699654713</v>
      </c>
      <c r="Z69" s="60">
        <f t="shared" si="31"/>
        <v>-0.30289886235197866</v>
      </c>
      <c r="AA69" s="60">
        <f t="shared" si="31"/>
        <v>-0.36092905814718723</v>
      </c>
      <c r="AB69" s="60">
        <f t="shared" si="31"/>
        <v>-44384.98785029473</v>
      </c>
    </row>
    <row r="70" spans="1:28" ht="12.75">
      <c r="A70" s="12" t="s">
        <v>78</v>
      </c>
      <c r="B70" s="1">
        <f>'DATOS MENSUALES'!E630</f>
        <v>0.512499</v>
      </c>
      <c r="C70" s="1">
        <f>'DATOS MENSUALES'!E631</f>
        <v>0.77165</v>
      </c>
      <c r="D70" s="1">
        <f>'DATOS MENSUALES'!E632</f>
        <v>9.138699</v>
      </c>
      <c r="E70" s="1">
        <f>'DATOS MENSUALES'!E633</f>
        <v>2.170762</v>
      </c>
      <c r="F70" s="1">
        <f>'DATOS MENSUALES'!E634</f>
        <v>1.650547</v>
      </c>
      <c r="G70" s="1">
        <f>'DATOS MENSUALES'!E635</f>
        <v>1.915992</v>
      </c>
      <c r="H70" s="1">
        <f>'DATOS MENSUALES'!E636</f>
        <v>1.792265</v>
      </c>
      <c r="I70" s="1">
        <f>'DATOS MENSUALES'!E637</f>
        <v>4.57068</v>
      </c>
      <c r="J70" s="1">
        <f>'DATOS MENSUALES'!E638</f>
        <v>2.133344</v>
      </c>
      <c r="K70" s="1">
        <f>'DATOS MENSUALES'!E639</f>
        <v>0.52635</v>
      </c>
      <c r="L70" s="1">
        <f>'DATOS MENSUALES'!E640</f>
        <v>0.110627</v>
      </c>
      <c r="M70" s="1">
        <f>'DATOS MENSUALES'!E641</f>
        <v>0.40959</v>
      </c>
      <c r="N70" s="1">
        <f t="shared" si="26"/>
        <v>25.703005000000005</v>
      </c>
      <c r="O70" s="10"/>
      <c r="P70" s="60">
        <f t="shared" si="27"/>
        <v>-3.1516078329983173</v>
      </c>
      <c r="Q70" s="60">
        <f t="shared" si="28"/>
        <v>-22.54635608616007</v>
      </c>
      <c r="R70" s="60">
        <f t="shared" si="29"/>
        <v>0.22905577675039968</v>
      </c>
      <c r="S70" s="60">
        <f t="shared" si="30"/>
        <v>-520.2873647437104</v>
      </c>
      <c r="T70" s="60">
        <f t="shared" si="31"/>
        <v>-454.53501365221</v>
      </c>
      <c r="U70" s="60">
        <f t="shared" si="31"/>
        <v>-88.76359699458449</v>
      </c>
      <c r="V70" s="60">
        <f t="shared" si="31"/>
        <v>-12.5977380110624</v>
      </c>
      <c r="W70" s="60">
        <f t="shared" si="31"/>
        <v>0.8834664334918264</v>
      </c>
      <c r="X70" s="60">
        <f t="shared" si="31"/>
        <v>0.0037531790370096702</v>
      </c>
      <c r="Y70" s="60">
        <f t="shared" si="31"/>
        <v>-0.23937558841661669</v>
      </c>
      <c r="Z70" s="60">
        <f t="shared" si="31"/>
        <v>-0.2781474527113977</v>
      </c>
      <c r="AA70" s="60">
        <f t="shared" si="31"/>
        <v>-0.0691229627989628</v>
      </c>
      <c r="AB70" s="60">
        <f t="shared" si="31"/>
        <v>-19179.461855971236</v>
      </c>
    </row>
    <row r="71" spans="1:28" ht="12.75">
      <c r="A71" s="12" t="s">
        <v>79</v>
      </c>
      <c r="B71" s="1">
        <f>'DATOS MENSUALES'!E642</f>
        <v>11.727738</v>
      </c>
      <c r="C71" s="1">
        <f>'DATOS MENSUALES'!E643</f>
        <v>5.947005</v>
      </c>
      <c r="D71" s="1">
        <f>'DATOS MENSUALES'!E644</f>
        <v>1.916272</v>
      </c>
      <c r="E71" s="1">
        <f>'DATOS MENSUALES'!E645</f>
        <v>14.182176</v>
      </c>
      <c r="F71" s="1">
        <f>'DATOS MENSUALES'!E646</f>
        <v>9.311767</v>
      </c>
      <c r="G71" s="1">
        <f>'DATOS MENSUALES'!E647</f>
        <v>1.233765</v>
      </c>
      <c r="H71" s="1">
        <f>'DATOS MENSUALES'!E648</f>
        <v>1.212464</v>
      </c>
      <c r="I71" s="1">
        <f>'DATOS MENSUALES'!E649</f>
        <v>2.762006</v>
      </c>
      <c r="J71" s="1">
        <f>'DATOS MENSUALES'!E650</f>
        <v>1.183942</v>
      </c>
      <c r="K71" s="1">
        <f>'DATOS MENSUALES'!E651</f>
        <v>0.448896</v>
      </c>
      <c r="L71" s="1">
        <f>'DATOS MENSUALES'!E652</f>
        <v>0.54395</v>
      </c>
      <c r="M71" s="1">
        <f>'DATOS MENSUALES'!E653</f>
        <v>0.238012</v>
      </c>
      <c r="N71" s="1">
        <f t="shared" si="26"/>
        <v>50.707992999999995</v>
      </c>
      <c r="O71" s="10"/>
      <c r="P71" s="60">
        <f t="shared" si="27"/>
        <v>926.6005698309315</v>
      </c>
      <c r="Q71" s="60">
        <f t="shared" si="28"/>
        <v>12.98300256333438</v>
      </c>
      <c r="R71" s="60">
        <f t="shared" si="29"/>
        <v>-288.8800273162476</v>
      </c>
      <c r="S71" s="60">
        <f t="shared" si="30"/>
        <v>62.49899953155988</v>
      </c>
      <c r="T71" s="60">
        <f t="shared" si="31"/>
        <v>-2.0866665422645316E-05</v>
      </c>
      <c r="U71" s="60">
        <f t="shared" si="31"/>
        <v>-136.0358879542851</v>
      </c>
      <c r="V71" s="60">
        <f t="shared" si="31"/>
        <v>-24.55661998226531</v>
      </c>
      <c r="W71" s="60">
        <f t="shared" si="31"/>
        <v>-0.6122485785522531</v>
      </c>
      <c r="X71" s="60">
        <f t="shared" si="31"/>
        <v>-0.5005595357952496</v>
      </c>
      <c r="Y71" s="60">
        <f t="shared" si="31"/>
        <v>-0.3405964398825332</v>
      </c>
      <c r="Z71" s="60">
        <f t="shared" si="31"/>
        <v>-0.010567509869122924</v>
      </c>
      <c r="AA71" s="60">
        <f t="shared" si="31"/>
        <v>-0.19711510543335642</v>
      </c>
      <c r="AB71" s="60">
        <f t="shared" si="31"/>
        <v>-5.477639088097854</v>
      </c>
    </row>
    <row r="72" spans="1:28" ht="12.75">
      <c r="A72" s="12" t="s">
        <v>80</v>
      </c>
      <c r="B72" s="1">
        <f>'DATOS MENSUALES'!E654</f>
        <v>0.408549</v>
      </c>
      <c r="C72" s="1">
        <f>'DATOS MENSUALES'!E655</f>
        <v>3.15398</v>
      </c>
      <c r="D72" s="1">
        <f>'DATOS MENSUALES'!E656</f>
        <v>3.944403</v>
      </c>
      <c r="E72" s="1">
        <f>'DATOS MENSUALES'!E657</f>
        <v>7.859946</v>
      </c>
      <c r="F72" s="1">
        <f>'DATOS MENSUALES'!E658</f>
        <v>3.74625</v>
      </c>
      <c r="G72" s="1">
        <f>'DATOS MENSUALES'!E659</f>
        <v>2.593026</v>
      </c>
      <c r="H72" s="1">
        <f>'DATOS MENSUALES'!E660</f>
        <v>1.306666</v>
      </c>
      <c r="I72" s="1">
        <f>'DATOS MENSUALES'!E661</f>
        <v>1.565696</v>
      </c>
      <c r="J72" s="1">
        <f>'DATOS MENSUALES'!E662</f>
        <v>0.478828</v>
      </c>
      <c r="K72" s="1">
        <f>'DATOS MENSUALES'!E663</f>
        <v>0.35581</v>
      </c>
      <c r="L72" s="1">
        <f>'DATOS MENSUALES'!E664</f>
        <v>0.142443</v>
      </c>
      <c r="M72" s="1">
        <f>'DATOS MENSUALES'!E665</f>
        <v>0.484704</v>
      </c>
      <c r="N72" s="1">
        <f t="shared" si="26"/>
        <v>26.040301</v>
      </c>
      <c r="O72" s="10"/>
      <c r="P72" s="60">
        <f t="shared" si="27"/>
        <v>-3.870607192685037</v>
      </c>
      <c r="Q72" s="60">
        <f t="shared" si="28"/>
        <v>-0.08677094275193267</v>
      </c>
      <c r="R72" s="60">
        <f t="shared" si="29"/>
        <v>-96.22573100841187</v>
      </c>
      <c r="S72" s="60">
        <f t="shared" si="30"/>
        <v>-13.040078143222079</v>
      </c>
      <c r="T72" s="60">
        <f t="shared" si="31"/>
        <v>-174.96274185860028</v>
      </c>
      <c r="U72" s="60">
        <f t="shared" si="31"/>
        <v>-54.171248647265614</v>
      </c>
      <c r="V72" s="60">
        <f t="shared" si="31"/>
        <v>-22.245570668786737</v>
      </c>
      <c r="W72" s="60">
        <f t="shared" si="31"/>
        <v>-8.557805375009709</v>
      </c>
      <c r="X72" s="60">
        <f t="shared" si="31"/>
        <v>-3.3689993325908723</v>
      </c>
      <c r="Y72" s="60">
        <f t="shared" si="31"/>
        <v>-0.4957533542902783</v>
      </c>
      <c r="Z72" s="60">
        <f t="shared" si="31"/>
        <v>-0.23942667419436228</v>
      </c>
      <c r="AA72" s="60">
        <f t="shared" si="31"/>
        <v>-0.03769177693748238</v>
      </c>
      <c r="AB72" s="60">
        <f t="shared" si="31"/>
        <v>-18463.52822872966</v>
      </c>
    </row>
    <row r="73" spans="1:28" ht="12.75">
      <c r="A73" s="12" t="s">
        <v>81</v>
      </c>
      <c r="B73" s="1">
        <f>'DATOS MENSUALES'!E666</f>
        <v>0.573104</v>
      </c>
      <c r="C73" s="1">
        <f>'DATOS MENSUALES'!E667</f>
        <v>5.39138</v>
      </c>
      <c r="D73" s="1">
        <f>'DATOS MENSUALES'!E668</f>
        <v>23.968364</v>
      </c>
      <c r="E73" s="1">
        <f>'DATOS MENSUALES'!E669</f>
        <v>56.39147</v>
      </c>
      <c r="F73" s="1">
        <f>'DATOS MENSUALES'!E670</f>
        <v>18.23913</v>
      </c>
      <c r="G73" s="1">
        <f>'DATOS MENSUALES'!E671</f>
        <v>5.531803</v>
      </c>
      <c r="H73" s="1">
        <f>'DATOS MENSUALES'!E672</f>
        <v>1.925</v>
      </c>
      <c r="I73" s="1">
        <f>'DATOS MENSUALES'!E673</f>
        <v>4.966638</v>
      </c>
      <c r="J73" s="1">
        <f>'DATOS MENSUALES'!E674</f>
        <v>0.741925</v>
      </c>
      <c r="K73" s="1">
        <f>'DATOS MENSUALES'!E675</f>
        <v>0.287859</v>
      </c>
      <c r="L73" s="1">
        <f>'DATOS MENSUALES'!E676</f>
        <v>0.151554</v>
      </c>
      <c r="M73" s="1">
        <f>'DATOS MENSUALES'!E677</f>
        <v>0.11024</v>
      </c>
      <c r="N73" s="1">
        <f t="shared" si="26"/>
        <v>118.278467</v>
      </c>
      <c r="O73" s="10"/>
      <c r="P73" s="60">
        <f t="shared" si="27"/>
        <v>-2.7767136136910215</v>
      </c>
      <c r="Q73" s="60">
        <f t="shared" si="28"/>
        <v>5.780485325117751</v>
      </c>
      <c r="R73" s="60">
        <f t="shared" si="29"/>
        <v>3681.8829243559835</v>
      </c>
      <c r="S73" s="60">
        <f t="shared" si="30"/>
        <v>98468.88557137892</v>
      </c>
      <c r="T73" s="60">
        <f t="shared" si="31"/>
        <v>704.9291437193134</v>
      </c>
      <c r="U73" s="60">
        <f t="shared" si="31"/>
        <v>-0.6033028971418837</v>
      </c>
      <c r="V73" s="60">
        <f t="shared" si="31"/>
        <v>-10.562453443128124</v>
      </c>
      <c r="W73" s="60">
        <f t="shared" si="31"/>
        <v>2.490561161775651</v>
      </c>
      <c r="X73" s="60">
        <f t="shared" si="31"/>
        <v>-1.8882940589215393</v>
      </c>
      <c r="Y73" s="60">
        <f t="shared" si="31"/>
        <v>-0.6347214186109706</v>
      </c>
      <c r="Z73" s="60">
        <f t="shared" si="31"/>
        <v>-0.22904148314667827</v>
      </c>
      <c r="AA73" s="60">
        <f t="shared" si="31"/>
        <v>-0.3575331954944093</v>
      </c>
      <c r="AB73" s="60">
        <f t="shared" si="31"/>
        <v>284990.2767749203</v>
      </c>
    </row>
    <row r="74" spans="1:28" s="24" customFormat="1" ht="12.75">
      <c r="A74" s="21" t="s">
        <v>82</v>
      </c>
      <c r="B74" s="22">
        <f>'DATOS MENSUALES'!E678</f>
        <v>0.411068</v>
      </c>
      <c r="C74" s="22">
        <f>'DATOS MENSUALES'!E679</f>
        <v>1.355614</v>
      </c>
      <c r="D74" s="22">
        <f>'DATOS MENSUALES'!E680</f>
        <v>13.408505</v>
      </c>
      <c r="E74" s="22">
        <f>'DATOS MENSUALES'!E681</f>
        <v>18.20068</v>
      </c>
      <c r="F74" s="22">
        <f>'DATOS MENSUALES'!E682</f>
        <v>2.8386</v>
      </c>
      <c r="G74" s="22">
        <f>'DATOS MENSUALES'!E683</f>
        <v>1.08924</v>
      </c>
      <c r="H74" s="22">
        <f>'DATOS MENSUALES'!E684</f>
        <v>0.651728</v>
      </c>
      <c r="I74" s="22">
        <f>'DATOS MENSUALES'!E685</f>
        <v>1.93806</v>
      </c>
      <c r="J74" s="22">
        <f>'DATOS MENSUALES'!E686</f>
        <v>3.256387</v>
      </c>
      <c r="K74" s="22">
        <f>'DATOS MENSUALES'!E687</f>
        <v>0.7245</v>
      </c>
      <c r="L74" s="22">
        <f>'DATOS MENSUALES'!E688</f>
        <v>0.41194</v>
      </c>
      <c r="M74" s="22">
        <f>'DATOS MENSUALES'!E689</f>
        <v>0.452025</v>
      </c>
      <c r="N74" s="22">
        <f t="shared" si="26"/>
        <v>44.73834699999999</v>
      </c>
      <c r="O74" s="23"/>
      <c r="P74" s="60">
        <f t="shared" si="27"/>
        <v>-3.8520075241751037</v>
      </c>
      <c r="Q74" s="60">
        <f t="shared" si="28"/>
        <v>-11.255712149339928</v>
      </c>
      <c r="R74" s="60">
        <f t="shared" si="29"/>
        <v>116.33283548355107</v>
      </c>
      <c r="S74" s="60">
        <f t="shared" si="30"/>
        <v>509.5052701497851</v>
      </c>
      <c r="T74" s="60">
        <f t="shared" si="31"/>
        <v>-274.713446425213</v>
      </c>
      <c r="U74" s="60">
        <f t="shared" si="31"/>
        <v>-147.82950303230604</v>
      </c>
      <c r="V74" s="60">
        <f t="shared" si="31"/>
        <v>-41.686794458731974</v>
      </c>
      <c r="W74" s="60">
        <f t="shared" si="31"/>
        <v>-4.6832750298715595</v>
      </c>
      <c r="X74" s="60">
        <f t="shared" si="31"/>
        <v>2.0895353812222464</v>
      </c>
      <c r="Y74" s="60">
        <f t="shared" si="31"/>
        <v>-0.07555665142060998</v>
      </c>
      <c r="Z74" s="60">
        <f t="shared" si="31"/>
        <v>-0.043411663343000964</v>
      </c>
      <c r="AA74" s="60">
        <f t="shared" si="31"/>
        <v>-0.049821850759159216</v>
      </c>
      <c r="AB74" s="60">
        <f t="shared" si="31"/>
        <v>-462.3247095317885</v>
      </c>
    </row>
    <row r="75" spans="1:28" s="24" customFormat="1" ht="12.75">
      <c r="A75" s="21" t="s">
        <v>83</v>
      </c>
      <c r="B75" s="22">
        <f>'DATOS MENSUALES'!E690</f>
        <v>3.283944</v>
      </c>
      <c r="C75" s="22">
        <f>'DATOS MENSUALES'!E691</f>
        <v>12.657672</v>
      </c>
      <c r="D75" s="22">
        <f>'DATOS MENSUALES'!E692</f>
        <v>15.480812</v>
      </c>
      <c r="E75" s="22">
        <f>'DATOS MENSUALES'!E693</f>
        <v>10.60124</v>
      </c>
      <c r="F75" s="22">
        <f>'DATOS MENSUALES'!E694</f>
        <v>4.16109</v>
      </c>
      <c r="G75" s="22">
        <f>'DATOS MENSUALES'!E695</f>
        <v>2.24028</v>
      </c>
      <c r="H75" s="22">
        <f>'DATOS MENSUALES'!E696</f>
        <v>10.91944</v>
      </c>
      <c r="I75" s="22">
        <f>'DATOS MENSUALES'!E697</f>
        <v>3.724686</v>
      </c>
      <c r="J75" s="22">
        <f>'DATOS MENSUALES'!E698</f>
        <v>1.789256</v>
      </c>
      <c r="K75" s="22">
        <f>'DATOS MENSUALES'!E699</f>
        <v>0.57536</v>
      </c>
      <c r="L75" s="22">
        <f>'DATOS MENSUALES'!E700</f>
        <v>0.51648</v>
      </c>
      <c r="M75" s="22">
        <f>'DATOS MENSUALES'!E701</f>
        <v>0.43214</v>
      </c>
      <c r="N75" s="22">
        <f t="shared" si="26"/>
        <v>66.3824</v>
      </c>
      <c r="O75" s="23"/>
      <c r="P75" s="60">
        <f t="shared" si="27"/>
        <v>2.223972645521206</v>
      </c>
      <c r="Q75" s="60">
        <f t="shared" si="28"/>
        <v>743.9178946290505</v>
      </c>
      <c r="R75" s="60">
        <f t="shared" si="29"/>
        <v>336.27740396220986</v>
      </c>
      <c r="S75" s="60">
        <f t="shared" si="30"/>
        <v>0.058206025129225486</v>
      </c>
      <c r="T75" s="60">
        <f t="shared" si="31"/>
        <v>-138.84760897629423</v>
      </c>
      <c r="U75" s="60">
        <f t="shared" si="31"/>
        <v>-70.77815519032038</v>
      </c>
      <c r="V75" s="60">
        <f t="shared" si="31"/>
        <v>314.4802055614364</v>
      </c>
      <c r="W75" s="60">
        <f t="shared" si="31"/>
        <v>0.0014639367014447565</v>
      </c>
      <c r="X75" s="60">
        <f t="shared" si="31"/>
        <v>-0.0067173002544066605</v>
      </c>
      <c r="Y75" s="60">
        <f t="shared" si="31"/>
        <v>-0.18704825554783214</v>
      </c>
      <c r="Z75" s="60">
        <f t="shared" si="31"/>
        <v>-0.01505353526834442</v>
      </c>
      <c r="AA75" s="60">
        <f t="shared" si="31"/>
        <v>-0.05834339441234974</v>
      </c>
      <c r="AB75" s="60">
        <f t="shared" si="31"/>
        <v>2692.364727033773</v>
      </c>
    </row>
    <row r="76" spans="1:28" s="24" customFormat="1" ht="12.75">
      <c r="A76" s="21" t="s">
        <v>84</v>
      </c>
      <c r="B76" s="22">
        <f>'DATOS MENSUALES'!E702</f>
        <v>1.00108</v>
      </c>
      <c r="C76" s="22">
        <f>'DATOS MENSUALES'!E703</f>
        <v>0.354482</v>
      </c>
      <c r="D76" s="22">
        <f>'DATOS MENSUALES'!E704</f>
        <v>0.480822</v>
      </c>
      <c r="E76" s="22">
        <f>'DATOS MENSUALES'!E705</f>
        <v>1.641912</v>
      </c>
      <c r="F76" s="22">
        <f>'DATOS MENSUALES'!E706</f>
        <v>0.545478</v>
      </c>
      <c r="G76" s="22">
        <f>'DATOS MENSUALES'!E707</f>
        <v>2.949996</v>
      </c>
      <c r="H76" s="22">
        <f>'DATOS MENSUALES'!E708</f>
        <v>1.88048</v>
      </c>
      <c r="I76" s="22">
        <f>'DATOS MENSUALES'!E709</f>
        <v>2.645184</v>
      </c>
      <c r="J76" s="22">
        <f>'DATOS MENSUALES'!E710</f>
        <v>0.671055</v>
      </c>
      <c r="K76" s="22">
        <f>'DATOS MENSUALES'!E711</f>
        <v>0.3811</v>
      </c>
      <c r="L76" s="22">
        <f>'DATOS MENSUALES'!E712</f>
        <v>0.500149</v>
      </c>
      <c r="M76" s="22">
        <f>'DATOS MENSUALES'!E713</f>
        <v>1.051596</v>
      </c>
      <c r="N76" s="22">
        <f t="shared" si="26"/>
        <v>14.103334</v>
      </c>
      <c r="O76" s="23"/>
      <c r="P76" s="60">
        <f t="shared" si="27"/>
        <v>-0.9341953461241964</v>
      </c>
      <c r="Q76" s="60">
        <f t="shared" si="28"/>
        <v>-34.0819823810322</v>
      </c>
      <c r="R76" s="60">
        <f t="shared" si="29"/>
        <v>-520.8875454369146</v>
      </c>
      <c r="S76" s="60">
        <f t="shared" si="30"/>
        <v>-629.8156313163381</v>
      </c>
      <c r="T76" s="60">
        <f t="shared" si="31"/>
        <v>-680.0372071722935</v>
      </c>
      <c r="U76" s="60">
        <f t="shared" si="31"/>
        <v>-40.24022271797777</v>
      </c>
      <c r="V76" s="60">
        <f t="shared" si="31"/>
        <v>-11.218551402169123</v>
      </c>
      <c r="W76" s="60">
        <f t="shared" si="31"/>
        <v>-0.9013038709390568</v>
      </c>
      <c r="X76" s="60">
        <f t="shared" si="31"/>
        <v>-2.232084385555869</v>
      </c>
      <c r="Y76" s="60">
        <f t="shared" si="31"/>
        <v>-0.44973167481325826</v>
      </c>
      <c r="Z76" s="60">
        <f t="shared" si="31"/>
        <v>-0.01824238713788399</v>
      </c>
      <c r="AA76" s="60">
        <f t="shared" si="31"/>
        <v>0.012423641385642633</v>
      </c>
      <c r="AB76" s="60">
        <f t="shared" si="31"/>
        <v>-56479.18110451274</v>
      </c>
    </row>
    <row r="77" spans="1:28" s="24" customFormat="1" ht="12.75">
      <c r="A77" s="21" t="s">
        <v>85</v>
      </c>
      <c r="B77" s="22">
        <f>'DATOS MENSUALES'!E714</f>
        <v>7.745892</v>
      </c>
      <c r="C77" s="22">
        <f>'DATOS MENSUALES'!E715</f>
        <v>2.076192</v>
      </c>
      <c r="D77" s="22">
        <f>'DATOS MENSUALES'!E716</f>
        <v>5.059557</v>
      </c>
      <c r="E77" s="22">
        <f>'DATOS MENSUALES'!E717</f>
        <v>2.739572</v>
      </c>
      <c r="F77" s="22">
        <f>'DATOS MENSUALES'!E718</f>
        <v>1.115081</v>
      </c>
      <c r="G77" s="22">
        <f>'DATOS MENSUALES'!E719</f>
        <v>0.72072</v>
      </c>
      <c r="H77" s="22">
        <f>'DATOS MENSUALES'!E720</f>
        <v>13.588619</v>
      </c>
      <c r="I77" s="22">
        <f>'DATOS MENSUALES'!E721</f>
        <v>4.767441</v>
      </c>
      <c r="J77" s="22">
        <f>'DATOS MENSUALES'!E722</f>
        <v>0.72556</v>
      </c>
      <c r="K77" s="22">
        <f>'DATOS MENSUALES'!E723</f>
        <v>0.301245</v>
      </c>
      <c r="L77" s="22">
        <f>'DATOS MENSUALES'!E724</f>
        <v>0.367866</v>
      </c>
      <c r="M77" s="22">
        <f>'DATOS MENSUALES'!E725</f>
        <v>0.213792</v>
      </c>
      <c r="N77" s="22">
        <f t="shared" si="26"/>
        <v>39.421537</v>
      </c>
      <c r="O77" s="23"/>
      <c r="P77" s="60">
        <f t="shared" si="27"/>
        <v>191.82514065963005</v>
      </c>
      <c r="Q77" s="60">
        <f t="shared" si="28"/>
        <v>-3.515299330606812</v>
      </c>
      <c r="R77" s="60">
        <f t="shared" si="29"/>
        <v>-41.68407139534782</v>
      </c>
      <c r="S77" s="60">
        <f t="shared" si="30"/>
        <v>-417.523229176517</v>
      </c>
      <c r="T77" s="60">
        <f t="shared" si="31"/>
        <v>-556.2674390943941</v>
      </c>
      <c r="U77" s="60">
        <f t="shared" si="31"/>
        <v>-180.94314526995424</v>
      </c>
      <c r="V77" s="60">
        <f t="shared" si="31"/>
        <v>849.1507335750324</v>
      </c>
      <c r="W77" s="60">
        <f t="shared" si="31"/>
        <v>1.5460138118338442</v>
      </c>
      <c r="X77" s="60">
        <f t="shared" si="31"/>
        <v>-1.9642953756459653</v>
      </c>
      <c r="Y77" s="60">
        <f t="shared" si="31"/>
        <v>-0.6055216973423045</v>
      </c>
      <c r="Z77" s="60">
        <f t="shared" si="31"/>
        <v>-0.06187746999362479</v>
      </c>
      <c r="AA77" s="60">
        <f t="shared" si="31"/>
        <v>-0.22276332568538063</v>
      </c>
      <c r="AB77" s="60">
        <f t="shared" si="31"/>
        <v>-2222.0566720916577</v>
      </c>
    </row>
    <row r="78" spans="1:28" s="24" customFormat="1" ht="12.75">
      <c r="A78" s="21" t="s">
        <v>86</v>
      </c>
      <c r="B78" s="22">
        <f>'DATOS MENSUALES'!E726</f>
        <v>0.132459</v>
      </c>
      <c r="C78" s="22">
        <f>'DATOS MENSUALES'!E727</f>
        <v>7.022386</v>
      </c>
      <c r="D78" s="22">
        <f>'DATOS MENSUALES'!E728</f>
        <v>50.018688</v>
      </c>
      <c r="E78" s="22">
        <f>'DATOS MENSUALES'!E729</f>
        <v>46.355784</v>
      </c>
      <c r="F78" s="22">
        <f>'DATOS MENSUALES'!E730</f>
        <v>20.747178</v>
      </c>
      <c r="G78" s="22">
        <f>'DATOS MENSUALES'!E731</f>
        <v>41.7216</v>
      </c>
      <c r="H78" s="22">
        <f>'DATOS MENSUALES'!E732</f>
        <v>2.177411</v>
      </c>
      <c r="I78" s="22">
        <f>'DATOS MENSUALES'!E733</f>
        <v>3.113628</v>
      </c>
      <c r="J78" s="22">
        <f>'DATOS MENSUALES'!E734</f>
        <v>0.65455</v>
      </c>
      <c r="K78" s="22">
        <f>'DATOS MENSUALES'!E735</f>
        <v>0.411348</v>
      </c>
      <c r="L78" s="22">
        <f>'DATOS MENSUALES'!E736</f>
        <v>0.416724</v>
      </c>
      <c r="M78" s="22">
        <f>'DATOS MENSUALES'!E737</f>
        <v>0.3892</v>
      </c>
      <c r="N78" s="22">
        <f t="shared" si="26"/>
        <v>173.160956</v>
      </c>
      <c r="O78" s="23"/>
      <c r="P78" s="60">
        <f t="shared" si="27"/>
        <v>-6.292551320370026</v>
      </c>
      <c r="Q78" s="60">
        <f t="shared" si="28"/>
        <v>40.201693913760856</v>
      </c>
      <c r="R78" s="60">
        <f t="shared" si="29"/>
        <v>71431.23286054777</v>
      </c>
      <c r="S78" s="60">
        <f t="shared" si="30"/>
        <v>47210.627124589475</v>
      </c>
      <c r="T78" s="60">
        <f t="shared" si="31"/>
        <v>1484.6184849957456</v>
      </c>
      <c r="U78" s="60">
        <f t="shared" si="31"/>
        <v>44154.73726968698</v>
      </c>
      <c r="V78" s="60">
        <f t="shared" si="31"/>
        <v>-7.320386112037653</v>
      </c>
      <c r="W78" s="60">
        <f t="shared" si="31"/>
        <v>-0.12314283103319695</v>
      </c>
      <c r="X78" s="60">
        <f t="shared" si="31"/>
        <v>-2.3177257949510937</v>
      </c>
      <c r="Y78" s="60">
        <f t="shared" si="31"/>
        <v>-0.3985405389744548</v>
      </c>
      <c r="Z78" s="60">
        <f t="shared" si="31"/>
        <v>-0.041662924285464316</v>
      </c>
      <c r="AA78" s="60">
        <f t="shared" si="31"/>
        <v>-0.0799460691947834</v>
      </c>
      <c r="AB78" s="60">
        <f t="shared" si="31"/>
        <v>1757987.7762509037</v>
      </c>
    </row>
    <row r="79" spans="1:28" s="24" customFormat="1" ht="12.75">
      <c r="A79" s="21" t="s">
        <v>87</v>
      </c>
      <c r="B79" s="22">
        <f>'DATOS MENSUALES'!E738</f>
        <v>1.837997</v>
      </c>
      <c r="C79" s="22">
        <f>'DATOS MENSUALES'!E739</f>
        <v>0.40432</v>
      </c>
      <c r="D79" s="22">
        <f>'DATOS MENSUALES'!E740</f>
        <v>0.363072</v>
      </c>
      <c r="E79" s="22">
        <f>'DATOS MENSUALES'!E741</f>
        <v>2.968984</v>
      </c>
      <c r="F79" s="22">
        <f>'DATOS MENSUALES'!E742</f>
        <v>2.917348</v>
      </c>
      <c r="G79" s="22">
        <f>'DATOS MENSUALES'!E743</f>
        <v>8.73115</v>
      </c>
      <c r="H79" s="22">
        <f>'DATOS MENSUALES'!E744</f>
        <v>2.408468</v>
      </c>
      <c r="I79" s="22">
        <f>'DATOS MENSUALES'!E745</f>
        <v>1.174296</v>
      </c>
      <c r="J79" s="22">
        <f>'DATOS MENSUALES'!E746</f>
        <v>0.612324</v>
      </c>
      <c r="K79" s="22">
        <f>'DATOS MENSUALES'!E747</f>
        <v>0.337908</v>
      </c>
      <c r="L79" s="22">
        <f>'DATOS MENSUALES'!E748</f>
        <v>0.168744</v>
      </c>
      <c r="M79" s="22">
        <f>'DATOS MENSUALES'!E749</f>
        <v>0.983675</v>
      </c>
      <c r="N79" s="22">
        <f t="shared" si="26"/>
        <v>22.908285999999997</v>
      </c>
      <c r="O79" s="23"/>
      <c r="P79" s="60">
        <f t="shared" si="27"/>
        <v>-0.00278231320058477</v>
      </c>
      <c r="Q79" s="60">
        <f t="shared" si="28"/>
        <v>-32.53433438328479</v>
      </c>
      <c r="R79" s="60">
        <f t="shared" si="29"/>
        <v>-544.092729916872</v>
      </c>
      <c r="S79" s="60">
        <f t="shared" si="30"/>
        <v>-380.24465251703805</v>
      </c>
      <c r="T79" s="60">
        <f t="shared" si="31"/>
        <v>-264.8504434405682</v>
      </c>
      <c r="U79" s="60">
        <f t="shared" si="31"/>
        <v>13.050401628970114</v>
      </c>
      <c r="V79" s="60">
        <f t="shared" si="31"/>
        <v>-5.005691435305576</v>
      </c>
      <c r="W79" s="60">
        <f aca="true" t="shared" si="32" ref="W79:AB82">(I79-I$6)^3</f>
        <v>-14.470477666602775</v>
      </c>
      <c r="X79" s="60">
        <f t="shared" si="32"/>
        <v>-2.546738442065197</v>
      </c>
      <c r="Y79" s="60">
        <f t="shared" si="32"/>
        <v>-0.5301608449094107</v>
      </c>
      <c r="Z79" s="60">
        <f t="shared" si="32"/>
        <v>-0.21027364061276976</v>
      </c>
      <c r="AA79" s="60">
        <f t="shared" si="32"/>
        <v>0.004385568760326591</v>
      </c>
      <c r="AB79" s="60">
        <f t="shared" si="32"/>
        <v>-25835.855441426254</v>
      </c>
    </row>
    <row r="80" spans="1:28" s="24" customFormat="1" ht="12.75">
      <c r="A80" s="21" t="s">
        <v>88</v>
      </c>
      <c r="B80" s="22">
        <f>'DATOS MENSUALES'!E750</f>
        <v>3.176858</v>
      </c>
      <c r="C80" s="22">
        <f>'DATOS MENSUALES'!E751</f>
        <v>6.137535</v>
      </c>
      <c r="D80" s="22">
        <f>'DATOS MENSUALES'!E752</f>
        <v>30.610602</v>
      </c>
      <c r="E80" s="22">
        <f>'DATOS MENSUALES'!E753</f>
        <v>23.925664</v>
      </c>
      <c r="F80" s="22">
        <f>'DATOS MENSUALES'!E754</f>
        <v>8.054328</v>
      </c>
      <c r="G80" s="22">
        <f>'DATOS MENSUALES'!E755</f>
        <v>5.902785</v>
      </c>
      <c r="H80" s="22">
        <f>'DATOS MENSUALES'!E756</f>
        <v>8.628928</v>
      </c>
      <c r="I80" s="22">
        <f>'DATOS MENSUALES'!E757</f>
        <v>3.953152</v>
      </c>
      <c r="J80" s="22">
        <f>'DATOS MENSUALES'!E758</f>
        <v>0.72834</v>
      </c>
      <c r="K80" s="22">
        <f>'DATOS MENSUALES'!E759</f>
        <v>0.406728</v>
      </c>
      <c r="L80" s="22">
        <f>'DATOS MENSUALES'!E760</f>
        <v>0.18725</v>
      </c>
      <c r="M80" s="22">
        <f>'DATOS MENSUALES'!E761</f>
        <v>0.356265</v>
      </c>
      <c r="N80" s="22">
        <f t="shared" si="26"/>
        <v>92.068435</v>
      </c>
      <c r="O80" s="23"/>
      <c r="P80" s="60">
        <f t="shared" si="27"/>
        <v>1.720289170552726</v>
      </c>
      <c r="Q80" s="60">
        <f t="shared" si="28"/>
        <v>16.4033168451195</v>
      </c>
      <c r="R80" s="60">
        <f t="shared" si="29"/>
        <v>10770.077271843546</v>
      </c>
      <c r="S80" s="60">
        <f t="shared" si="30"/>
        <v>2578.0985307940578</v>
      </c>
      <c r="T80" s="60">
        <f aca="true" t="shared" si="33" ref="T80:V83">(F80-F$6)^3</f>
        <v>-2.121674167280561</v>
      </c>
      <c r="U80" s="60">
        <f t="shared" si="33"/>
        <v>-0.10649338069044569</v>
      </c>
      <c r="V80" s="60">
        <f t="shared" si="33"/>
        <v>91.72381260228818</v>
      </c>
      <c r="W80" s="60">
        <f t="shared" si="32"/>
        <v>0.040006106211927545</v>
      </c>
      <c r="X80" s="60">
        <f t="shared" si="32"/>
        <v>-1.9512435022166033</v>
      </c>
      <c r="Y80" s="60">
        <f t="shared" si="32"/>
        <v>-0.4060938121541284</v>
      </c>
      <c r="Z80" s="60">
        <f t="shared" si="32"/>
        <v>-0.19124659556747442</v>
      </c>
      <c r="AA80" s="60">
        <f t="shared" si="32"/>
        <v>-0.09971988869672603</v>
      </c>
      <c r="AB80" s="60">
        <f t="shared" si="32"/>
        <v>62088.14349067857</v>
      </c>
    </row>
    <row r="81" spans="1:28" s="24" customFormat="1" ht="12.75">
      <c r="A81" s="21" t="s">
        <v>89</v>
      </c>
      <c r="B81" s="22">
        <f>'DATOS MENSUALES'!E762</f>
        <v>2.010768</v>
      </c>
      <c r="C81" s="22">
        <f>'DATOS MENSUALES'!E763</f>
        <v>6.575817</v>
      </c>
      <c r="D81" s="22">
        <f>'DATOS MENSUALES'!E764</f>
        <v>8.42766</v>
      </c>
      <c r="E81" s="22">
        <f>'DATOS MENSUALES'!E765</f>
        <v>3.757815</v>
      </c>
      <c r="F81" s="22">
        <f>'DATOS MENSUALES'!E766</f>
        <v>1.653312</v>
      </c>
      <c r="G81" s="22">
        <f>'DATOS MENSUALES'!E767</f>
        <v>3.036132</v>
      </c>
      <c r="H81" s="22">
        <f>'DATOS MENSUALES'!E768</f>
        <v>2.319975</v>
      </c>
      <c r="I81" s="22">
        <f>'DATOS MENSUALES'!E769</f>
        <v>1.346949</v>
      </c>
      <c r="J81" s="22">
        <f>'DATOS MENSUALES'!E770</f>
        <v>0.686833</v>
      </c>
      <c r="K81" s="22">
        <f>'DATOS MENSUALES'!E771</f>
        <v>0.22379</v>
      </c>
      <c r="L81" s="22">
        <f>'DATOS MENSUALES'!E772</f>
        <v>0.29596</v>
      </c>
      <c r="M81" s="22">
        <f>'DATOS MENSUALES'!E773</f>
        <v>0.836495</v>
      </c>
      <c r="N81" s="22">
        <f t="shared" si="26"/>
        <v>31.171505999999997</v>
      </c>
      <c r="O81" s="23"/>
      <c r="P81" s="60">
        <f t="shared" si="27"/>
        <v>3.314552792631741E-05</v>
      </c>
      <c r="Q81" s="60">
        <f t="shared" si="28"/>
        <v>26.4401933944268</v>
      </c>
      <c r="R81" s="60">
        <f t="shared" si="29"/>
        <v>-0.0009757786866224968</v>
      </c>
      <c r="S81" s="60">
        <f t="shared" si="30"/>
        <v>-269.07060548377825</v>
      </c>
      <c r="T81" s="60">
        <f t="shared" si="33"/>
        <v>-454.04481539390457</v>
      </c>
      <c r="U81" s="60">
        <f t="shared" si="33"/>
        <v>-37.28141092673669</v>
      </c>
      <c r="V81" s="60">
        <f t="shared" si="33"/>
        <v>-5.823426451994812</v>
      </c>
      <c r="W81" s="60">
        <f t="shared" si="32"/>
        <v>-11.607503927601998</v>
      </c>
      <c r="X81" s="60">
        <f t="shared" si="32"/>
        <v>-2.1522126428745203</v>
      </c>
      <c r="Y81" s="60">
        <f t="shared" si="32"/>
        <v>-0.7875248560987564</v>
      </c>
      <c r="Z81" s="60">
        <f t="shared" si="32"/>
        <v>-0.10213194768328887</v>
      </c>
      <c r="AA81" s="60">
        <f t="shared" si="32"/>
        <v>4.4961356930275606E-06</v>
      </c>
      <c r="AB81" s="60">
        <f t="shared" si="32"/>
        <v>-9662.597658491653</v>
      </c>
    </row>
    <row r="82" spans="1:28" s="24" customFormat="1" ht="12.75">
      <c r="A82" s="21" t="s">
        <v>90</v>
      </c>
      <c r="B82" s="22">
        <f>'DATOS MENSUALES'!E774</f>
        <v>4.99968</v>
      </c>
      <c r="C82" s="22">
        <f>'DATOS MENSUALES'!E775</f>
        <v>1.765531</v>
      </c>
      <c r="D82" s="22">
        <f>'DATOS MENSUALES'!E776</f>
        <v>1.33956</v>
      </c>
      <c r="E82" s="22">
        <f>'DATOS MENSUALES'!E777</f>
        <v>0.93987</v>
      </c>
      <c r="F82" s="22">
        <f>'DATOS MENSUALES'!E778</f>
        <v>0.652384</v>
      </c>
      <c r="G82" s="22">
        <f>'DATOS MENSUALES'!E779</f>
        <v>1.68588</v>
      </c>
      <c r="H82" s="22">
        <f>'DATOS MENSUALES'!E780</f>
        <v>2.144954</v>
      </c>
      <c r="I82" s="22">
        <f>'DATOS MENSUALES'!E781</f>
        <v>1.296405</v>
      </c>
      <c r="J82" s="22">
        <f>'DATOS MENSUALES'!E782</f>
        <v>0.287651</v>
      </c>
      <c r="K82" s="22">
        <f>'DATOS MENSUALES'!E783</f>
        <v>0.075816</v>
      </c>
      <c r="L82" s="22">
        <f>'DATOS MENSUALES'!E784</f>
        <v>0.131</v>
      </c>
      <c r="M82" s="22">
        <f>'DATOS MENSUALES'!E785</f>
        <v>0.418</v>
      </c>
      <c r="N82" s="22">
        <f>SUM(B82:M82)</f>
        <v>15.736730999999997</v>
      </c>
      <c r="O82" s="23"/>
      <c r="P82" s="60">
        <f t="shared" si="27"/>
        <v>27.571920784192304</v>
      </c>
      <c r="Q82" s="60">
        <f t="shared" si="28"/>
        <v>-6.140194285749466</v>
      </c>
      <c r="R82" s="60">
        <f t="shared" si="29"/>
        <v>-371.2742105620779</v>
      </c>
      <c r="S82" s="60">
        <f t="shared" si="30"/>
        <v>-797.5843526831998</v>
      </c>
      <c r="T82" s="60">
        <f t="shared" si="33"/>
        <v>-655.5359674497214</v>
      </c>
      <c r="U82" s="60">
        <f t="shared" si="33"/>
        <v>-103.22114187404016</v>
      </c>
      <c r="V82" s="60">
        <f t="shared" si="33"/>
        <v>-7.69365778362444</v>
      </c>
      <c r="W82" s="60">
        <f t="shared" si="32"/>
        <v>-12.402336280552047</v>
      </c>
      <c r="X82" s="60">
        <f t="shared" si="32"/>
        <v>-4.829272675474045</v>
      </c>
      <c r="Y82" s="60">
        <f t="shared" si="32"/>
        <v>-1.2299993842832855</v>
      </c>
      <c r="Z82" s="60">
        <f t="shared" si="32"/>
        <v>-0.2529086905875135</v>
      </c>
      <c r="AA82" s="60">
        <f t="shared" si="32"/>
        <v>-0.06496000407223436</v>
      </c>
      <c r="AB82" s="60">
        <f t="shared" si="32"/>
        <v>-49568.538026949995</v>
      </c>
    </row>
    <row r="83" spans="1:28" s="24" customFormat="1" ht="12.75">
      <c r="A83" s="21" t="s">
        <v>91</v>
      </c>
      <c r="B83" s="22">
        <f>'DATOS MENSUALES'!E786</f>
        <v>1.581306</v>
      </c>
      <c r="C83" s="22">
        <f>'DATOS MENSUALES'!E787</f>
        <v>1.365536</v>
      </c>
      <c r="D83" s="22">
        <f>'DATOS MENSUALES'!E788</f>
        <v>2.770077</v>
      </c>
      <c r="E83" s="22">
        <f>'DATOS MENSUALES'!E789</f>
        <v>0.993532</v>
      </c>
      <c r="F83" s="22">
        <f>'DATOS MENSUALES'!E790</f>
        <v>1.42557</v>
      </c>
      <c r="G83" s="22">
        <f>'DATOS MENSUALES'!E791</f>
        <v>12.7995</v>
      </c>
      <c r="H83" s="22">
        <f>'DATOS MENSUALES'!E792</f>
        <v>6.374714</v>
      </c>
      <c r="I83" s="22">
        <f>'DATOS MENSUALES'!E793</f>
        <v>1.560685</v>
      </c>
      <c r="J83" s="22">
        <f>'DATOS MENSUALES'!E794</f>
        <v>0.65604</v>
      </c>
      <c r="K83" s="22">
        <f>'DATOS MENSUALES'!E795</f>
        <v>0.658688</v>
      </c>
      <c r="L83" s="22">
        <f>'DATOS MENSUALES'!E796</f>
        <v>0.168642</v>
      </c>
      <c r="M83" s="22">
        <f>'DATOS MENSUALES'!E797</f>
        <v>0.354224</v>
      </c>
      <c r="N83" s="22">
        <f>SUM(B83:M83)</f>
        <v>30.708514</v>
      </c>
      <c r="O83" s="23"/>
      <c r="P83" s="60">
        <f t="shared" si="27"/>
        <v>-0.06273147096211322</v>
      </c>
      <c r="Q83" s="60">
        <f t="shared" si="28"/>
        <v>-11.106874907342249</v>
      </c>
      <c r="R83" s="60">
        <f t="shared" si="29"/>
        <v>-190.78156738800973</v>
      </c>
      <c r="S83" s="60">
        <f t="shared" si="30"/>
        <v>-783.818901917865</v>
      </c>
      <c r="T83" s="60">
        <f t="shared" si="33"/>
        <v>-495.61371124102635</v>
      </c>
      <c r="U83" s="60">
        <f t="shared" si="33"/>
        <v>264.9456963353742</v>
      </c>
      <c r="V83" s="60">
        <f t="shared" si="33"/>
        <v>11.476214786151754</v>
      </c>
      <c r="W83" s="60">
        <f aca="true" t="shared" si="34" ref="W83:AB83">(I83-I$6)^3</f>
        <v>-8.620855232606338</v>
      </c>
      <c r="X83" s="60">
        <f t="shared" si="34"/>
        <v>-2.309906039651692</v>
      </c>
      <c r="Y83" s="60">
        <f t="shared" si="34"/>
        <v>-0.11662132307824531</v>
      </c>
      <c r="Z83" s="60">
        <f t="shared" si="34"/>
        <v>-0.21038186350627835</v>
      </c>
      <c r="AA83" s="60">
        <f t="shared" si="34"/>
        <v>-0.10104238818898655</v>
      </c>
      <c r="AB83" s="60">
        <f t="shared" si="34"/>
        <v>-10306.515215627735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2137.2558604049377</v>
      </c>
      <c r="Q84" s="61">
        <f t="shared" si="35"/>
        <v>2551.207886602632</v>
      </c>
      <c r="R84" s="61">
        <f t="shared" si="35"/>
        <v>177018.4403851376</v>
      </c>
      <c r="S84" s="61">
        <f t="shared" si="35"/>
        <v>145430.64814904906</v>
      </c>
      <c r="T84" s="61">
        <f t="shared" si="35"/>
        <v>93147.52753911221</v>
      </c>
      <c r="U84" s="61">
        <f t="shared" si="35"/>
        <v>47715.779248416715</v>
      </c>
      <c r="V84" s="61">
        <f t="shared" si="35"/>
        <v>1867.7900004400938</v>
      </c>
      <c r="W84" s="61">
        <f t="shared" si="35"/>
        <v>2408.886631292105</v>
      </c>
      <c r="X84" s="61">
        <f t="shared" si="35"/>
        <v>371.0050688583673</v>
      </c>
      <c r="Y84" s="61">
        <f t="shared" si="35"/>
        <v>28.540928329227107</v>
      </c>
      <c r="Z84" s="61">
        <f t="shared" si="35"/>
        <v>6.97574769205459</v>
      </c>
      <c r="AA84" s="61">
        <f t="shared" si="35"/>
        <v>55.699521909428235</v>
      </c>
      <c r="AB84" s="61">
        <f t="shared" si="35"/>
        <v>2928330.310742436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203 - Río Requejo desde confluencia con arroyo de la Parada hasta confluencia con río Tera en Puebla de Sanabria, y arroyos de la Parada y de Ferrera.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0.132459</v>
      </c>
      <c r="C4" s="1">
        <f t="shared" si="0"/>
        <v>0.354482</v>
      </c>
      <c r="D4" s="1">
        <f t="shared" si="0"/>
        <v>0.363072</v>
      </c>
      <c r="E4" s="1">
        <f t="shared" si="0"/>
        <v>0.288015</v>
      </c>
      <c r="F4" s="1">
        <f t="shared" si="0"/>
        <v>0.545478</v>
      </c>
      <c r="G4" s="1">
        <f t="shared" si="0"/>
        <v>0.510656</v>
      </c>
      <c r="H4" s="1">
        <f t="shared" si="0"/>
        <v>0.651728</v>
      </c>
      <c r="I4" s="1">
        <f t="shared" si="0"/>
        <v>0.490314</v>
      </c>
      <c r="J4" s="1">
        <f t="shared" si="0"/>
        <v>0.221822</v>
      </c>
      <c r="K4" s="1">
        <f t="shared" si="0"/>
        <v>0.075816</v>
      </c>
      <c r="L4" s="1">
        <f t="shared" si="0"/>
        <v>0.002316</v>
      </c>
      <c r="M4" s="1">
        <f t="shared" si="0"/>
        <v>0.010764</v>
      </c>
      <c r="N4" s="1">
        <f>MIN(N18:N43)</f>
        <v>14.103334</v>
      </c>
    </row>
    <row r="5" spans="1:14" ht="12.75">
      <c r="A5" s="13" t="s">
        <v>92</v>
      </c>
      <c r="B5" s="1">
        <f aca="true" t="shared" si="1" ref="B5:M5">MAX(B18:B43)</f>
        <v>11.727738</v>
      </c>
      <c r="C5" s="1">
        <f t="shared" si="1"/>
        <v>13.046072</v>
      </c>
      <c r="D5" s="1">
        <f t="shared" si="1"/>
        <v>50.018688</v>
      </c>
      <c r="E5" s="1">
        <f t="shared" si="1"/>
        <v>56.39147</v>
      </c>
      <c r="F5" s="1">
        <f t="shared" si="1"/>
        <v>23.830072</v>
      </c>
      <c r="G5" s="1">
        <f t="shared" si="1"/>
        <v>41.7216</v>
      </c>
      <c r="H5" s="1">
        <f t="shared" si="1"/>
        <v>13.588619</v>
      </c>
      <c r="I5" s="1">
        <f t="shared" si="1"/>
        <v>9.199372</v>
      </c>
      <c r="J5" s="1">
        <f t="shared" si="1"/>
        <v>4.33104</v>
      </c>
      <c r="K5" s="1">
        <f t="shared" si="1"/>
        <v>1.976292</v>
      </c>
      <c r="L5" s="1">
        <f t="shared" si="1"/>
        <v>2.481675</v>
      </c>
      <c r="M5" s="1">
        <f t="shared" si="1"/>
        <v>4.044096</v>
      </c>
      <c r="N5" s="1">
        <f>MAX(N18:N43)</f>
        <v>173.160956</v>
      </c>
    </row>
    <row r="6" spans="1:14" ht="12.75">
      <c r="A6" s="13" t="s">
        <v>14</v>
      </c>
      <c r="B6" s="1">
        <f aca="true" t="shared" si="2" ref="B6:M6">AVERAGE(B18:B43)</f>
        <v>2.7180525769230774</v>
      </c>
      <c r="C6" s="1">
        <f t="shared" si="2"/>
        <v>4.010062538461539</v>
      </c>
      <c r="D6" s="1">
        <f t="shared" si="2"/>
        <v>9.72729173076923</v>
      </c>
      <c r="E6" s="1">
        <f t="shared" si="2"/>
        <v>11.334158807692306</v>
      </c>
      <c r="F6" s="1">
        <f t="shared" si="2"/>
        <v>6.8528849615384635</v>
      </c>
      <c r="G6" s="1">
        <f t="shared" si="2"/>
        <v>5.327799653846153</v>
      </c>
      <c r="H6" s="1">
        <f t="shared" si="2"/>
        <v>4.098915</v>
      </c>
      <c r="I6" s="1">
        <f t="shared" si="2"/>
        <v>2.6712761153846154</v>
      </c>
      <c r="J6" s="1">
        <f t="shared" si="2"/>
        <v>1.1686451538461542</v>
      </c>
      <c r="K6" s="1">
        <f t="shared" si="2"/>
        <v>0.5179058846153846</v>
      </c>
      <c r="L6" s="1">
        <f t="shared" si="2"/>
        <v>0.36743569230769224</v>
      </c>
      <c r="M6" s="1">
        <f t="shared" si="2"/>
        <v>0.6388230769230768</v>
      </c>
      <c r="N6" s="1">
        <f>SUM(B6:M6)</f>
        <v>49.4332511923077</v>
      </c>
    </row>
    <row r="7" spans="1:14" ht="12.75">
      <c r="A7" s="13" t="s">
        <v>15</v>
      </c>
      <c r="B7" s="1">
        <f aca="true" t="shared" si="3" ref="B7:M7">PERCENTILE(B18:B43,0.1)</f>
        <v>0.331978</v>
      </c>
      <c r="C7" s="1">
        <f t="shared" si="3"/>
        <v>0.625216</v>
      </c>
      <c r="D7" s="1">
        <f t="shared" si="3"/>
        <v>1.191648</v>
      </c>
      <c r="E7" s="1">
        <f t="shared" si="3"/>
        <v>0.966701</v>
      </c>
      <c r="F7" s="1">
        <f t="shared" si="3"/>
        <v>1.0588315000000001</v>
      </c>
      <c r="G7" s="1">
        <f t="shared" si="3"/>
        <v>0.749943</v>
      </c>
      <c r="H7" s="1">
        <f t="shared" si="3"/>
        <v>1.259565</v>
      </c>
      <c r="I7" s="1">
        <f t="shared" si="3"/>
        <v>1.0790055</v>
      </c>
      <c r="J7" s="1">
        <f t="shared" si="3"/>
        <v>0.356283</v>
      </c>
      <c r="K7" s="1">
        <f t="shared" si="3"/>
        <v>0.2558245</v>
      </c>
      <c r="L7" s="1">
        <f t="shared" si="3"/>
        <v>0.11990150000000001</v>
      </c>
      <c r="M7" s="1">
        <f t="shared" si="3"/>
        <v>0.1196635</v>
      </c>
      <c r="N7" s="1">
        <f>PERCENTILE(N18:N43,0.1)</f>
        <v>16.4006765</v>
      </c>
    </row>
    <row r="8" spans="1:14" ht="12.75">
      <c r="A8" s="13" t="s">
        <v>16</v>
      </c>
      <c r="B8" s="1">
        <f aca="true" t="shared" si="4" ref="B8:M8">PERCENTILE(B18:B43,0.25)</f>
        <v>0.45872175000000004</v>
      </c>
      <c r="C8" s="1">
        <f t="shared" si="4"/>
        <v>1.3580945</v>
      </c>
      <c r="D8" s="1">
        <f t="shared" si="4"/>
        <v>1.7728945</v>
      </c>
      <c r="E8" s="1">
        <f t="shared" si="4"/>
        <v>2.3129644999999996</v>
      </c>
      <c r="F8" s="1">
        <f t="shared" si="4"/>
        <v>1.48181425</v>
      </c>
      <c r="G8" s="1">
        <f t="shared" si="4"/>
        <v>1.5045187500000001</v>
      </c>
      <c r="H8" s="1">
        <f t="shared" si="4"/>
        <v>1.89161</v>
      </c>
      <c r="I8" s="1">
        <f t="shared" si="4"/>
        <v>1.32069975</v>
      </c>
      <c r="J8" s="1">
        <f t="shared" si="4"/>
        <v>0.6228805</v>
      </c>
      <c r="K8" s="1">
        <f t="shared" si="4"/>
        <v>0.3423835</v>
      </c>
      <c r="L8" s="1">
        <f t="shared" si="4"/>
        <v>0.14762775</v>
      </c>
      <c r="M8" s="1">
        <f t="shared" si="4"/>
        <v>0.21525425</v>
      </c>
      <c r="N8" s="1">
        <f>PERCENTILE(N18:N43,0.25)</f>
        <v>25.787329000000003</v>
      </c>
    </row>
    <row r="9" spans="1:14" ht="12.75">
      <c r="A9" s="13" t="s">
        <v>17</v>
      </c>
      <c r="B9" s="1">
        <f aca="true" t="shared" si="5" ref="B9:M9">PERCENTILE(B18:B43,0.5)</f>
        <v>1.7096515</v>
      </c>
      <c r="C9" s="1">
        <f t="shared" si="5"/>
        <v>2.8039009999999998</v>
      </c>
      <c r="D9" s="1">
        <f t="shared" si="5"/>
        <v>8.549821</v>
      </c>
      <c r="E9" s="1">
        <f t="shared" si="5"/>
        <v>7.0096845000000005</v>
      </c>
      <c r="F9" s="1">
        <f t="shared" si="5"/>
        <v>4.227964999999999</v>
      </c>
      <c r="G9" s="1">
        <f t="shared" si="5"/>
        <v>2.4935134999999997</v>
      </c>
      <c r="H9" s="1">
        <f t="shared" si="5"/>
        <v>2.4059015</v>
      </c>
      <c r="I9" s="1">
        <f t="shared" si="5"/>
        <v>1.9687175</v>
      </c>
      <c r="J9" s="1">
        <f t="shared" si="5"/>
        <v>0.72695</v>
      </c>
      <c r="K9" s="1">
        <f t="shared" si="5"/>
        <v>0.418236</v>
      </c>
      <c r="L9" s="1">
        <f t="shared" si="5"/>
        <v>0.2389575</v>
      </c>
      <c r="M9" s="1">
        <f t="shared" si="5"/>
        <v>0.3727325</v>
      </c>
      <c r="N9" s="1">
        <f>PERCENTILE(N18:N43,0.5)</f>
        <v>40.6524565</v>
      </c>
    </row>
    <row r="10" spans="1:14" ht="12.75">
      <c r="A10" s="13" t="s">
        <v>18</v>
      </c>
      <c r="B10" s="1">
        <f aca="true" t="shared" si="6" ref="B10:M10">PERCENTILE(B18:B43,0.75)</f>
        <v>3.0426195000000003</v>
      </c>
      <c r="C10" s="1">
        <f t="shared" si="6"/>
        <v>6.0899025</v>
      </c>
      <c r="D10" s="1">
        <f t="shared" si="6"/>
        <v>12.0138295</v>
      </c>
      <c r="E10" s="1">
        <f t="shared" si="6"/>
        <v>14.499839999999999</v>
      </c>
      <c r="F10" s="1">
        <f t="shared" si="6"/>
        <v>9.86995375</v>
      </c>
      <c r="G10" s="1">
        <f t="shared" si="6"/>
        <v>5.8100395</v>
      </c>
      <c r="H10" s="1">
        <f t="shared" si="6"/>
        <v>5.3849955000000005</v>
      </c>
      <c r="I10" s="1">
        <f t="shared" si="6"/>
        <v>3.5719215</v>
      </c>
      <c r="J10" s="1">
        <f t="shared" si="6"/>
        <v>1.1700135</v>
      </c>
      <c r="K10" s="1">
        <f t="shared" si="6"/>
        <v>0.575017</v>
      </c>
      <c r="L10" s="1">
        <f t="shared" si="6"/>
        <v>0.415528</v>
      </c>
      <c r="M10" s="1">
        <f t="shared" si="6"/>
        <v>0.69096225</v>
      </c>
      <c r="N10" s="1">
        <f>PERCENTILE(N18:N43,0.75)</f>
        <v>56.48642124999999</v>
      </c>
    </row>
    <row r="11" spans="1:14" ht="12.75">
      <c r="A11" s="13" t="s">
        <v>19</v>
      </c>
      <c r="B11" s="1">
        <f aca="true" t="shared" si="7" ref="B11:M11">PERCENTILE(B18:B43,0.9)</f>
        <v>7.730586000000001</v>
      </c>
      <c r="C11" s="1">
        <f t="shared" si="7"/>
        <v>7.89405</v>
      </c>
      <c r="D11" s="1">
        <f t="shared" si="7"/>
        <v>20.3062695</v>
      </c>
      <c r="E11" s="1">
        <f t="shared" si="7"/>
        <v>22.171523999999998</v>
      </c>
      <c r="F11" s="1">
        <f t="shared" si="7"/>
        <v>17.939788999999998</v>
      </c>
      <c r="G11" s="1">
        <f t="shared" si="7"/>
        <v>10.96158</v>
      </c>
      <c r="H11" s="1">
        <f t="shared" si="7"/>
        <v>8.194264</v>
      </c>
      <c r="I11" s="1">
        <f t="shared" si="7"/>
        <v>4.8670395</v>
      </c>
      <c r="J11" s="1">
        <f t="shared" si="7"/>
        <v>2.6948655</v>
      </c>
      <c r="K11" s="1">
        <f t="shared" si="7"/>
        <v>0.737868</v>
      </c>
      <c r="L11" s="1">
        <f t="shared" si="7"/>
        <v>0.537075</v>
      </c>
      <c r="M11" s="1">
        <f t="shared" si="7"/>
        <v>1.184324</v>
      </c>
      <c r="N11" s="1">
        <f>PERCENTILE(N18:N43,0.9)</f>
        <v>92.0779415</v>
      </c>
    </row>
    <row r="12" spans="1:14" ht="12.75">
      <c r="A12" s="13" t="s">
        <v>23</v>
      </c>
      <c r="B12" s="1">
        <f aca="true" t="shared" si="8" ref="B12:M12">STDEV(B18:B43)</f>
        <v>3.314882141424424</v>
      </c>
      <c r="C12" s="1">
        <f t="shared" si="8"/>
        <v>3.541798810114736</v>
      </c>
      <c r="D12" s="1">
        <f t="shared" si="8"/>
        <v>11.143234352500201</v>
      </c>
      <c r="E12" s="1">
        <f t="shared" si="8"/>
        <v>13.696027660676883</v>
      </c>
      <c r="F12" s="1">
        <f t="shared" si="8"/>
        <v>6.8146911727012505</v>
      </c>
      <c r="G12" s="1">
        <f t="shared" si="8"/>
        <v>8.374647984837084</v>
      </c>
      <c r="H12" s="1">
        <f t="shared" si="8"/>
        <v>3.302413243048581</v>
      </c>
      <c r="I12" s="1">
        <f t="shared" si="8"/>
        <v>1.9171709214984722</v>
      </c>
      <c r="J12" s="1">
        <f t="shared" si="8"/>
        <v>1.0514682272217144</v>
      </c>
      <c r="K12" s="1">
        <f t="shared" si="8"/>
        <v>0.3562020506985693</v>
      </c>
      <c r="L12" s="1">
        <f t="shared" si="8"/>
        <v>0.4649885841138702</v>
      </c>
      <c r="M12" s="1">
        <f t="shared" si="8"/>
        <v>0.855784497396251</v>
      </c>
      <c r="N12" s="1">
        <f>STDEV(N18:N43)</f>
        <v>36.782991508818164</v>
      </c>
    </row>
    <row r="13" spans="1:14" ht="12.75">
      <c r="A13" s="13" t="s">
        <v>125</v>
      </c>
      <c r="B13" s="1">
        <f>ROUND(B12/B6,2)</f>
        <v>1.22</v>
      </c>
      <c r="C13" s="1">
        <f aca="true" t="shared" si="9" ref="C13:N13">ROUND(C12/C6,2)</f>
        <v>0.88</v>
      </c>
      <c r="D13" s="1">
        <f t="shared" si="9"/>
        <v>1.15</v>
      </c>
      <c r="E13" s="1">
        <f t="shared" si="9"/>
        <v>1.21</v>
      </c>
      <c r="F13" s="1">
        <f t="shared" si="9"/>
        <v>0.99</v>
      </c>
      <c r="G13" s="1">
        <f t="shared" si="9"/>
        <v>1.57</v>
      </c>
      <c r="H13" s="1">
        <f t="shared" si="9"/>
        <v>0.81</v>
      </c>
      <c r="I13" s="1">
        <f t="shared" si="9"/>
        <v>0.72</v>
      </c>
      <c r="J13" s="1">
        <f t="shared" si="9"/>
        <v>0.9</v>
      </c>
      <c r="K13" s="1">
        <f t="shared" si="9"/>
        <v>0.69</v>
      </c>
      <c r="L13" s="1">
        <f t="shared" si="9"/>
        <v>1.27</v>
      </c>
      <c r="M13" s="1">
        <f t="shared" si="9"/>
        <v>1.34</v>
      </c>
      <c r="N13" s="1">
        <f t="shared" si="9"/>
        <v>0.74</v>
      </c>
    </row>
    <row r="14" spans="1:14" ht="12.75">
      <c r="A14" s="13" t="s">
        <v>124</v>
      </c>
      <c r="B14" s="53">
        <f>26*P44/(25*24*B12^3)</f>
        <v>1.78357696906375</v>
      </c>
      <c r="C14" s="53">
        <f aca="true" t="shared" si="10" ref="C14:N14">26*Q44/(25*24*C12^3)</f>
        <v>1.2396721493164573</v>
      </c>
      <c r="D14" s="53">
        <f t="shared" si="10"/>
        <v>2.2553880444392886</v>
      </c>
      <c r="E14" s="53">
        <f t="shared" si="10"/>
        <v>2.158644260368332</v>
      </c>
      <c r="F14" s="53">
        <f t="shared" si="10"/>
        <v>1.2196832175106447</v>
      </c>
      <c r="G14" s="53">
        <f t="shared" si="10"/>
        <v>3.6023609895390094</v>
      </c>
      <c r="H14" s="53">
        <f t="shared" si="10"/>
        <v>1.4078825176109133</v>
      </c>
      <c r="I14" s="53">
        <f t="shared" si="10"/>
        <v>1.7571053394415352</v>
      </c>
      <c r="J14" s="53">
        <f t="shared" si="10"/>
        <v>1.8692963744461168</v>
      </c>
      <c r="K14" s="53">
        <f t="shared" si="10"/>
        <v>2.8911882982901247</v>
      </c>
      <c r="L14" s="53">
        <f t="shared" si="10"/>
        <v>4.013605120357903</v>
      </c>
      <c r="M14" s="53">
        <f t="shared" si="10"/>
        <v>3.041625033222667</v>
      </c>
      <c r="N14" s="53">
        <f t="shared" si="10"/>
        <v>1.8731908359951757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-0.2571638300345738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0.343908</v>
      </c>
      <c r="C18" s="1">
        <f>'DATOS MENSUALES'!E487</f>
        <v>2.584886</v>
      </c>
      <c r="D18" s="1">
        <f>'DATOS MENSUALES'!E488</f>
        <v>1.438227</v>
      </c>
      <c r="E18" s="1">
        <f>'DATOS MENSUALES'!E489</f>
        <v>0.288015</v>
      </c>
      <c r="F18" s="1">
        <f>'DATOS MENSUALES'!E490</f>
        <v>1.183728</v>
      </c>
      <c r="G18" s="1">
        <f>'DATOS MENSUALES'!E491</f>
        <v>2.47577</v>
      </c>
      <c r="H18" s="1">
        <f>'DATOS MENSUALES'!E492</f>
        <v>4.886466</v>
      </c>
      <c r="I18" s="1">
        <f>'DATOS MENSUALES'!E493</f>
        <v>2.599352</v>
      </c>
      <c r="J18" s="1">
        <f>'DATOS MENSUALES'!E494</f>
        <v>1.128228</v>
      </c>
      <c r="K18" s="1">
        <f>'DATOS MENSUALES'!E495</f>
        <v>0.406345</v>
      </c>
      <c r="L18" s="1">
        <f>'DATOS MENSUALES'!E496</f>
        <v>0.290665</v>
      </c>
      <c r="M18" s="1">
        <f>'DATOS MENSUALES'!E497</f>
        <v>0.129087</v>
      </c>
      <c r="N18" s="1">
        <f aca="true" t="shared" si="11" ref="N18:N41">SUM(B18:M18)</f>
        <v>17.754676999999997</v>
      </c>
      <c r="O18" s="10"/>
      <c r="P18" s="60">
        <f aca="true" t="shared" si="12" ref="P18:P43">(B18-B$6)^3</f>
        <v>-13.382014225703314</v>
      </c>
      <c r="Q18" s="60">
        <f aca="true" t="shared" si="13" ref="Q18:AB33">(C18-C$6)^3</f>
        <v>-2.8947162084798057</v>
      </c>
      <c r="R18" s="60">
        <f t="shared" si="13"/>
        <v>-569.5299841452534</v>
      </c>
      <c r="S18" s="60">
        <f t="shared" si="13"/>
        <v>-1347.8205657266708</v>
      </c>
      <c r="T18" s="60">
        <f t="shared" si="13"/>
        <v>-182.20296681105518</v>
      </c>
      <c r="U18" s="60">
        <f t="shared" si="13"/>
        <v>-23.198617820137272</v>
      </c>
      <c r="V18" s="60">
        <f t="shared" si="13"/>
        <v>0.48846793692624624</v>
      </c>
      <c r="W18" s="60">
        <f t="shared" si="13"/>
        <v>-0.0003720690858551255</v>
      </c>
      <c r="X18" s="60">
        <f t="shared" si="13"/>
        <v>-6.602329313330252E-05</v>
      </c>
      <c r="Y18" s="60">
        <f t="shared" si="13"/>
        <v>-0.0013884679134747618</v>
      </c>
      <c r="Z18" s="60">
        <f t="shared" si="13"/>
        <v>-0.0004524664384655613</v>
      </c>
      <c r="AA18" s="60">
        <f t="shared" si="13"/>
        <v>-0.13244516737744066</v>
      </c>
      <c r="AB18" s="60">
        <f t="shared" si="13"/>
        <v>-31790.464907592293</v>
      </c>
    </row>
    <row r="19" spans="1:28" ht="12.75">
      <c r="A19" s="12" t="s">
        <v>67</v>
      </c>
      <c r="B19" s="1">
        <f>'DATOS MENSUALES'!E498</f>
        <v>2.038072</v>
      </c>
      <c r="C19" s="1">
        <f>'DATOS MENSUALES'!E499</f>
        <v>0.478782</v>
      </c>
      <c r="D19" s="1">
        <f>'DATOS MENSUALES'!E500</f>
        <v>9.08778</v>
      </c>
      <c r="E19" s="1">
        <f>'DATOS MENSUALES'!E501</f>
        <v>8.50578</v>
      </c>
      <c r="F19" s="1">
        <f>'DATOS MENSUALES'!E502</f>
        <v>6.453888</v>
      </c>
      <c r="G19" s="1">
        <f>'DATOS MENSUALES'!E503</f>
        <v>1.45575</v>
      </c>
      <c r="H19" s="1">
        <f>'DATOS MENSUALES'!E504</f>
        <v>0.989775</v>
      </c>
      <c r="I19" s="1">
        <f>'DATOS MENSUALES'!E505</f>
        <v>1.101345</v>
      </c>
      <c r="J19" s="1">
        <f>'DATOS MENSUALES'!E506</f>
        <v>0.56027</v>
      </c>
      <c r="K19" s="1">
        <f>'DATOS MENSUALES'!E507</f>
        <v>0.733221</v>
      </c>
      <c r="L19" s="1">
        <f>'DATOS MENSUALES'!E508</f>
        <v>0.5302</v>
      </c>
      <c r="M19" s="1">
        <f>'DATOS MENSUALES'!E509</f>
        <v>1.317052</v>
      </c>
      <c r="N19" s="1">
        <f t="shared" si="11"/>
        <v>33.251915</v>
      </c>
      <c r="O19" s="10"/>
      <c r="P19" s="60">
        <f t="shared" si="12"/>
        <v>-0.3144050570772876</v>
      </c>
      <c r="Q19" s="60">
        <f t="shared" si="13"/>
        <v>-44.03486435250296</v>
      </c>
      <c r="R19" s="60">
        <f t="shared" si="13"/>
        <v>-0.2615444723939578</v>
      </c>
      <c r="S19" s="60">
        <f t="shared" si="13"/>
        <v>-22.626257408485415</v>
      </c>
      <c r="T19" s="60">
        <f t="shared" si="13"/>
        <v>-0.06351974783270571</v>
      </c>
      <c r="U19" s="60">
        <f t="shared" si="13"/>
        <v>-58.05274416522522</v>
      </c>
      <c r="V19" s="60">
        <f t="shared" si="13"/>
        <v>-30.055283881831944</v>
      </c>
      <c r="W19" s="60">
        <f t="shared" si="13"/>
        <v>-3.8693836412836635</v>
      </c>
      <c r="X19" s="60">
        <f t="shared" si="13"/>
        <v>-0.2251720113774582</v>
      </c>
      <c r="Y19" s="60">
        <f t="shared" si="13"/>
        <v>0.009982137704271908</v>
      </c>
      <c r="Z19" s="60">
        <f t="shared" si="13"/>
        <v>0.004311987824510313</v>
      </c>
      <c r="AA19" s="60">
        <f t="shared" si="13"/>
        <v>0.31198155543242045</v>
      </c>
      <c r="AB19" s="60">
        <f t="shared" si="13"/>
        <v>-4236.850533639467</v>
      </c>
    </row>
    <row r="20" spans="1:28" ht="12.75">
      <c r="A20" s="12" t="s">
        <v>68</v>
      </c>
      <c r="B20" s="1">
        <f>'DATOS MENSUALES'!E510</f>
        <v>1.924872</v>
      </c>
      <c r="C20" s="1">
        <f>'DATOS MENSUALES'!E511</f>
        <v>7.5117</v>
      </c>
      <c r="D20" s="1">
        <f>'DATOS MENSUALES'!E512</f>
        <v>9.93881</v>
      </c>
      <c r="E20" s="1">
        <f>'DATOS MENSUALES'!E513</f>
        <v>1.50976</v>
      </c>
      <c r="F20" s="1">
        <f>'DATOS MENSUALES'!E514</f>
        <v>10.056016</v>
      </c>
      <c r="G20" s="1">
        <f>'DATOS MENSUALES'!E515</f>
        <v>0.779166</v>
      </c>
      <c r="H20" s="1">
        <f>'DATOS MENSUALES'!E516</f>
        <v>7.561507</v>
      </c>
      <c r="I20" s="1">
        <f>'DATOS MENSUALES'!E517</f>
        <v>9.199372</v>
      </c>
      <c r="J20" s="1">
        <f>'DATOS MENSUALES'!E518</f>
        <v>1.057602</v>
      </c>
      <c r="K20" s="1">
        <f>'DATOS MENSUALES'!E519</f>
        <v>0.532927</v>
      </c>
      <c r="L20" s="1">
        <f>'DATOS MENSUALES'!E520</f>
        <v>0.403655</v>
      </c>
      <c r="M20" s="1">
        <f>'DATOS MENSUALES'!E521</f>
        <v>0.219641</v>
      </c>
      <c r="N20" s="1">
        <f t="shared" si="11"/>
        <v>50.695028000000015</v>
      </c>
      <c r="O20" s="10"/>
      <c r="P20" s="60">
        <f t="shared" si="12"/>
        <v>-0.4990180014328812</v>
      </c>
      <c r="Q20" s="60">
        <f t="shared" si="13"/>
        <v>42.93520486937199</v>
      </c>
      <c r="R20" s="60">
        <f t="shared" si="13"/>
        <v>0.009463322758174311</v>
      </c>
      <c r="S20" s="60">
        <f t="shared" si="13"/>
        <v>-948.2393008703759</v>
      </c>
      <c r="T20" s="60">
        <f t="shared" si="13"/>
        <v>32.864279644890956</v>
      </c>
      <c r="U20" s="60">
        <f t="shared" si="13"/>
        <v>-94.11154013690884</v>
      </c>
      <c r="V20" s="60">
        <f t="shared" si="13"/>
        <v>41.51489691667057</v>
      </c>
      <c r="W20" s="60">
        <f t="shared" si="13"/>
        <v>278.2015684385741</v>
      </c>
      <c r="X20" s="60">
        <f t="shared" si="13"/>
        <v>-0.0013692267158264913</v>
      </c>
      <c r="Y20" s="60">
        <f t="shared" si="13"/>
        <v>3.3892729577059786E-06</v>
      </c>
      <c r="Z20" s="60">
        <f t="shared" si="13"/>
        <v>4.7513873208787217E-05</v>
      </c>
      <c r="AA20" s="60">
        <f t="shared" si="13"/>
        <v>-0.07365599749818454</v>
      </c>
      <c r="AB20" s="60">
        <f t="shared" si="13"/>
        <v>2.0088505189186923</v>
      </c>
    </row>
    <row r="21" spans="1:28" ht="12.75">
      <c r="A21" s="12" t="s">
        <v>69</v>
      </c>
      <c r="B21" s="1">
        <f>'DATOS MENSUALES'!E522</f>
        <v>0.141904</v>
      </c>
      <c r="C21" s="1">
        <f>'DATOS MENSUALES'!E523</f>
        <v>4.502304</v>
      </c>
      <c r="D21" s="1">
        <f>'DATOS MENSUALES'!E524</f>
        <v>12.353202</v>
      </c>
      <c r="E21" s="1">
        <f>'DATOS MENSUALES'!E525</f>
        <v>6.159423</v>
      </c>
      <c r="F21" s="1">
        <f>'DATOS MENSUALES'!E526</f>
        <v>4.29484</v>
      </c>
      <c r="G21" s="1">
        <f>'DATOS MENSUALES'!E527</f>
        <v>7.40544</v>
      </c>
      <c r="H21" s="1">
        <f>'DATOS MENSUALES'!E528</f>
        <v>2.35572</v>
      </c>
      <c r="I21" s="1">
        <f>'DATOS MENSUALES'!E529</f>
        <v>1.367731</v>
      </c>
      <c r="J21" s="1">
        <f>'DATOS MENSUALES'!E530</f>
        <v>1.832</v>
      </c>
      <c r="K21" s="1">
        <f>'DATOS MENSUALES'!E531</f>
        <v>0.953212</v>
      </c>
      <c r="L21" s="1">
        <f>'DATOS MENSUALES'!E532</f>
        <v>0.350948</v>
      </c>
      <c r="M21" s="1">
        <f>'DATOS MENSUALES'!E533</f>
        <v>0.166652</v>
      </c>
      <c r="N21" s="1">
        <f t="shared" si="11"/>
        <v>41.883376</v>
      </c>
      <c r="O21" s="10"/>
      <c r="P21" s="60">
        <f t="shared" si="12"/>
        <v>-17.096716916140604</v>
      </c>
      <c r="Q21" s="60">
        <f t="shared" si="13"/>
        <v>0.11927092150783959</v>
      </c>
      <c r="R21" s="60">
        <f t="shared" si="13"/>
        <v>18.10671412265589</v>
      </c>
      <c r="S21" s="60">
        <f t="shared" si="13"/>
        <v>-138.5685097532282</v>
      </c>
      <c r="T21" s="60">
        <f t="shared" si="13"/>
        <v>-16.738807726649892</v>
      </c>
      <c r="U21" s="60">
        <f t="shared" si="13"/>
        <v>8.96832031177108</v>
      </c>
      <c r="V21" s="60">
        <f t="shared" si="13"/>
        <v>-5.29709686450514</v>
      </c>
      <c r="W21" s="60">
        <f t="shared" si="13"/>
        <v>-2.215022794142506</v>
      </c>
      <c r="X21" s="60">
        <f t="shared" si="13"/>
        <v>0.29190243559819246</v>
      </c>
      <c r="Y21" s="60">
        <f t="shared" si="13"/>
        <v>0.08248677136679704</v>
      </c>
      <c r="Z21" s="60">
        <f t="shared" si="13"/>
        <v>-4.482080188668144E-06</v>
      </c>
      <c r="AA21" s="60">
        <f t="shared" si="13"/>
        <v>-0.10526842905121526</v>
      </c>
      <c r="AB21" s="60">
        <f t="shared" si="13"/>
        <v>-430.34753230137557</v>
      </c>
    </row>
    <row r="22" spans="1:28" ht="12.75">
      <c r="A22" s="12" t="s">
        <v>70</v>
      </c>
      <c r="B22" s="1">
        <f>'DATOS MENSUALES'!E534</f>
        <v>2.485475</v>
      </c>
      <c r="C22" s="1">
        <f>'DATOS MENSUALES'!E535</f>
        <v>13.046072</v>
      </c>
      <c r="D22" s="1">
        <f>'DATOS MENSUALES'!E536</f>
        <v>9.991358</v>
      </c>
      <c r="E22" s="1">
        <f>'DATOS MENSUALES'!E537</f>
        <v>18.39636</v>
      </c>
      <c r="F22" s="1">
        <f>'DATOS MENSUALES'!E538</f>
        <v>23.830072</v>
      </c>
      <c r="G22" s="1">
        <f>'DATOS MENSUALES'!E539</f>
        <v>9.12366</v>
      </c>
      <c r="H22" s="1">
        <f>'DATOS MENSUALES'!E540</f>
        <v>7.7596</v>
      </c>
      <c r="I22" s="1">
        <f>'DATOS MENSUALES'!E541</f>
        <v>3.034666</v>
      </c>
      <c r="J22" s="1">
        <f>'DATOS MENSUALES'!E542</f>
        <v>3.477352</v>
      </c>
      <c r="K22" s="1">
        <f>'DATOS MENSUALES'!E543</f>
        <v>0.550784</v>
      </c>
      <c r="L22" s="1">
        <f>'DATOS MENSUALES'!E544</f>
        <v>0.129176</v>
      </c>
      <c r="M22" s="1">
        <f>'DATOS MENSUALES'!E545</f>
        <v>0.262873</v>
      </c>
      <c r="N22" s="1">
        <f t="shared" si="11"/>
        <v>92.087448</v>
      </c>
      <c r="O22" s="10"/>
      <c r="P22" s="60">
        <f t="shared" si="12"/>
        <v>-0.012580662875791019</v>
      </c>
      <c r="Q22" s="60">
        <f t="shared" si="13"/>
        <v>737.7853562422903</v>
      </c>
      <c r="R22" s="60">
        <f t="shared" si="13"/>
        <v>0.01841360357937028</v>
      </c>
      <c r="S22" s="60">
        <f t="shared" si="13"/>
        <v>352.2250646797325</v>
      </c>
      <c r="T22" s="60">
        <f t="shared" si="13"/>
        <v>4893.247692465497</v>
      </c>
      <c r="U22" s="60">
        <f t="shared" si="13"/>
        <v>54.69286548321168</v>
      </c>
      <c r="V22" s="60">
        <f t="shared" si="13"/>
        <v>49.05542911041192</v>
      </c>
      <c r="W22" s="60">
        <f t="shared" si="13"/>
        <v>0.04798643671582474</v>
      </c>
      <c r="X22" s="60">
        <f t="shared" si="13"/>
        <v>12.30570139179295</v>
      </c>
      <c r="Y22" s="60">
        <f t="shared" si="13"/>
        <v>3.554027188092537E-05</v>
      </c>
      <c r="Z22" s="60">
        <f t="shared" si="13"/>
        <v>-0.013525450202972028</v>
      </c>
      <c r="AA22" s="60">
        <f t="shared" si="13"/>
        <v>-0.05313620503643605</v>
      </c>
      <c r="AB22" s="60">
        <f t="shared" si="13"/>
        <v>77604.21414154356</v>
      </c>
    </row>
    <row r="23" spans="1:28" ht="12.75">
      <c r="A23" s="12" t="s">
        <v>71</v>
      </c>
      <c r="B23" s="1">
        <f>'DATOS MENSUALES'!E546</f>
        <v>0.320048</v>
      </c>
      <c r="C23" s="1">
        <f>'DATOS MENSUALES'!E547</f>
        <v>1.279575</v>
      </c>
      <c r="D23" s="1">
        <f>'DATOS MENSUALES'!E548</f>
        <v>8.671982</v>
      </c>
      <c r="E23" s="1">
        <f>'DATOS MENSUALES'!E549</f>
        <v>5.998887</v>
      </c>
      <c r="F23" s="1">
        <f>'DATOS MENSUALES'!E550</f>
        <v>17.640448</v>
      </c>
      <c r="G23" s="1">
        <f>'DATOS MENSUALES'!E551</f>
        <v>2.511257</v>
      </c>
      <c r="H23" s="1">
        <f>'DATOS MENSUALES'!E552</f>
        <v>5.073756</v>
      </c>
      <c r="I23" s="1">
        <f>'DATOS MENSUALES'!E553</f>
        <v>1.00386</v>
      </c>
      <c r="J23" s="1">
        <f>'DATOS MENSUALES'!E554</f>
        <v>0.424708</v>
      </c>
      <c r="K23" s="1">
        <f>'DATOS MENSUALES'!E555</f>
        <v>0.301512</v>
      </c>
      <c r="L23" s="1">
        <f>'DATOS MENSUALES'!E556</f>
        <v>0.184032</v>
      </c>
      <c r="M23" s="1">
        <f>'DATOS MENSUALES'!E557</f>
        <v>2.38872</v>
      </c>
      <c r="N23" s="1">
        <f t="shared" si="11"/>
        <v>45.79878500000001</v>
      </c>
      <c r="O23" s="10"/>
      <c r="P23" s="60">
        <f t="shared" si="12"/>
        <v>-13.78954774962102</v>
      </c>
      <c r="Q23" s="60">
        <f t="shared" si="13"/>
        <v>-20.35731967302772</v>
      </c>
      <c r="R23" s="60">
        <f t="shared" si="13"/>
        <v>-1.175275892926396</v>
      </c>
      <c r="S23" s="60">
        <f t="shared" si="13"/>
        <v>-151.8691803125457</v>
      </c>
      <c r="T23" s="60">
        <f t="shared" si="13"/>
        <v>1255.3650680623346</v>
      </c>
      <c r="U23" s="60">
        <f t="shared" si="13"/>
        <v>-22.343386484442878</v>
      </c>
      <c r="V23" s="60">
        <f t="shared" si="13"/>
        <v>0.9264060008179067</v>
      </c>
      <c r="W23" s="60">
        <f t="shared" si="13"/>
        <v>-4.635877844400385</v>
      </c>
      <c r="X23" s="60">
        <f t="shared" si="13"/>
        <v>-0.4117264299895006</v>
      </c>
      <c r="Y23" s="60">
        <f t="shared" si="13"/>
        <v>-0.010132927836973882</v>
      </c>
      <c r="Z23" s="60">
        <f t="shared" si="13"/>
        <v>-0.006169134290011764</v>
      </c>
      <c r="AA23" s="60">
        <f t="shared" si="13"/>
        <v>5.358428036548612</v>
      </c>
      <c r="AB23" s="60">
        <f t="shared" si="13"/>
        <v>-48.008916018799134</v>
      </c>
    </row>
    <row r="24" spans="1:28" ht="12.75">
      <c r="A24" s="12" t="s">
        <v>72</v>
      </c>
      <c r="B24" s="1">
        <f>'DATOS MENSUALES'!E558</f>
        <v>0.440796</v>
      </c>
      <c r="C24" s="1">
        <f>'DATOS MENSUALES'!E559</f>
        <v>2.172366</v>
      </c>
      <c r="D24" s="1">
        <f>'DATOS MENSUALES'!E560</f>
        <v>2.752848</v>
      </c>
      <c r="E24" s="1">
        <f>'DATOS MENSUALES'!E561</f>
        <v>8.209608</v>
      </c>
      <c r="F24" s="1">
        <f>'DATOS MENSUALES'!E562</f>
        <v>10.147072</v>
      </c>
      <c r="G24" s="1">
        <f>'DATOS MENSUALES'!E563</f>
        <v>1.779855</v>
      </c>
      <c r="H24" s="1">
        <f>'DATOS MENSUALES'!E564</f>
        <v>5.465358</v>
      </c>
      <c r="I24" s="1">
        <f>'DATOS MENSUALES'!E565</f>
        <v>1.690182</v>
      </c>
      <c r="J24" s="1">
        <f>'DATOS MENSUALES'!E566</f>
        <v>0.221822</v>
      </c>
      <c r="K24" s="1">
        <f>'DATOS MENSUALES'!E567</f>
        <v>0.573988</v>
      </c>
      <c r="L24" s="1">
        <f>'DATOS MENSUALES'!E568</f>
        <v>0.152581</v>
      </c>
      <c r="M24" s="1">
        <f>'DATOS MENSUALES'!E569</f>
        <v>0.759715</v>
      </c>
      <c r="N24" s="1">
        <f t="shared" si="11"/>
        <v>34.366191</v>
      </c>
      <c r="O24" s="10"/>
      <c r="P24" s="60">
        <f t="shared" si="12"/>
        <v>-11.80961922815478</v>
      </c>
      <c r="Q24" s="60">
        <f t="shared" si="13"/>
        <v>-6.20613747838567</v>
      </c>
      <c r="R24" s="60">
        <f t="shared" si="13"/>
        <v>-339.256927312529</v>
      </c>
      <c r="S24" s="60">
        <f t="shared" si="13"/>
        <v>-30.504420085648633</v>
      </c>
      <c r="T24" s="60">
        <f t="shared" si="13"/>
        <v>35.74742487628167</v>
      </c>
      <c r="U24" s="60">
        <f t="shared" si="13"/>
        <v>-44.66121248197492</v>
      </c>
      <c r="V24" s="60">
        <f t="shared" si="13"/>
        <v>2.551376555839342</v>
      </c>
      <c r="W24" s="60">
        <f t="shared" si="13"/>
        <v>-0.9443478859960227</v>
      </c>
      <c r="X24" s="60">
        <f t="shared" si="13"/>
        <v>-0.8488024201783474</v>
      </c>
      <c r="Y24" s="60">
        <f t="shared" si="13"/>
        <v>0.00017638967490547498</v>
      </c>
      <c r="Z24" s="60">
        <f t="shared" si="13"/>
        <v>-0.009918238071441059</v>
      </c>
      <c r="AA24" s="60">
        <f t="shared" si="13"/>
        <v>0.0017668181761108248</v>
      </c>
      <c r="AB24" s="60">
        <f t="shared" si="13"/>
        <v>-3420.4682995046915</v>
      </c>
    </row>
    <row r="25" spans="1:28" ht="12.75">
      <c r="A25" s="12" t="s">
        <v>73</v>
      </c>
      <c r="B25" s="1">
        <f>'DATOS MENSUALES'!E570</f>
        <v>11.34665</v>
      </c>
      <c r="C25" s="1">
        <f>'DATOS MENSUALES'!E571</f>
        <v>1.85088</v>
      </c>
      <c r="D25" s="1">
        <f>'DATOS MENSUALES'!E572</f>
        <v>16.644175</v>
      </c>
      <c r="E25" s="1">
        <f>'DATOS MENSUALES'!E573</f>
        <v>20.417384</v>
      </c>
      <c r="F25" s="1">
        <f>'DATOS MENSUALES'!E574</f>
        <v>14.171962</v>
      </c>
      <c r="G25" s="1">
        <f>'DATOS MENSUALES'!E575</f>
        <v>0.562788</v>
      </c>
      <c r="H25" s="1">
        <f>'DATOS MENSUALES'!E576</f>
        <v>2.9643</v>
      </c>
      <c r="I25" s="1">
        <f>'DATOS MENSUALES'!E577</f>
        <v>5.21286</v>
      </c>
      <c r="J25" s="1">
        <f>'DATOS MENSUALES'!E578</f>
        <v>4.33104</v>
      </c>
      <c r="K25" s="1">
        <f>'DATOS MENSUALES'!E579</f>
        <v>1.976292</v>
      </c>
      <c r="L25" s="1">
        <f>'DATOS MENSUALES'!E580</f>
        <v>0.146319</v>
      </c>
      <c r="M25" s="1">
        <f>'DATOS MENSUALES'!E581</f>
        <v>0.207018</v>
      </c>
      <c r="N25" s="1">
        <f t="shared" si="11"/>
        <v>79.83166800000001</v>
      </c>
      <c r="O25" s="10"/>
      <c r="P25" s="60">
        <f t="shared" si="12"/>
        <v>642.4223191848919</v>
      </c>
      <c r="Q25" s="60">
        <f t="shared" si="13"/>
        <v>-10.06625848400922</v>
      </c>
      <c r="R25" s="60">
        <f t="shared" si="13"/>
        <v>330.92634258366314</v>
      </c>
      <c r="S25" s="60">
        <f t="shared" si="13"/>
        <v>749.4113118655928</v>
      </c>
      <c r="T25" s="60">
        <f t="shared" si="13"/>
        <v>392.0748232229999</v>
      </c>
      <c r="U25" s="60">
        <f t="shared" si="13"/>
        <v>-108.19119093653846</v>
      </c>
      <c r="V25" s="60">
        <f t="shared" si="13"/>
        <v>-1.4606479797740575</v>
      </c>
      <c r="W25" s="60">
        <f t="shared" si="13"/>
        <v>16.41773889014874</v>
      </c>
      <c r="X25" s="60">
        <f t="shared" si="13"/>
        <v>31.626292311527845</v>
      </c>
      <c r="Y25" s="60">
        <f t="shared" si="13"/>
        <v>3.101826934709133</v>
      </c>
      <c r="Z25" s="60">
        <f t="shared" si="13"/>
        <v>-0.01081096813672277</v>
      </c>
      <c r="AA25" s="60">
        <f t="shared" si="13"/>
        <v>-0.08051248526119842</v>
      </c>
      <c r="AB25" s="60">
        <f t="shared" si="13"/>
        <v>28090.074859579407</v>
      </c>
    </row>
    <row r="26" spans="1:28" ht="12.75">
      <c r="A26" s="12" t="s">
        <v>74</v>
      </c>
      <c r="B26" s="1">
        <f>'DATOS MENSUALES'!E582</f>
        <v>0.771888</v>
      </c>
      <c r="C26" s="1">
        <f>'DATOS MENSUALES'!E583</f>
        <v>1.00181</v>
      </c>
      <c r="D26" s="1">
        <f>'DATOS MENSUALES'!E584</f>
        <v>1.105944</v>
      </c>
      <c r="E26" s="1">
        <f>'DATOS MENSUALES'!E585</f>
        <v>0.460674</v>
      </c>
      <c r="F26" s="1">
        <f>'DATOS MENSUALES'!E586</f>
        <v>1.002582</v>
      </c>
      <c r="G26" s="1">
        <f>'DATOS MENSUALES'!E587</f>
        <v>1.650825</v>
      </c>
      <c r="H26" s="1">
        <f>'DATOS MENSUALES'!E588</f>
        <v>5.143908</v>
      </c>
      <c r="I26" s="1">
        <f>'DATOS MENSUALES'!E589</f>
        <v>1.999375</v>
      </c>
      <c r="J26" s="1">
        <f>'DATOS MENSUALES'!E590</f>
        <v>1.03792</v>
      </c>
      <c r="K26" s="1">
        <f>'DATOS MENSUALES'!E591</f>
        <v>0.18502</v>
      </c>
      <c r="L26" s="1">
        <f>'DATOS MENSUALES'!E592</f>
        <v>0.002316</v>
      </c>
      <c r="M26" s="1">
        <f>'DATOS MENSUALES'!E593</f>
        <v>0.010764</v>
      </c>
      <c r="N26" s="1">
        <f t="shared" si="11"/>
        <v>14.373026</v>
      </c>
      <c r="O26" s="10"/>
      <c r="P26" s="60">
        <f t="shared" si="12"/>
        <v>-7.3712084110796745</v>
      </c>
      <c r="Q26" s="60">
        <f t="shared" si="13"/>
        <v>-27.223432040015197</v>
      </c>
      <c r="R26" s="60">
        <f t="shared" si="13"/>
        <v>-640.8044019524965</v>
      </c>
      <c r="S26" s="60">
        <f t="shared" si="13"/>
        <v>-1285.601161276455</v>
      </c>
      <c r="T26" s="60">
        <f t="shared" si="13"/>
        <v>-200.2327309146169</v>
      </c>
      <c r="U26" s="60">
        <f t="shared" si="13"/>
        <v>-49.7132216750699</v>
      </c>
      <c r="V26" s="60">
        <f t="shared" si="13"/>
        <v>1.141143192628614</v>
      </c>
      <c r="W26" s="60">
        <f t="shared" si="13"/>
        <v>-0.3033305035813567</v>
      </c>
      <c r="X26" s="60">
        <f t="shared" si="13"/>
        <v>-0.0022339707620800237</v>
      </c>
      <c r="Y26" s="60">
        <f t="shared" si="13"/>
        <v>-0.03688808758515879</v>
      </c>
      <c r="Z26" s="60">
        <f t="shared" si="13"/>
        <v>-0.04867497871203377</v>
      </c>
      <c r="AA26" s="60">
        <f t="shared" si="13"/>
        <v>-0.24774305555521445</v>
      </c>
      <c r="AB26" s="60">
        <f t="shared" si="13"/>
        <v>-43096.7086429198</v>
      </c>
    </row>
    <row r="27" spans="1:28" ht="12.75">
      <c r="A27" s="12" t="s">
        <v>75</v>
      </c>
      <c r="B27" s="1">
        <f>'DATOS MENSUALES'!E594</f>
        <v>7.71528</v>
      </c>
      <c r="C27" s="1">
        <f>'DATOS MENSUALES'!E595</f>
        <v>8.2764</v>
      </c>
      <c r="D27" s="1">
        <f>'DATOS MENSUALES'!E596</f>
        <v>10.995712</v>
      </c>
      <c r="E27" s="1">
        <f>'DATOS MENSUALES'!E597</f>
        <v>13.47961</v>
      </c>
      <c r="F27" s="1">
        <f>'DATOS MENSUALES'!E598</f>
        <v>5.157815</v>
      </c>
      <c r="G27" s="1">
        <f>'DATOS MENSUALES'!E599</f>
        <v>2.655345</v>
      </c>
      <c r="H27" s="1">
        <f>'DATOS MENSUALES'!E600</f>
        <v>2.403335</v>
      </c>
      <c r="I27" s="1">
        <f>'DATOS MENSUALES'!E601</f>
        <v>0.490314</v>
      </c>
      <c r="J27" s="1">
        <f>'DATOS MENSUALES'!E602</f>
        <v>0.287858</v>
      </c>
      <c r="K27" s="1">
        <f>'DATOS MENSUALES'!E603</f>
        <v>0.425124</v>
      </c>
      <c r="L27" s="1">
        <f>'DATOS MENSUALES'!E604</f>
        <v>2.481675</v>
      </c>
      <c r="M27" s="1">
        <f>'DATOS MENSUALES'!E605</f>
        <v>4.044096</v>
      </c>
      <c r="N27" s="1">
        <f t="shared" si="11"/>
        <v>58.41256399999999</v>
      </c>
      <c r="O27" s="10"/>
      <c r="P27" s="60">
        <f t="shared" si="12"/>
        <v>124.7921720171978</v>
      </c>
      <c r="Q27" s="60">
        <f t="shared" si="13"/>
        <v>77.65431869407192</v>
      </c>
      <c r="R27" s="60">
        <f t="shared" si="13"/>
        <v>2.040748660827476</v>
      </c>
      <c r="S27" s="60">
        <f t="shared" si="13"/>
        <v>9.875427776356258</v>
      </c>
      <c r="T27" s="60">
        <f t="shared" si="13"/>
        <v>-4.8703804036366</v>
      </c>
      <c r="U27" s="60">
        <f t="shared" si="13"/>
        <v>-19.086708223058896</v>
      </c>
      <c r="V27" s="60">
        <f t="shared" si="13"/>
        <v>-4.874778149289109</v>
      </c>
      <c r="W27" s="60">
        <f t="shared" si="13"/>
        <v>-10.373955126207862</v>
      </c>
      <c r="X27" s="60">
        <f t="shared" si="13"/>
        <v>-0.6833023520766235</v>
      </c>
      <c r="Y27" s="60">
        <f t="shared" si="13"/>
        <v>-0.0007987108229742525</v>
      </c>
      <c r="Z27" s="60">
        <f t="shared" si="13"/>
        <v>9.450666302567525</v>
      </c>
      <c r="AA27" s="60">
        <f t="shared" si="13"/>
        <v>39.48714871683586</v>
      </c>
      <c r="AB27" s="60">
        <f t="shared" si="13"/>
        <v>723.9845583339273</v>
      </c>
    </row>
    <row r="28" spans="1:28" ht="12.75">
      <c r="A28" s="12" t="s">
        <v>76</v>
      </c>
      <c r="B28" s="1">
        <f>'DATOS MENSUALES'!E606</f>
        <v>2.639904</v>
      </c>
      <c r="C28" s="1">
        <f>'DATOS MENSUALES'!E607</f>
        <v>3.022916</v>
      </c>
      <c r="D28" s="1">
        <f>'DATOS MENSUALES'!E608</f>
        <v>1.725102</v>
      </c>
      <c r="E28" s="1">
        <f>'DATOS MENSUALES'!E609</f>
        <v>14.605728</v>
      </c>
      <c r="F28" s="1">
        <f>'DATOS MENSUALES'!E610</f>
        <v>5.943456</v>
      </c>
      <c r="G28" s="1">
        <f>'DATOS MENSUALES'!E611</f>
        <v>15.46041</v>
      </c>
      <c r="H28" s="1">
        <f>'DATOS MENSUALES'!E612</f>
        <v>1.712403</v>
      </c>
      <c r="I28" s="1">
        <f>'DATOS MENSUALES'!E613</f>
        <v>1.056666</v>
      </c>
      <c r="J28" s="1">
        <f>'DATOS MENSUALES'!E614</f>
        <v>0.763875</v>
      </c>
      <c r="K28" s="1">
        <f>'DATOS MENSUALES'!E615</f>
        <v>0.742515</v>
      </c>
      <c r="L28" s="1">
        <f>'DATOS MENSUALES'!E616</f>
        <v>0.67662</v>
      </c>
      <c r="M28" s="1">
        <f>'DATOS MENSUALES'!E617</f>
        <v>0.265824</v>
      </c>
      <c r="N28" s="1">
        <f t="shared" si="11"/>
        <v>48.615418999999996</v>
      </c>
      <c r="O28" s="10"/>
      <c r="P28" s="60">
        <f t="shared" si="12"/>
        <v>-0.00047726899485374445</v>
      </c>
      <c r="Q28" s="60">
        <f t="shared" si="13"/>
        <v>-0.9619331262658585</v>
      </c>
      <c r="R28" s="60">
        <f t="shared" si="13"/>
        <v>-512.4205433962918</v>
      </c>
      <c r="S28" s="60">
        <f t="shared" si="13"/>
        <v>35.01614480894044</v>
      </c>
      <c r="T28" s="60">
        <f t="shared" si="13"/>
        <v>-0.7521532591756411</v>
      </c>
      <c r="U28" s="60">
        <f t="shared" si="13"/>
        <v>1040.3130009831257</v>
      </c>
      <c r="V28" s="60">
        <f t="shared" si="13"/>
        <v>-13.592234774416966</v>
      </c>
      <c r="W28" s="60">
        <f t="shared" si="13"/>
        <v>-4.209233391026363</v>
      </c>
      <c r="X28" s="60">
        <f t="shared" si="13"/>
        <v>-0.06631708762924787</v>
      </c>
      <c r="Y28" s="60">
        <f t="shared" si="13"/>
        <v>0.011331362473093128</v>
      </c>
      <c r="Z28" s="60">
        <f t="shared" si="13"/>
        <v>0.029556454144133208</v>
      </c>
      <c r="AA28" s="60">
        <f t="shared" si="13"/>
        <v>-0.05189473172064574</v>
      </c>
      <c r="AB28" s="60">
        <f t="shared" si="13"/>
        <v>-0.5470066486355976</v>
      </c>
    </row>
    <row r="29" spans="1:28" ht="12.75">
      <c r="A29" s="12" t="s">
        <v>77</v>
      </c>
      <c r="B29" s="1">
        <f>'DATOS MENSUALES'!E618</f>
        <v>1.097628</v>
      </c>
      <c r="C29" s="1">
        <f>'DATOS MENSUALES'!E619</f>
        <v>3.554835</v>
      </c>
      <c r="D29" s="1">
        <f>'DATOS MENSUALES'!E620</f>
        <v>1.277352</v>
      </c>
      <c r="E29" s="1">
        <f>'DATOS MENSUALES'!E621</f>
        <v>3.927493</v>
      </c>
      <c r="F29" s="1">
        <f>'DATOS MENSUALES'!E622</f>
        <v>1.235067</v>
      </c>
      <c r="G29" s="1">
        <f>'DATOS MENSUALES'!E623</f>
        <v>0.510656</v>
      </c>
      <c r="H29" s="1">
        <f>'DATOS MENSUALES'!E624</f>
        <v>2.92455</v>
      </c>
      <c r="I29" s="1">
        <f>'DATOS MENSUALES'!E625</f>
        <v>1.31195</v>
      </c>
      <c r="J29" s="1">
        <f>'DATOS MENSUALES'!E626</f>
        <v>0.656064</v>
      </c>
      <c r="K29" s="1">
        <f>'DATOS MENSUALES'!E627</f>
        <v>0.369215</v>
      </c>
      <c r="L29" s="1">
        <f>'DATOS MENSUALES'!E628</f>
        <v>0.091812</v>
      </c>
      <c r="M29" s="1">
        <f>'DATOS MENSUALES'!E629</f>
        <v>0.108</v>
      </c>
      <c r="N29" s="1">
        <f t="shared" si="11"/>
        <v>17.064622000000004</v>
      </c>
      <c r="O29" s="10"/>
      <c r="P29" s="60">
        <f t="shared" si="12"/>
        <v>-4.254871655197949</v>
      </c>
      <c r="Q29" s="60">
        <f t="shared" si="13"/>
        <v>-0.09433776413295146</v>
      </c>
      <c r="R29" s="60">
        <f t="shared" si="13"/>
        <v>-603.3382149708301</v>
      </c>
      <c r="S29" s="60">
        <f t="shared" si="13"/>
        <v>-406.3200455963005</v>
      </c>
      <c r="T29" s="60">
        <f t="shared" si="13"/>
        <v>-177.29765313823756</v>
      </c>
      <c r="U29" s="60">
        <f t="shared" si="13"/>
        <v>-111.78120662253704</v>
      </c>
      <c r="V29" s="60">
        <f t="shared" si="13"/>
        <v>-1.6196057054870767</v>
      </c>
      <c r="W29" s="60">
        <f t="shared" si="13"/>
        <v>-2.511718601551667</v>
      </c>
      <c r="X29" s="60">
        <f t="shared" si="13"/>
        <v>-0.13467528494613942</v>
      </c>
      <c r="Y29" s="60">
        <f t="shared" si="13"/>
        <v>-0.003287403670389254</v>
      </c>
      <c r="Z29" s="60">
        <f t="shared" si="13"/>
        <v>-0.02093869635339716</v>
      </c>
      <c r="AA29" s="60">
        <f t="shared" si="13"/>
        <v>-0.1495716846351128</v>
      </c>
      <c r="AB29" s="60">
        <f t="shared" si="13"/>
        <v>-33913.52416907821</v>
      </c>
    </row>
    <row r="30" spans="1:28" ht="12.75">
      <c r="A30" s="12" t="s">
        <v>78</v>
      </c>
      <c r="B30" s="1">
        <f>'DATOS MENSUALES'!E630</f>
        <v>0.512499</v>
      </c>
      <c r="C30" s="1">
        <f>'DATOS MENSUALES'!E631</f>
        <v>0.77165</v>
      </c>
      <c r="D30" s="1">
        <f>'DATOS MENSUALES'!E632</f>
        <v>9.138699</v>
      </c>
      <c r="E30" s="1">
        <f>'DATOS MENSUALES'!E633</f>
        <v>2.170762</v>
      </c>
      <c r="F30" s="1">
        <f>'DATOS MENSUALES'!E634</f>
        <v>1.650547</v>
      </c>
      <c r="G30" s="1">
        <f>'DATOS MENSUALES'!E635</f>
        <v>1.915992</v>
      </c>
      <c r="H30" s="1">
        <f>'DATOS MENSUALES'!E636</f>
        <v>1.792265</v>
      </c>
      <c r="I30" s="1">
        <f>'DATOS MENSUALES'!E637</f>
        <v>4.57068</v>
      </c>
      <c r="J30" s="1">
        <f>'DATOS MENSUALES'!E638</f>
        <v>2.133344</v>
      </c>
      <c r="K30" s="1">
        <f>'DATOS MENSUALES'!E639</f>
        <v>0.52635</v>
      </c>
      <c r="L30" s="1">
        <f>'DATOS MENSUALES'!E640</f>
        <v>0.110627</v>
      </c>
      <c r="M30" s="1">
        <f>'DATOS MENSUALES'!E641</f>
        <v>0.40959</v>
      </c>
      <c r="N30" s="1">
        <f t="shared" si="11"/>
        <v>25.703005000000005</v>
      </c>
      <c r="O30" s="10"/>
      <c r="P30" s="60">
        <f t="shared" si="12"/>
        <v>-10.728841666837534</v>
      </c>
      <c r="Q30" s="60">
        <f t="shared" si="13"/>
        <v>-33.96225488199289</v>
      </c>
      <c r="R30" s="60">
        <f t="shared" si="13"/>
        <v>-0.20391289127517742</v>
      </c>
      <c r="S30" s="60">
        <f t="shared" si="13"/>
        <v>-769.4306466742688</v>
      </c>
      <c r="T30" s="60">
        <f t="shared" si="13"/>
        <v>-140.7977407233804</v>
      </c>
      <c r="U30" s="60">
        <f t="shared" si="13"/>
        <v>-39.714913172647194</v>
      </c>
      <c r="V30" s="60">
        <f t="shared" si="13"/>
        <v>-12.272840929329622</v>
      </c>
      <c r="W30" s="60">
        <f t="shared" si="13"/>
        <v>6.852546095688031</v>
      </c>
      <c r="X30" s="60">
        <f t="shared" si="13"/>
        <v>0.8977910615596179</v>
      </c>
      <c r="Y30" s="60">
        <f t="shared" si="13"/>
        <v>6.020914738837321E-07</v>
      </c>
      <c r="Z30" s="60">
        <f t="shared" si="13"/>
        <v>-0.016936714165236837</v>
      </c>
      <c r="AA30" s="60">
        <f t="shared" si="13"/>
        <v>-0.012045694694604456</v>
      </c>
      <c r="AB30" s="60">
        <f t="shared" si="13"/>
        <v>-13363.08502350792</v>
      </c>
    </row>
    <row r="31" spans="1:28" ht="12.75">
      <c r="A31" s="12" t="s">
        <v>79</v>
      </c>
      <c r="B31" s="1">
        <f>'DATOS MENSUALES'!E642</f>
        <v>11.727738</v>
      </c>
      <c r="C31" s="1">
        <f>'DATOS MENSUALES'!E643</f>
        <v>5.947005</v>
      </c>
      <c r="D31" s="1">
        <f>'DATOS MENSUALES'!E644</f>
        <v>1.916272</v>
      </c>
      <c r="E31" s="1">
        <f>'DATOS MENSUALES'!E645</f>
        <v>14.182176</v>
      </c>
      <c r="F31" s="1">
        <f>'DATOS MENSUALES'!E646</f>
        <v>9.311767</v>
      </c>
      <c r="G31" s="1">
        <f>'DATOS MENSUALES'!E647</f>
        <v>1.233765</v>
      </c>
      <c r="H31" s="1">
        <f>'DATOS MENSUALES'!E648</f>
        <v>1.212464</v>
      </c>
      <c r="I31" s="1">
        <f>'DATOS MENSUALES'!E649</f>
        <v>2.762006</v>
      </c>
      <c r="J31" s="1">
        <f>'DATOS MENSUALES'!E650</f>
        <v>1.183942</v>
      </c>
      <c r="K31" s="1">
        <f>'DATOS MENSUALES'!E651</f>
        <v>0.448896</v>
      </c>
      <c r="L31" s="1">
        <f>'DATOS MENSUALES'!E652</f>
        <v>0.54395</v>
      </c>
      <c r="M31" s="1">
        <f>'DATOS MENSUALES'!E653</f>
        <v>0.238012</v>
      </c>
      <c r="N31" s="1">
        <f t="shared" si="11"/>
        <v>50.707992999999995</v>
      </c>
      <c r="O31" s="10"/>
      <c r="P31" s="60">
        <f t="shared" si="12"/>
        <v>731.356091516602</v>
      </c>
      <c r="Q31" s="60">
        <f t="shared" si="13"/>
        <v>7.266916324666133</v>
      </c>
      <c r="R31" s="60">
        <f t="shared" si="13"/>
        <v>-476.5661641646845</v>
      </c>
      <c r="S31" s="60">
        <f t="shared" si="13"/>
        <v>23.100842540312513</v>
      </c>
      <c r="T31" s="60">
        <f t="shared" si="13"/>
        <v>14.866648854268677</v>
      </c>
      <c r="U31" s="60">
        <f t="shared" si="13"/>
        <v>-68.62060508104578</v>
      </c>
      <c r="V31" s="60">
        <f t="shared" si="13"/>
        <v>-24.048753348725594</v>
      </c>
      <c r="W31" s="60">
        <f t="shared" si="13"/>
        <v>0.0007468804225053878</v>
      </c>
      <c r="X31" s="60">
        <f t="shared" si="13"/>
        <v>3.57936260498558E-06</v>
      </c>
      <c r="Y31" s="60">
        <f t="shared" si="13"/>
        <v>-0.0003286502021875668</v>
      </c>
      <c r="Z31" s="60">
        <f t="shared" si="13"/>
        <v>0.0054997093838199925</v>
      </c>
      <c r="AA31" s="60">
        <f t="shared" si="13"/>
        <v>-0.06439010687157058</v>
      </c>
      <c r="AB31" s="60">
        <f t="shared" si="13"/>
        <v>2.071412958359144</v>
      </c>
    </row>
    <row r="32" spans="1:28" ht="12.75">
      <c r="A32" s="12" t="s">
        <v>80</v>
      </c>
      <c r="B32" s="1">
        <f>'DATOS MENSUALES'!E654</f>
        <v>0.408549</v>
      </c>
      <c r="C32" s="1">
        <f>'DATOS MENSUALES'!E655</f>
        <v>3.15398</v>
      </c>
      <c r="D32" s="1">
        <f>'DATOS MENSUALES'!E656</f>
        <v>3.944403</v>
      </c>
      <c r="E32" s="1">
        <f>'DATOS MENSUALES'!E657</f>
        <v>7.859946</v>
      </c>
      <c r="F32" s="1">
        <f>'DATOS MENSUALES'!E658</f>
        <v>3.74625</v>
      </c>
      <c r="G32" s="1">
        <f>'DATOS MENSUALES'!E659</f>
        <v>2.593026</v>
      </c>
      <c r="H32" s="1">
        <f>'DATOS MENSUALES'!E660</f>
        <v>1.306666</v>
      </c>
      <c r="I32" s="1">
        <f>'DATOS MENSUALES'!E661</f>
        <v>1.565696</v>
      </c>
      <c r="J32" s="1">
        <f>'DATOS MENSUALES'!E662</f>
        <v>0.478828</v>
      </c>
      <c r="K32" s="1">
        <f>'DATOS MENSUALES'!E663</f>
        <v>0.35581</v>
      </c>
      <c r="L32" s="1">
        <f>'DATOS MENSUALES'!E664</f>
        <v>0.142443</v>
      </c>
      <c r="M32" s="1">
        <f>'DATOS MENSUALES'!E665</f>
        <v>0.484704</v>
      </c>
      <c r="N32" s="1">
        <f t="shared" si="11"/>
        <v>26.040301</v>
      </c>
      <c r="O32" s="10"/>
      <c r="P32" s="60">
        <f t="shared" si="12"/>
        <v>-12.318445818135956</v>
      </c>
      <c r="Q32" s="60">
        <f t="shared" si="13"/>
        <v>-0.6274034702017761</v>
      </c>
      <c r="R32" s="60">
        <f t="shared" si="13"/>
        <v>-193.39022034143102</v>
      </c>
      <c r="S32" s="60">
        <f t="shared" si="13"/>
        <v>-41.9342858172582</v>
      </c>
      <c r="T32" s="60">
        <f t="shared" si="13"/>
        <v>-29.98269564448886</v>
      </c>
      <c r="U32" s="60">
        <f t="shared" si="13"/>
        <v>-20.45333643487575</v>
      </c>
      <c r="V32" s="60">
        <f t="shared" si="13"/>
        <v>-21.770200669543815</v>
      </c>
      <c r="W32" s="60">
        <f t="shared" si="13"/>
        <v>-1.3513587469674728</v>
      </c>
      <c r="X32" s="60">
        <f t="shared" si="13"/>
        <v>-0.328247910038071</v>
      </c>
      <c r="Y32" s="60">
        <f t="shared" si="13"/>
        <v>-0.004259081656635706</v>
      </c>
      <c r="Z32" s="60">
        <f t="shared" si="13"/>
        <v>-0.01138951518027697</v>
      </c>
      <c r="AA32" s="60">
        <f t="shared" si="13"/>
        <v>-0.003660742637454385</v>
      </c>
      <c r="AB32" s="60">
        <f t="shared" si="13"/>
        <v>-12801.326910474794</v>
      </c>
    </row>
    <row r="33" spans="1:28" ht="12.75">
      <c r="A33" s="12" t="s">
        <v>81</v>
      </c>
      <c r="B33" s="1">
        <f>'DATOS MENSUALES'!E666</f>
        <v>0.573104</v>
      </c>
      <c r="C33" s="1">
        <f>'DATOS MENSUALES'!E667</f>
        <v>5.39138</v>
      </c>
      <c r="D33" s="1">
        <f>'DATOS MENSUALES'!E668</f>
        <v>23.968364</v>
      </c>
      <c r="E33" s="1">
        <f>'DATOS MENSUALES'!E669</f>
        <v>56.39147</v>
      </c>
      <c r="F33" s="1">
        <f>'DATOS MENSUALES'!E670</f>
        <v>18.23913</v>
      </c>
      <c r="G33" s="1">
        <f>'DATOS MENSUALES'!E671</f>
        <v>5.531803</v>
      </c>
      <c r="H33" s="1">
        <f>'DATOS MENSUALES'!E672</f>
        <v>1.925</v>
      </c>
      <c r="I33" s="1">
        <f>'DATOS MENSUALES'!E673</f>
        <v>4.966638</v>
      </c>
      <c r="J33" s="1">
        <f>'DATOS MENSUALES'!E674</f>
        <v>0.741925</v>
      </c>
      <c r="K33" s="1">
        <f>'DATOS MENSUALES'!E675</f>
        <v>0.287859</v>
      </c>
      <c r="L33" s="1">
        <f>'DATOS MENSUALES'!E676</f>
        <v>0.151554</v>
      </c>
      <c r="M33" s="1">
        <f>'DATOS MENSUALES'!E677</f>
        <v>0.11024</v>
      </c>
      <c r="N33" s="1">
        <f t="shared" si="11"/>
        <v>118.278467</v>
      </c>
      <c r="O33" s="10"/>
      <c r="P33" s="60">
        <f t="shared" si="12"/>
        <v>-9.868488845428654</v>
      </c>
      <c r="Q33" s="60">
        <f t="shared" si="13"/>
        <v>2.6356061093665675</v>
      </c>
      <c r="R33" s="60">
        <f t="shared" si="13"/>
        <v>2888.2053696625453</v>
      </c>
      <c r="S33" s="60">
        <f t="shared" si="13"/>
        <v>91473.60909883512</v>
      </c>
      <c r="T33" s="60">
        <f t="shared" si="13"/>
        <v>1476.1876835976277</v>
      </c>
      <c r="U33" s="60">
        <f t="shared" si="13"/>
        <v>0.008490081767467945</v>
      </c>
      <c r="V33" s="60">
        <f t="shared" si="13"/>
        <v>-10.273718870740836</v>
      </c>
      <c r="W33" s="60">
        <f t="shared" si="13"/>
        <v>12.093541442659296</v>
      </c>
      <c r="X33" s="60">
        <f t="shared" si="13"/>
        <v>-0.07770151108999779</v>
      </c>
      <c r="Y33" s="60">
        <f t="shared" si="13"/>
        <v>-0.012174442105299933</v>
      </c>
      <c r="Z33" s="60">
        <f t="shared" si="13"/>
        <v>-0.010061145777135268</v>
      </c>
      <c r="AA33" s="60">
        <f t="shared" si="13"/>
        <v>-0.1476861482752609</v>
      </c>
      <c r="AB33" s="60">
        <f t="shared" si="13"/>
        <v>326303.173009188</v>
      </c>
    </row>
    <row r="34" spans="1:28" s="24" customFormat="1" ht="12.75">
      <c r="A34" s="21" t="s">
        <v>82</v>
      </c>
      <c r="B34" s="22">
        <f>'DATOS MENSUALES'!E678</f>
        <v>0.411068</v>
      </c>
      <c r="C34" s="22">
        <f>'DATOS MENSUALES'!E679</f>
        <v>1.355614</v>
      </c>
      <c r="D34" s="22">
        <f>'DATOS MENSUALES'!E680</f>
        <v>13.408505</v>
      </c>
      <c r="E34" s="22">
        <f>'DATOS MENSUALES'!E681</f>
        <v>18.20068</v>
      </c>
      <c r="F34" s="22">
        <f>'DATOS MENSUALES'!E682</f>
        <v>2.8386</v>
      </c>
      <c r="G34" s="22">
        <f>'DATOS MENSUALES'!E683</f>
        <v>1.08924</v>
      </c>
      <c r="H34" s="22">
        <f>'DATOS MENSUALES'!E684</f>
        <v>0.651728</v>
      </c>
      <c r="I34" s="22">
        <f>'DATOS MENSUALES'!E685</f>
        <v>1.93806</v>
      </c>
      <c r="J34" s="22">
        <f>'DATOS MENSUALES'!E686</f>
        <v>3.256387</v>
      </c>
      <c r="K34" s="22">
        <f>'DATOS MENSUALES'!E687</f>
        <v>0.7245</v>
      </c>
      <c r="L34" s="22">
        <f>'DATOS MENSUALES'!E688</f>
        <v>0.41194</v>
      </c>
      <c r="M34" s="22">
        <f>'DATOS MENSUALES'!E689</f>
        <v>0.452025</v>
      </c>
      <c r="N34" s="22">
        <f t="shared" si="11"/>
        <v>44.73834699999999</v>
      </c>
      <c r="O34" s="23"/>
      <c r="P34" s="60">
        <f t="shared" si="12"/>
        <v>-12.278182188279116</v>
      </c>
      <c r="Q34" s="60">
        <f aca="true" t="shared" si="14" ref="Q34:Q43">(C34-C$6)^3</f>
        <v>-18.703501998553623</v>
      </c>
      <c r="R34" s="60">
        <f aca="true" t="shared" si="15" ref="R34:R43">(D34-D$6)^3</f>
        <v>49.885339984603704</v>
      </c>
      <c r="S34" s="60">
        <f aca="true" t="shared" si="16" ref="S34:S43">(E34-E$6)^3</f>
        <v>323.7503855659218</v>
      </c>
      <c r="T34" s="60">
        <f aca="true" t="shared" si="17" ref="T34:T43">(F34-F$6)^3</f>
        <v>-64.68812979035114</v>
      </c>
      <c r="U34" s="60">
        <f aca="true" t="shared" si="18" ref="U34:U43">(G34-G$6)^3</f>
        <v>-76.14736848484004</v>
      </c>
      <c r="V34" s="60">
        <f aca="true" t="shared" si="19" ref="V34:V43">(H34-H$6)^3</f>
        <v>-40.963261679469966</v>
      </c>
      <c r="W34" s="60">
        <f aca="true" t="shared" si="20" ref="W34:W43">(I34-I$6)^3</f>
        <v>-0.39418128897293286</v>
      </c>
      <c r="X34" s="60">
        <f aca="true" t="shared" si="21" ref="X34:X43">(J34-J$6)^3</f>
        <v>9.099769435391563</v>
      </c>
      <c r="Y34" s="60">
        <f aca="true" t="shared" si="22" ref="Y34:Y43">(K34-K$6)^3</f>
        <v>0.008817669988461136</v>
      </c>
      <c r="Z34" s="60">
        <f aca="true" t="shared" si="23" ref="Z34:Z43">(L34-L$6)^3</f>
        <v>8.814671840041153E-05</v>
      </c>
      <c r="AA34" s="60">
        <f aca="true" t="shared" si="24" ref="AA34:AA43">(M34-M$6)^3</f>
        <v>-0.00651804272114939</v>
      </c>
      <c r="AB34" s="60">
        <f aca="true" t="shared" si="25" ref="AB34:AB43">(N34-N$6)^3</f>
        <v>-103.48566683021795</v>
      </c>
    </row>
    <row r="35" spans="1:28" s="24" customFormat="1" ht="12.75">
      <c r="A35" s="21" t="s">
        <v>83</v>
      </c>
      <c r="B35" s="22">
        <f>'DATOS MENSUALES'!E690</f>
        <v>3.283944</v>
      </c>
      <c r="C35" s="22">
        <f>'DATOS MENSUALES'!E691</f>
        <v>12.657672</v>
      </c>
      <c r="D35" s="22">
        <f>'DATOS MENSUALES'!E692</f>
        <v>15.480812</v>
      </c>
      <c r="E35" s="22">
        <f>'DATOS MENSUALES'!E693</f>
        <v>10.60124</v>
      </c>
      <c r="F35" s="22">
        <f>'DATOS MENSUALES'!E694</f>
        <v>4.16109</v>
      </c>
      <c r="G35" s="22">
        <f>'DATOS MENSUALES'!E695</f>
        <v>2.24028</v>
      </c>
      <c r="H35" s="22">
        <f>'DATOS MENSUALES'!E696</f>
        <v>10.91944</v>
      </c>
      <c r="I35" s="22">
        <f>'DATOS MENSUALES'!E697</f>
        <v>3.724686</v>
      </c>
      <c r="J35" s="22">
        <f>'DATOS MENSUALES'!E698</f>
        <v>1.789256</v>
      </c>
      <c r="K35" s="22">
        <f>'DATOS MENSUALES'!E699</f>
        <v>0.57536</v>
      </c>
      <c r="L35" s="22">
        <f>'DATOS MENSUALES'!E700</f>
        <v>0.51648</v>
      </c>
      <c r="M35" s="22">
        <f>'DATOS MENSUALES'!E701</f>
        <v>0.43214</v>
      </c>
      <c r="N35" s="22">
        <f t="shared" si="11"/>
        <v>66.3824</v>
      </c>
      <c r="O35" s="23"/>
      <c r="P35" s="60">
        <f t="shared" si="12"/>
        <v>0.18121716621004585</v>
      </c>
      <c r="Q35" s="60">
        <f t="shared" si="14"/>
        <v>646.6781750900172</v>
      </c>
      <c r="R35" s="60">
        <f t="shared" si="15"/>
        <v>190.45875551504795</v>
      </c>
      <c r="S35" s="60">
        <f t="shared" si="16"/>
        <v>-0.39370198029426606</v>
      </c>
      <c r="T35" s="60">
        <f t="shared" si="17"/>
        <v>-19.504100569976078</v>
      </c>
      <c r="U35" s="60">
        <f t="shared" si="18"/>
        <v>-29.432638235530973</v>
      </c>
      <c r="V35" s="60">
        <f t="shared" si="19"/>
        <v>317.2878306694322</v>
      </c>
      <c r="W35" s="60">
        <f t="shared" si="20"/>
        <v>1.1689398590494153</v>
      </c>
      <c r="X35" s="60">
        <f t="shared" si="21"/>
        <v>0.23903312203996582</v>
      </c>
      <c r="Y35" s="60">
        <f t="shared" si="22"/>
        <v>0.0001896546200556916</v>
      </c>
      <c r="Z35" s="60">
        <f t="shared" si="23"/>
        <v>0.0033109009028554647</v>
      </c>
      <c r="AA35" s="60">
        <f t="shared" si="24"/>
        <v>-0.008829065830785906</v>
      </c>
      <c r="AB35" s="60">
        <f t="shared" si="25"/>
        <v>4869.043762807703</v>
      </c>
    </row>
    <row r="36" spans="1:28" s="24" customFormat="1" ht="12.75">
      <c r="A36" s="21" t="s">
        <v>84</v>
      </c>
      <c r="B36" s="22">
        <f>'DATOS MENSUALES'!E702</f>
        <v>1.00108</v>
      </c>
      <c r="C36" s="22">
        <f>'DATOS MENSUALES'!E703</f>
        <v>0.354482</v>
      </c>
      <c r="D36" s="22">
        <f>'DATOS MENSUALES'!E704</f>
        <v>0.480822</v>
      </c>
      <c r="E36" s="22">
        <f>'DATOS MENSUALES'!E705</f>
        <v>1.641912</v>
      </c>
      <c r="F36" s="22">
        <f>'DATOS MENSUALES'!E706</f>
        <v>0.545478</v>
      </c>
      <c r="G36" s="22">
        <f>'DATOS MENSUALES'!E707</f>
        <v>2.949996</v>
      </c>
      <c r="H36" s="22">
        <f>'DATOS MENSUALES'!E708</f>
        <v>1.88048</v>
      </c>
      <c r="I36" s="22">
        <f>'DATOS MENSUALES'!E709</f>
        <v>2.645184</v>
      </c>
      <c r="J36" s="22">
        <f>'DATOS MENSUALES'!E710</f>
        <v>0.671055</v>
      </c>
      <c r="K36" s="22">
        <f>'DATOS MENSUALES'!E711</f>
        <v>0.3811</v>
      </c>
      <c r="L36" s="22">
        <f>'DATOS MENSUALES'!E712</f>
        <v>0.500149</v>
      </c>
      <c r="M36" s="22">
        <f>'DATOS MENSUALES'!E713</f>
        <v>1.051596</v>
      </c>
      <c r="N36" s="22">
        <f t="shared" si="11"/>
        <v>14.103334</v>
      </c>
      <c r="O36" s="23"/>
      <c r="P36" s="60">
        <f t="shared" si="12"/>
        <v>-5.0616262798593965</v>
      </c>
      <c r="Q36" s="60">
        <f t="shared" si="14"/>
        <v>-48.850506354137224</v>
      </c>
      <c r="R36" s="60">
        <f t="shared" si="15"/>
        <v>-790.5472948155528</v>
      </c>
      <c r="S36" s="60">
        <f t="shared" si="16"/>
        <v>-910.4862552001846</v>
      </c>
      <c r="T36" s="60">
        <f t="shared" si="17"/>
        <v>-250.92998422895104</v>
      </c>
      <c r="U36" s="60">
        <f t="shared" si="18"/>
        <v>-13.443983482849504</v>
      </c>
      <c r="V36" s="60">
        <f t="shared" si="19"/>
        <v>-10.91792547000546</v>
      </c>
      <c r="W36" s="60">
        <f t="shared" si="20"/>
        <v>-1.776347263066006E-05</v>
      </c>
      <c r="X36" s="60">
        <f t="shared" si="21"/>
        <v>-0.12320131242750298</v>
      </c>
      <c r="Y36" s="60">
        <f t="shared" si="22"/>
        <v>-0.002560438424525665</v>
      </c>
      <c r="Z36" s="60">
        <f t="shared" si="23"/>
        <v>0.0023374558705429784</v>
      </c>
      <c r="AA36" s="60">
        <f t="shared" si="24"/>
        <v>0.07032886402492215</v>
      </c>
      <c r="AB36" s="60">
        <f t="shared" si="25"/>
        <v>-44098.91035383125</v>
      </c>
    </row>
    <row r="37" spans="1:28" s="24" customFormat="1" ht="12.75">
      <c r="A37" s="21" t="s">
        <v>85</v>
      </c>
      <c r="B37" s="22">
        <f>'DATOS MENSUALES'!E714</f>
        <v>7.745892</v>
      </c>
      <c r="C37" s="22">
        <f>'DATOS MENSUALES'!E715</f>
        <v>2.076192</v>
      </c>
      <c r="D37" s="22">
        <f>'DATOS MENSUALES'!E716</f>
        <v>5.059557</v>
      </c>
      <c r="E37" s="22">
        <f>'DATOS MENSUALES'!E717</f>
        <v>2.739572</v>
      </c>
      <c r="F37" s="22">
        <f>'DATOS MENSUALES'!E718</f>
        <v>1.115081</v>
      </c>
      <c r="G37" s="22">
        <f>'DATOS MENSUALES'!E719</f>
        <v>0.72072</v>
      </c>
      <c r="H37" s="22">
        <f>'DATOS MENSUALES'!E720</f>
        <v>13.588619</v>
      </c>
      <c r="I37" s="22">
        <f>'DATOS MENSUALES'!E721</f>
        <v>4.767441</v>
      </c>
      <c r="J37" s="22">
        <f>'DATOS MENSUALES'!E722</f>
        <v>0.72556</v>
      </c>
      <c r="K37" s="22">
        <f>'DATOS MENSUALES'!E723</f>
        <v>0.301245</v>
      </c>
      <c r="L37" s="22">
        <f>'DATOS MENSUALES'!E724</f>
        <v>0.367866</v>
      </c>
      <c r="M37" s="22">
        <f>'DATOS MENSUALES'!E725</f>
        <v>0.213792</v>
      </c>
      <c r="N37" s="22">
        <f t="shared" si="11"/>
        <v>39.421537</v>
      </c>
      <c r="O37" s="23"/>
      <c r="P37" s="60">
        <f t="shared" si="12"/>
        <v>127.09960380941294</v>
      </c>
      <c r="Q37" s="60">
        <f t="shared" si="14"/>
        <v>-7.232395904514578</v>
      </c>
      <c r="R37" s="60">
        <f t="shared" si="15"/>
        <v>-101.69942578953513</v>
      </c>
      <c r="S37" s="60">
        <f t="shared" si="16"/>
        <v>-634.8556767405427</v>
      </c>
      <c r="T37" s="60">
        <f t="shared" si="17"/>
        <v>-188.90224444387587</v>
      </c>
      <c r="U37" s="60">
        <f t="shared" si="18"/>
        <v>-97.78610845767707</v>
      </c>
      <c r="V37" s="60">
        <f t="shared" si="19"/>
        <v>854.5903781256014</v>
      </c>
      <c r="W37" s="60">
        <f t="shared" si="20"/>
        <v>9.21035402814732</v>
      </c>
      <c r="X37" s="60">
        <f t="shared" si="21"/>
        <v>-0.08698845070889415</v>
      </c>
      <c r="Y37" s="60">
        <f t="shared" si="22"/>
        <v>-0.010170482012471418</v>
      </c>
      <c r="Z37" s="60">
        <f t="shared" si="23"/>
        <v>7.967779908243673E-11</v>
      </c>
      <c r="AA37" s="60">
        <f t="shared" si="24"/>
        <v>-0.07678246603908559</v>
      </c>
      <c r="AB37" s="60">
        <f t="shared" si="25"/>
        <v>-1003.518375968801</v>
      </c>
    </row>
    <row r="38" spans="1:28" s="24" customFormat="1" ht="12.75">
      <c r="A38" s="21" t="s">
        <v>86</v>
      </c>
      <c r="B38" s="22">
        <f>'DATOS MENSUALES'!E726</f>
        <v>0.132459</v>
      </c>
      <c r="C38" s="22">
        <f>'DATOS MENSUALES'!E727</f>
        <v>7.022386</v>
      </c>
      <c r="D38" s="22">
        <f>'DATOS MENSUALES'!E728</f>
        <v>50.018688</v>
      </c>
      <c r="E38" s="22">
        <f>'DATOS MENSUALES'!E729</f>
        <v>46.355784</v>
      </c>
      <c r="F38" s="22">
        <f>'DATOS MENSUALES'!E730</f>
        <v>20.747178</v>
      </c>
      <c r="G38" s="22">
        <f>'DATOS MENSUALES'!E731</f>
        <v>41.7216</v>
      </c>
      <c r="H38" s="22">
        <f>'DATOS MENSUALES'!E732</f>
        <v>2.177411</v>
      </c>
      <c r="I38" s="22">
        <f>'DATOS MENSUALES'!E733</f>
        <v>3.113628</v>
      </c>
      <c r="J38" s="22">
        <f>'DATOS MENSUALES'!E734</f>
        <v>0.65455</v>
      </c>
      <c r="K38" s="22">
        <f>'DATOS MENSUALES'!E735</f>
        <v>0.411348</v>
      </c>
      <c r="L38" s="22">
        <f>'DATOS MENSUALES'!E736</f>
        <v>0.416724</v>
      </c>
      <c r="M38" s="22">
        <f>'DATOS MENSUALES'!E737</f>
        <v>0.3892</v>
      </c>
      <c r="N38" s="22">
        <f t="shared" si="11"/>
        <v>173.160956</v>
      </c>
      <c r="O38" s="23"/>
      <c r="P38" s="60">
        <f t="shared" si="12"/>
        <v>-17.285453601220357</v>
      </c>
      <c r="Q38" s="60">
        <f t="shared" si="14"/>
        <v>27.33410214241287</v>
      </c>
      <c r="R38" s="60">
        <f t="shared" si="15"/>
        <v>65408.91624957184</v>
      </c>
      <c r="S38" s="60">
        <f t="shared" si="16"/>
        <v>42954.52169498272</v>
      </c>
      <c r="T38" s="60">
        <f t="shared" si="17"/>
        <v>2682.3124318419855</v>
      </c>
      <c r="U38" s="60">
        <f t="shared" si="18"/>
        <v>48203.90531686103</v>
      </c>
      <c r="V38" s="60">
        <f t="shared" si="19"/>
        <v>-7.0945340694142285</v>
      </c>
      <c r="W38" s="60">
        <f t="shared" si="20"/>
        <v>0.08655728899058089</v>
      </c>
      <c r="X38" s="60">
        <f t="shared" si="21"/>
        <v>-0.13587217575913757</v>
      </c>
      <c r="Y38" s="60">
        <f t="shared" si="22"/>
        <v>-0.001209920321056356</v>
      </c>
      <c r="Z38" s="60">
        <f t="shared" si="23"/>
        <v>0.00011973792310705043</v>
      </c>
      <c r="AA38" s="60">
        <f t="shared" si="24"/>
        <v>-0.015554433422781504</v>
      </c>
      <c r="AB38" s="60">
        <f t="shared" si="25"/>
        <v>1894091.1289978854</v>
      </c>
    </row>
    <row r="39" spans="1:28" s="24" customFormat="1" ht="12.75">
      <c r="A39" s="21" t="s">
        <v>87</v>
      </c>
      <c r="B39" s="22">
        <f>'DATOS MENSUALES'!E738</f>
        <v>1.837997</v>
      </c>
      <c r="C39" s="22">
        <f>'DATOS MENSUALES'!E739</f>
        <v>0.40432</v>
      </c>
      <c r="D39" s="22">
        <f>'DATOS MENSUALES'!E740</f>
        <v>0.363072</v>
      </c>
      <c r="E39" s="22">
        <f>'DATOS MENSUALES'!E741</f>
        <v>2.968984</v>
      </c>
      <c r="F39" s="22">
        <f>'DATOS MENSUALES'!E742</f>
        <v>2.917348</v>
      </c>
      <c r="G39" s="22">
        <f>'DATOS MENSUALES'!E743</f>
        <v>8.73115</v>
      </c>
      <c r="H39" s="22">
        <f>'DATOS MENSUALES'!E744</f>
        <v>2.408468</v>
      </c>
      <c r="I39" s="22">
        <f>'DATOS MENSUALES'!E745</f>
        <v>1.174296</v>
      </c>
      <c r="J39" s="22">
        <f>'DATOS MENSUALES'!E746</f>
        <v>0.612324</v>
      </c>
      <c r="K39" s="22">
        <f>'DATOS MENSUALES'!E747</f>
        <v>0.337908</v>
      </c>
      <c r="L39" s="22">
        <f>'DATOS MENSUALES'!E748</f>
        <v>0.168744</v>
      </c>
      <c r="M39" s="22">
        <f>'DATOS MENSUALES'!E749</f>
        <v>0.983675</v>
      </c>
      <c r="N39" s="22">
        <f t="shared" si="11"/>
        <v>22.908285999999997</v>
      </c>
      <c r="O39" s="23"/>
      <c r="P39" s="60">
        <f t="shared" si="12"/>
        <v>-0.681601124462282</v>
      </c>
      <c r="Q39" s="60">
        <f t="shared" si="14"/>
        <v>-46.879626233633076</v>
      </c>
      <c r="R39" s="60">
        <f t="shared" si="15"/>
        <v>-821.1354228456041</v>
      </c>
      <c r="S39" s="60">
        <f t="shared" si="16"/>
        <v>-585.3627234658079</v>
      </c>
      <c r="T39" s="60">
        <f t="shared" si="17"/>
        <v>-60.95537207869699</v>
      </c>
      <c r="U39" s="60">
        <f t="shared" si="18"/>
        <v>39.420304535379806</v>
      </c>
      <c r="V39" s="60">
        <f t="shared" si="19"/>
        <v>-4.830640043220943</v>
      </c>
      <c r="W39" s="60">
        <f t="shared" si="20"/>
        <v>-3.3546567899696087</v>
      </c>
      <c r="X39" s="60">
        <f t="shared" si="21"/>
        <v>-0.17217762871645248</v>
      </c>
      <c r="Y39" s="60">
        <f t="shared" si="22"/>
        <v>-0.0058317943870317916</v>
      </c>
      <c r="Z39" s="60">
        <f t="shared" si="23"/>
        <v>-0.007844027838943977</v>
      </c>
      <c r="AA39" s="60">
        <f t="shared" si="24"/>
        <v>0.04101077312365776</v>
      </c>
      <c r="AB39" s="60">
        <f t="shared" si="25"/>
        <v>-18662.269983689825</v>
      </c>
    </row>
    <row r="40" spans="1:28" s="24" customFormat="1" ht="12.75">
      <c r="A40" s="21" t="s">
        <v>88</v>
      </c>
      <c r="B40" s="22">
        <f>'DATOS MENSUALES'!E750</f>
        <v>3.176858</v>
      </c>
      <c r="C40" s="22">
        <f>'DATOS MENSUALES'!E751</f>
        <v>6.137535</v>
      </c>
      <c r="D40" s="22">
        <f>'DATOS MENSUALES'!E752</f>
        <v>30.610602</v>
      </c>
      <c r="E40" s="22">
        <f>'DATOS MENSUALES'!E753</f>
        <v>23.925664</v>
      </c>
      <c r="F40" s="22">
        <f>'DATOS MENSUALES'!E754</f>
        <v>8.054328</v>
      </c>
      <c r="G40" s="22">
        <f>'DATOS MENSUALES'!E755</f>
        <v>5.902785</v>
      </c>
      <c r="H40" s="22">
        <f>'DATOS MENSUALES'!E756</f>
        <v>8.628928</v>
      </c>
      <c r="I40" s="22">
        <f>'DATOS MENSUALES'!E757</f>
        <v>3.953152</v>
      </c>
      <c r="J40" s="22">
        <f>'DATOS MENSUALES'!E758</f>
        <v>0.72834</v>
      </c>
      <c r="K40" s="22">
        <f>'DATOS MENSUALES'!E759</f>
        <v>0.406728</v>
      </c>
      <c r="L40" s="22">
        <f>'DATOS MENSUALES'!E760</f>
        <v>0.18725</v>
      </c>
      <c r="M40" s="22">
        <f>'DATOS MENSUALES'!E761</f>
        <v>0.356265</v>
      </c>
      <c r="N40" s="22">
        <f t="shared" si="11"/>
        <v>92.068435</v>
      </c>
      <c r="O40" s="23"/>
      <c r="P40" s="60">
        <f t="shared" si="12"/>
        <v>0.09657965014390724</v>
      </c>
      <c r="Q40" s="60">
        <f t="shared" si="14"/>
        <v>9.629236238314284</v>
      </c>
      <c r="R40" s="60">
        <f t="shared" si="15"/>
        <v>9107.475736363194</v>
      </c>
      <c r="S40" s="60">
        <f t="shared" si="16"/>
        <v>1996.332820093751</v>
      </c>
      <c r="T40" s="60">
        <f t="shared" si="17"/>
        <v>1.7342414256547682</v>
      </c>
      <c r="U40" s="60">
        <f t="shared" si="18"/>
        <v>0.19009484058676188</v>
      </c>
      <c r="V40" s="60">
        <f t="shared" si="19"/>
        <v>92.96047731739674</v>
      </c>
      <c r="W40" s="60">
        <f t="shared" si="20"/>
        <v>2.1063858674041374</v>
      </c>
      <c r="X40" s="60">
        <f t="shared" si="21"/>
        <v>-0.0853613562991701</v>
      </c>
      <c r="Y40" s="60">
        <f t="shared" si="22"/>
        <v>-0.0013742166917650699</v>
      </c>
      <c r="Z40" s="60">
        <f t="shared" si="23"/>
        <v>-0.005850067918792553</v>
      </c>
      <c r="AA40" s="60">
        <f t="shared" si="24"/>
        <v>-0.022559173188080112</v>
      </c>
      <c r="AB40" s="60">
        <f t="shared" si="25"/>
        <v>77500.48474775841</v>
      </c>
    </row>
    <row r="41" spans="1:28" s="24" customFormat="1" ht="12.75">
      <c r="A41" s="21" t="s">
        <v>89</v>
      </c>
      <c r="B41" s="22">
        <f>'DATOS MENSUALES'!E762</f>
        <v>2.010768</v>
      </c>
      <c r="C41" s="22">
        <f>'DATOS MENSUALES'!E763</f>
        <v>6.575817</v>
      </c>
      <c r="D41" s="22">
        <f>'DATOS MENSUALES'!E764</f>
        <v>8.42766</v>
      </c>
      <c r="E41" s="22">
        <f>'DATOS MENSUALES'!E765</f>
        <v>3.757815</v>
      </c>
      <c r="F41" s="22">
        <f>'DATOS MENSUALES'!E766</f>
        <v>1.653312</v>
      </c>
      <c r="G41" s="22">
        <f>'DATOS MENSUALES'!E767</f>
        <v>3.036132</v>
      </c>
      <c r="H41" s="22">
        <f>'DATOS MENSUALES'!E768</f>
        <v>2.319975</v>
      </c>
      <c r="I41" s="22">
        <f>'DATOS MENSUALES'!E769</f>
        <v>1.346949</v>
      </c>
      <c r="J41" s="22">
        <f>'DATOS MENSUALES'!E770</f>
        <v>0.686833</v>
      </c>
      <c r="K41" s="22">
        <f>'DATOS MENSUALES'!E771</f>
        <v>0.22379</v>
      </c>
      <c r="L41" s="22">
        <f>'DATOS MENSUALES'!E772</f>
        <v>0.29596</v>
      </c>
      <c r="M41" s="22">
        <f>'DATOS MENSUALES'!E773</f>
        <v>0.836495</v>
      </c>
      <c r="N41" s="22">
        <f t="shared" si="11"/>
        <v>31.171505999999997</v>
      </c>
      <c r="O41" s="23"/>
      <c r="P41" s="60">
        <f t="shared" si="12"/>
        <v>-0.3538201512614334</v>
      </c>
      <c r="Q41" s="60">
        <f t="shared" si="14"/>
        <v>16.89060782216357</v>
      </c>
      <c r="R41" s="60">
        <f t="shared" si="15"/>
        <v>-2.1951334038767323</v>
      </c>
      <c r="S41" s="60">
        <f t="shared" si="16"/>
        <v>-434.8896009904591</v>
      </c>
      <c r="T41" s="60">
        <f t="shared" si="17"/>
        <v>-140.57336148476713</v>
      </c>
      <c r="U41" s="60">
        <f t="shared" si="18"/>
        <v>-12.035244141188135</v>
      </c>
      <c r="V41" s="60">
        <f t="shared" si="19"/>
        <v>-5.629682486832984</v>
      </c>
      <c r="W41" s="60">
        <f t="shared" si="20"/>
        <v>-2.322660925312162</v>
      </c>
      <c r="X41" s="60">
        <f t="shared" si="21"/>
        <v>-0.11184929550764608</v>
      </c>
      <c r="Y41" s="60">
        <f t="shared" si="22"/>
        <v>-0.02544224565399567</v>
      </c>
      <c r="Z41" s="60">
        <f t="shared" si="23"/>
        <v>-0.0003651532007259441</v>
      </c>
      <c r="AA41" s="60">
        <f t="shared" si="24"/>
        <v>0.007723870116484371</v>
      </c>
      <c r="AB41" s="60">
        <f t="shared" si="25"/>
        <v>-6090.13382869664</v>
      </c>
    </row>
    <row r="42" spans="1:28" s="24" customFormat="1" ht="12.75">
      <c r="A42" s="21" t="s">
        <v>90</v>
      </c>
      <c r="B42" s="22">
        <f>'DATOS MENSUALES'!E774</f>
        <v>4.99968</v>
      </c>
      <c r="C42" s="22">
        <f>'DATOS MENSUALES'!E775</f>
        <v>1.765531</v>
      </c>
      <c r="D42" s="22">
        <f>'DATOS MENSUALES'!E776</f>
        <v>1.33956</v>
      </c>
      <c r="E42" s="22">
        <f>'DATOS MENSUALES'!E777</f>
        <v>0.93987</v>
      </c>
      <c r="F42" s="22">
        <f>'DATOS MENSUALES'!E778</f>
        <v>0.652384</v>
      </c>
      <c r="G42" s="22">
        <f>'DATOS MENSUALES'!E779</f>
        <v>1.68588</v>
      </c>
      <c r="H42" s="22">
        <f>'DATOS MENSUALES'!E780</f>
        <v>2.144954</v>
      </c>
      <c r="I42" s="22">
        <f>'DATOS MENSUALES'!E781</f>
        <v>1.296405</v>
      </c>
      <c r="J42" s="22">
        <f>'DATOS MENSUALES'!E782</f>
        <v>0.287651</v>
      </c>
      <c r="K42" s="22">
        <f>'DATOS MENSUALES'!E783</f>
        <v>0.075816</v>
      </c>
      <c r="L42" s="22">
        <f>'DATOS MENSUALES'!E784</f>
        <v>0.131</v>
      </c>
      <c r="M42" s="22">
        <f>'DATOS MENSUALES'!E785</f>
        <v>0.418</v>
      </c>
      <c r="N42" s="22">
        <f>SUM(B42:M42)</f>
        <v>15.736730999999997</v>
      </c>
      <c r="O42" s="23"/>
      <c r="P42" s="60">
        <f t="shared" si="12"/>
        <v>11.877750108459617</v>
      </c>
      <c r="Q42" s="60">
        <f t="shared" si="14"/>
        <v>-11.307774429338638</v>
      </c>
      <c r="R42" s="60">
        <f t="shared" si="15"/>
        <v>-590.1108437855618</v>
      </c>
      <c r="S42" s="60">
        <f t="shared" si="16"/>
        <v>-1123.0118498065015</v>
      </c>
      <c r="T42" s="60">
        <f t="shared" si="17"/>
        <v>-238.3857755526432</v>
      </c>
      <c r="U42" s="60">
        <f t="shared" si="18"/>
        <v>-48.30488818484813</v>
      </c>
      <c r="V42" s="60">
        <f t="shared" si="19"/>
        <v>-7.4601519533440435</v>
      </c>
      <c r="W42" s="60">
        <f t="shared" si="20"/>
        <v>-2.5988784260913564</v>
      </c>
      <c r="X42" s="60">
        <f t="shared" si="21"/>
        <v>-0.6837842284204857</v>
      </c>
      <c r="Y42" s="60">
        <f t="shared" si="22"/>
        <v>-0.08640357936780382</v>
      </c>
      <c r="Z42" s="60">
        <f t="shared" si="23"/>
        <v>-0.01321718943708737</v>
      </c>
      <c r="AA42" s="60">
        <f t="shared" si="24"/>
        <v>-0.010767958447538905</v>
      </c>
      <c r="AB42" s="60">
        <f t="shared" si="25"/>
        <v>-38260.89827578979</v>
      </c>
    </row>
    <row r="43" spans="1:28" s="24" customFormat="1" ht="12.75">
      <c r="A43" s="21" t="s">
        <v>91</v>
      </c>
      <c r="B43" s="22">
        <f>'DATOS MENSUALES'!E786</f>
        <v>1.581306</v>
      </c>
      <c r="C43" s="22">
        <f>'DATOS MENSUALES'!E787</f>
        <v>1.365536</v>
      </c>
      <c r="D43" s="22">
        <f>'DATOS MENSUALES'!E788</f>
        <v>2.770077</v>
      </c>
      <c r="E43" s="22">
        <f>'DATOS MENSUALES'!E789</f>
        <v>0.993532</v>
      </c>
      <c r="F43" s="22">
        <f>'DATOS MENSUALES'!E790</f>
        <v>1.42557</v>
      </c>
      <c r="G43" s="22">
        <f>'DATOS MENSUALES'!E791</f>
        <v>12.7995</v>
      </c>
      <c r="H43" s="22">
        <f>'DATOS MENSUALES'!E792</f>
        <v>6.374714</v>
      </c>
      <c r="I43" s="22">
        <f>'DATOS MENSUALES'!E793</f>
        <v>1.560685</v>
      </c>
      <c r="J43" s="22">
        <f>'DATOS MENSUALES'!E794</f>
        <v>0.65604</v>
      </c>
      <c r="K43" s="22">
        <f>'DATOS MENSUALES'!E795</f>
        <v>0.658688</v>
      </c>
      <c r="L43" s="22">
        <f>'DATOS MENSUALES'!E796</f>
        <v>0.168642</v>
      </c>
      <c r="M43" s="22">
        <f>'DATOS MENSUALES'!E797</f>
        <v>0.354224</v>
      </c>
      <c r="N43" s="22">
        <f>SUM(B43:M43)</f>
        <v>30.708514</v>
      </c>
      <c r="O43" s="23"/>
      <c r="P43" s="60">
        <f t="shared" si="12"/>
        <v>-1.4688957195560595</v>
      </c>
      <c r="Q43" s="60">
        <f t="shared" si="14"/>
        <v>-18.494550857370875</v>
      </c>
      <c r="R43" s="60">
        <f t="shared" si="15"/>
        <v>-336.74892926577616</v>
      </c>
      <c r="S43" s="60">
        <f t="shared" si="16"/>
        <v>-1105.708362749151</v>
      </c>
      <c r="T43" s="60">
        <f t="shared" si="17"/>
        <v>-159.86562015067855</v>
      </c>
      <c r="U43" s="60">
        <f t="shared" si="18"/>
        <v>417.11743033328213</v>
      </c>
      <c r="V43" s="60">
        <f t="shared" si="19"/>
        <v>11.78695720572191</v>
      </c>
      <c r="W43" s="60">
        <f t="shared" si="20"/>
        <v>-1.3698171035626345</v>
      </c>
      <c r="X43" s="60">
        <f t="shared" si="21"/>
        <v>-0.13469420307152155</v>
      </c>
      <c r="Y43" s="60">
        <f t="shared" si="22"/>
        <v>0.0027902457789183094</v>
      </c>
      <c r="Z43" s="60">
        <f t="shared" si="23"/>
        <v>-0.007856114428479468</v>
      </c>
      <c r="AA43" s="60">
        <f t="shared" si="24"/>
        <v>-0.023051567436899786</v>
      </c>
      <c r="AB43" s="60">
        <f t="shared" si="25"/>
        <v>-6565.188390670768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1499.2499188815991</v>
      </c>
      <c r="Q44" s="61">
        <f aca="true" t="shared" si="26" ref="Q44:AB44">SUM(Q18:Q43)</f>
        <v>1271.0317811976204</v>
      </c>
      <c r="R44" s="61">
        <f t="shared" si="26"/>
        <v>72016.65889394471</v>
      </c>
      <c r="S44" s="61">
        <f t="shared" si="26"/>
        <v>127980.22024669427</v>
      </c>
      <c r="T44" s="61">
        <f t="shared" si="26"/>
        <v>8907.657057322529</v>
      </c>
      <c r="U44" s="61">
        <f t="shared" si="26"/>
        <v>48827.53690920876</v>
      </c>
      <c r="V44" s="61">
        <f t="shared" si="26"/>
        <v>1170.142006155515</v>
      </c>
      <c r="W44" s="61">
        <f t="shared" si="26"/>
        <v>285.7315523261754</v>
      </c>
      <c r="X44" s="61">
        <f t="shared" si="26"/>
        <v>50.1469504582655</v>
      </c>
      <c r="Y44" s="61">
        <f t="shared" si="26"/>
        <v>3.015390249300204</v>
      </c>
      <c r="Z44" s="61">
        <f t="shared" si="26"/>
        <v>9.311923867055873</v>
      </c>
      <c r="AA44" s="61">
        <f t="shared" si="26"/>
        <v>43.992315478557416</v>
      </c>
      <c r="AB44" s="61">
        <f t="shared" si="26"/>
        <v>2151300.4475234104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2009-04-14T09:54:34Z</dcterms:modified>
  <cp:category/>
  <cp:version/>
  <cp:contentType/>
  <cp:contentStatus/>
</cp:coreProperties>
</file>